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CMR/ETT/"/>
    </mc:Choice>
  </mc:AlternateContent>
  <xr:revisionPtr revIDLastSave="0" documentId="8_{8699EF86-8F6E-4B18-9255-34B7255D4785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Tab1" sheetId="10" r:id="rId1"/>
    <sheet name="RAW-DATA" sheetId="1" r:id="rId2"/>
    <sheet name="ANALYSIS-TTT-COMTAGE" sheetId="5" r:id="rId3"/>
    <sheet name="Tab2" sheetId="9" r:id="rId4"/>
    <sheet name="Liste des Points de comptage" sheetId="8" r:id="rId5"/>
  </sheets>
  <definedNames>
    <definedName name="_xlnm._FilterDatabase" localSheetId="2" hidden="1">'ANALYSIS-TTT-COMTAGE'!$G$71:$J$71</definedName>
    <definedName name="_xlnm._FilterDatabase" localSheetId="4" hidden="1">'Liste des Points de comptage'!$A$1:$U$6</definedName>
    <definedName name="_xlnm._FilterDatabase" localSheetId="1" hidden="1">'RAW-DATA'!$A$1:$BN$702</definedName>
  </definedNames>
  <calcPr calcId="191029"/>
  <pivotCaches>
    <pivotCache cacheId="2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5" l="1"/>
  <c r="F183" i="5"/>
  <c r="F184" i="5"/>
  <c r="F187" i="5"/>
  <c r="F188" i="5"/>
  <c r="F192" i="5"/>
  <c r="F194" i="5"/>
  <c r="F195" i="5"/>
  <c r="F196" i="5"/>
  <c r="F197" i="5"/>
  <c r="F198" i="5"/>
  <c r="F191" i="5"/>
  <c r="F190" i="5"/>
  <c r="F189" i="5"/>
  <c r="F185" i="5"/>
  <c r="H198" i="5"/>
  <c r="H197" i="5"/>
  <c r="H196" i="5"/>
  <c r="H195" i="5"/>
  <c r="H194" i="5"/>
  <c r="H192" i="5"/>
  <c r="H191" i="5"/>
  <c r="H190" i="5"/>
  <c r="H189" i="5"/>
  <c r="H188" i="5"/>
  <c r="H187" i="5"/>
  <c r="H185" i="5"/>
  <c r="H184" i="5"/>
  <c r="H183" i="5"/>
  <c r="G198" i="5"/>
  <c r="G197" i="5"/>
  <c r="G196" i="5"/>
  <c r="G195" i="5"/>
  <c r="G194" i="5"/>
  <c r="G192" i="5"/>
  <c r="G191" i="5"/>
  <c r="G190" i="5"/>
  <c r="G189" i="5"/>
  <c r="G188" i="5"/>
  <c r="G187" i="5"/>
  <c r="G185" i="5"/>
  <c r="G184" i="5"/>
  <c r="G183" i="5"/>
  <c r="J175" i="5"/>
  <c r="J174" i="5"/>
  <c r="J173" i="5"/>
  <c r="J172" i="5"/>
  <c r="J171" i="5"/>
  <c r="I171" i="5"/>
  <c r="I175" i="5"/>
  <c r="I174" i="5"/>
  <c r="I173" i="5"/>
  <c r="I172" i="5"/>
  <c r="H171" i="5"/>
  <c r="J163" i="5"/>
  <c r="I163" i="5"/>
  <c r="J170" i="5"/>
  <c r="J169" i="5"/>
  <c r="J168" i="5"/>
  <c r="J167" i="5"/>
  <c r="J166" i="5"/>
  <c r="J165" i="5"/>
  <c r="J164" i="5"/>
  <c r="I170" i="5"/>
  <c r="I169" i="5"/>
  <c r="I168" i="5"/>
  <c r="I167" i="5"/>
  <c r="I166" i="5"/>
  <c r="I165" i="5"/>
  <c r="I164" i="5"/>
  <c r="H163" i="5"/>
  <c r="H170" i="5"/>
  <c r="G170" i="5"/>
  <c r="F170" i="5"/>
  <c r="E170" i="5"/>
  <c r="D170" i="5"/>
  <c r="H169" i="5"/>
  <c r="G169" i="5"/>
  <c r="F169" i="5"/>
  <c r="E169" i="5"/>
  <c r="D169" i="5"/>
  <c r="H168" i="5"/>
  <c r="G168" i="5"/>
  <c r="F168" i="5"/>
  <c r="E168" i="5"/>
  <c r="D168" i="5"/>
  <c r="D167" i="5"/>
  <c r="J154" i="5"/>
  <c r="J153" i="5"/>
  <c r="J152" i="5"/>
  <c r="J151" i="5"/>
  <c r="J150" i="5"/>
  <c r="I150" i="5"/>
  <c r="I154" i="5"/>
  <c r="I153" i="5"/>
  <c r="I152" i="5"/>
  <c r="I151" i="5"/>
  <c r="H150" i="5"/>
  <c r="J149" i="5"/>
  <c r="I149" i="5"/>
  <c r="G149" i="5"/>
  <c r="D149" i="5"/>
  <c r="J148" i="5"/>
  <c r="J147" i="5"/>
  <c r="J146" i="5"/>
  <c r="J145" i="5"/>
  <c r="J144" i="5"/>
  <c r="J143" i="5"/>
  <c r="J142" i="5"/>
  <c r="I142" i="5"/>
  <c r="I148" i="5"/>
  <c r="I147" i="5"/>
  <c r="I146" i="5"/>
  <c r="I145" i="5"/>
  <c r="I144" i="5"/>
  <c r="I143" i="5"/>
  <c r="H142" i="5"/>
  <c r="G142" i="5"/>
  <c r="F146" i="5"/>
  <c r="E146" i="5"/>
  <c r="F149" i="5"/>
  <c r="E149" i="5"/>
  <c r="D148" i="5"/>
  <c r="E147" i="5"/>
  <c r="H149" i="5"/>
  <c r="H148" i="5"/>
  <c r="G148" i="5"/>
  <c r="F148" i="5"/>
  <c r="E148" i="5"/>
  <c r="H147" i="5"/>
  <c r="G147" i="5"/>
  <c r="F147" i="5"/>
  <c r="D147" i="5"/>
  <c r="D146" i="5"/>
  <c r="G186" i="5" l="1"/>
  <c r="G199" i="5"/>
  <c r="G193" i="5"/>
  <c r="J176" i="5"/>
  <c r="K170" i="5"/>
  <c r="K169" i="5"/>
  <c r="K168" i="5"/>
  <c r="K147" i="5"/>
  <c r="K148" i="5"/>
  <c r="K149" i="5"/>
  <c r="D142" i="5"/>
  <c r="C67" i="5"/>
  <c r="D75" i="5" s="1"/>
  <c r="C61" i="5"/>
  <c r="J52" i="5"/>
  <c r="J51" i="5"/>
  <c r="J50" i="5"/>
  <c r="K52" i="5"/>
  <c r="K51" i="5"/>
  <c r="K50" i="5"/>
  <c r="K53" i="5" l="1"/>
  <c r="F199" i="5"/>
  <c r="H199" i="5"/>
  <c r="F193" i="5"/>
  <c r="H193" i="5"/>
  <c r="F186" i="5"/>
  <c r="H186" i="5"/>
  <c r="H201" i="5" l="1"/>
  <c r="G201" i="5"/>
  <c r="F201" i="5"/>
  <c r="H107" i="5" l="1"/>
  <c r="G107" i="5"/>
  <c r="D130" i="5" s="1"/>
  <c r="F107" i="5"/>
  <c r="D127" i="5" s="1"/>
  <c r="E107" i="5"/>
  <c r="D126" i="5" s="1"/>
  <c r="D107" i="5"/>
  <c r="D121" i="5" s="1"/>
  <c r="C107" i="5"/>
  <c r="D117" i="5" s="1"/>
  <c r="H106" i="5"/>
  <c r="G106" i="5"/>
  <c r="F106" i="5"/>
  <c r="E106" i="5"/>
  <c r="D106" i="5"/>
  <c r="C106" i="5"/>
  <c r="D116" i="5" s="1"/>
  <c r="H105" i="5"/>
  <c r="G105" i="5"/>
  <c r="F105" i="5"/>
  <c r="E105" i="5"/>
  <c r="D105" i="5"/>
  <c r="C105" i="5"/>
  <c r="H104" i="5"/>
  <c r="G104" i="5"/>
  <c r="F104" i="5"/>
  <c r="E104" i="5"/>
  <c r="D104" i="5"/>
  <c r="D122" i="5" s="1"/>
  <c r="C104" i="5"/>
  <c r="D118" i="5" s="1"/>
  <c r="H103" i="5"/>
  <c r="D133" i="5" s="1"/>
  <c r="E133" i="5" s="1"/>
  <c r="G103" i="5"/>
  <c r="D132" i="5" s="1"/>
  <c r="F103" i="5"/>
  <c r="D128" i="5" s="1"/>
  <c r="E103" i="5"/>
  <c r="D125" i="5" s="1"/>
  <c r="D103" i="5"/>
  <c r="D119" i="5" s="1"/>
  <c r="C103" i="5"/>
  <c r="D113" i="5" s="1"/>
  <c r="H102" i="5"/>
  <c r="G102" i="5"/>
  <c r="F102" i="5"/>
  <c r="E102" i="5"/>
  <c r="D102" i="5"/>
  <c r="D123" i="5" s="1"/>
  <c r="C102" i="5"/>
  <c r="D115" i="5" s="1"/>
  <c r="H101" i="5"/>
  <c r="G101" i="5"/>
  <c r="D131" i="5" s="1"/>
  <c r="F101" i="5"/>
  <c r="D129" i="5" s="1"/>
  <c r="E101" i="5"/>
  <c r="D124" i="5" s="1"/>
  <c r="D101" i="5"/>
  <c r="D120" i="5" s="1"/>
  <c r="C101" i="5"/>
  <c r="D114" i="5" s="1"/>
  <c r="D163" i="5"/>
  <c r="H175" i="5"/>
  <c r="G175" i="5"/>
  <c r="F175" i="5"/>
  <c r="E175" i="5"/>
  <c r="H174" i="5"/>
  <c r="G174" i="5"/>
  <c r="F174" i="5"/>
  <c r="E174" i="5"/>
  <c r="H173" i="5"/>
  <c r="G173" i="5"/>
  <c r="F173" i="5"/>
  <c r="E173" i="5"/>
  <c r="H172" i="5"/>
  <c r="G172" i="5"/>
  <c r="F172" i="5"/>
  <c r="E172" i="5"/>
  <c r="G171" i="5"/>
  <c r="F171" i="5"/>
  <c r="E171" i="5"/>
  <c r="D171" i="5"/>
  <c r="D175" i="5"/>
  <c r="D174" i="5"/>
  <c r="D173" i="5"/>
  <c r="D172" i="5"/>
  <c r="H167" i="5"/>
  <c r="H166" i="5"/>
  <c r="H165" i="5"/>
  <c r="H164" i="5"/>
  <c r="G163" i="5"/>
  <c r="G167" i="5"/>
  <c r="G166" i="5"/>
  <c r="G165" i="5"/>
  <c r="G164" i="5"/>
  <c r="F163" i="5"/>
  <c r="F167" i="5"/>
  <c r="F166" i="5"/>
  <c r="F165" i="5"/>
  <c r="F164" i="5"/>
  <c r="E163" i="5"/>
  <c r="E167" i="5"/>
  <c r="E166" i="5"/>
  <c r="E165" i="5"/>
  <c r="E164" i="5"/>
  <c r="D166" i="5"/>
  <c r="D165" i="5"/>
  <c r="D164" i="5"/>
  <c r="H154" i="5"/>
  <c r="H153" i="5"/>
  <c r="H152" i="5"/>
  <c r="H151" i="5"/>
  <c r="G154" i="5"/>
  <c r="G153" i="5"/>
  <c r="G152" i="5"/>
  <c r="G151" i="5"/>
  <c r="G150" i="5"/>
  <c r="F154" i="5"/>
  <c r="F153" i="5"/>
  <c r="F152" i="5"/>
  <c r="F151" i="5"/>
  <c r="F150" i="5"/>
  <c r="E154" i="5"/>
  <c r="E153" i="5"/>
  <c r="E152" i="5"/>
  <c r="E151" i="5"/>
  <c r="E150" i="5"/>
  <c r="D150" i="5"/>
  <c r="H146" i="5"/>
  <c r="H145" i="5"/>
  <c r="H144" i="5"/>
  <c r="H143" i="5"/>
  <c r="G146" i="5"/>
  <c r="G145" i="5"/>
  <c r="G144" i="5"/>
  <c r="G143" i="5"/>
  <c r="F145" i="5"/>
  <c r="F144" i="5"/>
  <c r="F143" i="5"/>
  <c r="F142" i="5"/>
  <c r="E145" i="5"/>
  <c r="E144" i="5"/>
  <c r="E143" i="5"/>
  <c r="E142" i="5"/>
  <c r="D145" i="5"/>
  <c r="D144" i="5"/>
  <c r="D143" i="5"/>
  <c r="D154" i="5"/>
  <c r="D153" i="5"/>
  <c r="D152" i="5"/>
  <c r="D151" i="5"/>
  <c r="D72" i="5"/>
  <c r="H61" i="5"/>
  <c r="D61" i="5"/>
  <c r="D79" i="5" s="1"/>
  <c r="E124" i="5" l="1"/>
  <c r="E131" i="5"/>
  <c r="E120" i="5"/>
  <c r="E118" i="5"/>
  <c r="E129" i="5"/>
  <c r="E122" i="5"/>
  <c r="E113" i="5"/>
  <c r="E117" i="5"/>
  <c r="E119" i="5"/>
  <c r="E121" i="5"/>
  <c r="E115" i="5"/>
  <c r="E125" i="5"/>
  <c r="E116" i="5"/>
  <c r="E126" i="5"/>
  <c r="E123" i="5"/>
  <c r="E128" i="5"/>
  <c r="E127" i="5"/>
  <c r="E114" i="5"/>
  <c r="E132" i="5"/>
  <c r="E130" i="5"/>
  <c r="K165" i="5"/>
  <c r="K166" i="5"/>
  <c r="K171" i="5"/>
  <c r="K175" i="5"/>
  <c r="K167" i="5"/>
  <c r="K172" i="5"/>
  <c r="K163" i="5"/>
  <c r="K173" i="5"/>
  <c r="K164" i="5"/>
  <c r="K174" i="5"/>
  <c r="K144" i="5"/>
  <c r="K145" i="5"/>
  <c r="K151" i="5"/>
  <c r="K142" i="5"/>
  <c r="K152" i="5"/>
  <c r="K153" i="5"/>
  <c r="K154" i="5"/>
  <c r="K146" i="5"/>
  <c r="K150" i="5"/>
  <c r="I176" i="5"/>
  <c r="D134" i="5"/>
  <c r="F108" i="5"/>
  <c r="G108" i="5"/>
  <c r="E108" i="5"/>
  <c r="I104" i="5"/>
  <c r="I103" i="5"/>
  <c r="I107" i="5"/>
  <c r="H108" i="5"/>
  <c r="I102" i="5"/>
  <c r="I106" i="5"/>
  <c r="C108" i="5"/>
  <c r="I105" i="5"/>
  <c r="D108" i="5"/>
  <c r="I101" i="5"/>
  <c r="G176" i="5"/>
  <c r="H176" i="5"/>
  <c r="D176" i="5"/>
  <c r="E176" i="5"/>
  <c r="F176" i="5"/>
  <c r="G155" i="5"/>
  <c r="F155" i="5"/>
  <c r="E155" i="5"/>
  <c r="H155" i="5"/>
  <c r="D155" i="5"/>
  <c r="H67" i="5"/>
  <c r="H66" i="5"/>
  <c r="H65" i="5"/>
  <c r="H64" i="5"/>
  <c r="H63" i="5"/>
  <c r="D92" i="5" s="1"/>
  <c r="E92" i="5" s="1"/>
  <c r="H62" i="5"/>
  <c r="G67" i="5"/>
  <c r="D89" i="5" s="1"/>
  <c r="G66" i="5"/>
  <c r="G65" i="5"/>
  <c r="G64" i="5"/>
  <c r="G63" i="5"/>
  <c r="D90" i="5" s="1"/>
  <c r="G62" i="5"/>
  <c r="G61" i="5"/>
  <c r="D91" i="5" s="1"/>
  <c r="F67" i="5"/>
  <c r="D86" i="5" s="1"/>
  <c r="F66" i="5"/>
  <c r="F65" i="5"/>
  <c r="F64" i="5"/>
  <c r="F63" i="5"/>
  <c r="D87" i="5" s="1"/>
  <c r="F62" i="5"/>
  <c r="F61" i="5"/>
  <c r="D88" i="5" s="1"/>
  <c r="E67" i="5"/>
  <c r="D85" i="5" s="1"/>
  <c r="E66" i="5"/>
  <c r="E65" i="5"/>
  <c r="E64" i="5"/>
  <c r="E63" i="5"/>
  <c r="D84" i="5" s="1"/>
  <c r="E62" i="5"/>
  <c r="E61" i="5"/>
  <c r="D83" i="5" s="1"/>
  <c r="D67" i="5"/>
  <c r="D80" i="5" s="1"/>
  <c r="D62" i="5"/>
  <c r="D82" i="5" s="1"/>
  <c r="D66" i="5"/>
  <c r="D65" i="5"/>
  <c r="D64" i="5"/>
  <c r="D81" i="5" s="1"/>
  <c r="D63" i="5"/>
  <c r="D78" i="5" s="1"/>
  <c r="C62" i="5"/>
  <c r="D74" i="5" s="1"/>
  <c r="C66" i="5"/>
  <c r="D76" i="5" s="1"/>
  <c r="C65" i="5"/>
  <c r="C64" i="5"/>
  <c r="D77" i="5" s="1"/>
  <c r="C63" i="5"/>
  <c r="D73" i="5" s="1"/>
  <c r="L16" i="5"/>
  <c r="K16" i="5"/>
  <c r="J16" i="5"/>
  <c r="I16" i="5"/>
  <c r="H16" i="5"/>
  <c r="G16" i="5"/>
  <c r="F16" i="5"/>
  <c r="E16" i="5"/>
  <c r="E74" i="5" l="1"/>
  <c r="E90" i="5"/>
  <c r="E87" i="5"/>
  <c r="E84" i="5"/>
  <c r="E81" i="5"/>
  <c r="E72" i="5"/>
  <c r="E78" i="5"/>
  <c r="E75" i="5"/>
  <c r="E89" i="5"/>
  <c r="E73" i="5"/>
  <c r="E86" i="5"/>
  <c r="E77" i="5"/>
  <c r="E82" i="5"/>
  <c r="E85" i="5"/>
  <c r="E91" i="5"/>
  <c r="E80" i="5"/>
  <c r="E88" i="5"/>
  <c r="E76" i="5"/>
  <c r="E83" i="5"/>
  <c r="E79" i="5"/>
  <c r="I155" i="5"/>
  <c r="J155" i="5"/>
  <c r="K143" i="5"/>
  <c r="K155" i="5" s="1"/>
  <c r="D93" i="5"/>
  <c r="I108" i="5"/>
  <c r="J102" i="5" s="1"/>
  <c r="K176" i="5"/>
  <c r="L167" i="5" s="1"/>
  <c r="I62" i="5"/>
  <c r="I61" i="5"/>
  <c r="I67" i="5"/>
  <c r="I65" i="5"/>
  <c r="I64" i="5"/>
  <c r="I63" i="5"/>
  <c r="I66" i="5"/>
  <c r="C68" i="5"/>
  <c r="D16" i="5"/>
  <c r="C16" i="5"/>
  <c r="C10" i="5"/>
  <c r="K17" i="5" s="1"/>
  <c r="C9" i="5"/>
  <c r="G17" i="5" s="1"/>
  <c r="C8" i="5"/>
  <c r="E17" i="5" s="1"/>
  <c r="I52" i="5"/>
  <c r="I51" i="5"/>
  <c r="I50" i="5"/>
  <c r="H52" i="5"/>
  <c r="H51" i="5"/>
  <c r="H50" i="5"/>
  <c r="G52" i="5"/>
  <c r="G51" i="5"/>
  <c r="G50" i="5"/>
  <c r="F52" i="5"/>
  <c r="F51" i="5"/>
  <c r="F50" i="5"/>
  <c r="E52" i="5"/>
  <c r="E51" i="5"/>
  <c r="E50" i="5"/>
  <c r="D52" i="5"/>
  <c r="D51" i="5"/>
  <c r="D50" i="5"/>
  <c r="C53" i="5"/>
  <c r="F42" i="5"/>
  <c r="F41" i="5"/>
  <c r="F40" i="5"/>
  <c r="E42" i="5"/>
  <c r="E41" i="5"/>
  <c r="E40" i="5"/>
  <c r="D42" i="5"/>
  <c r="D41" i="5"/>
  <c r="D40" i="5"/>
  <c r="L165" i="5" l="1"/>
  <c r="L164" i="5"/>
  <c r="H177" i="5"/>
  <c r="J177" i="5"/>
  <c r="L170" i="5"/>
  <c r="L168" i="5"/>
  <c r="L169" i="5"/>
  <c r="L166" i="5"/>
  <c r="D177" i="5"/>
  <c r="L174" i="5"/>
  <c r="L172" i="5"/>
  <c r="L171" i="5"/>
  <c r="E177" i="5"/>
  <c r="G177" i="5"/>
  <c r="L173" i="5"/>
  <c r="L175" i="5"/>
  <c r="L163" i="5"/>
  <c r="I177" i="5"/>
  <c r="F177" i="5"/>
  <c r="L149" i="5"/>
  <c r="L148" i="5"/>
  <c r="L147" i="5"/>
  <c r="E156" i="5"/>
  <c r="L152" i="5"/>
  <c r="L150" i="5"/>
  <c r="L142" i="5"/>
  <c r="L144" i="5"/>
  <c r="F156" i="5"/>
  <c r="D156" i="5"/>
  <c r="L146" i="5"/>
  <c r="L151" i="5"/>
  <c r="L153" i="5"/>
  <c r="G156" i="5"/>
  <c r="H156" i="5"/>
  <c r="L154" i="5"/>
  <c r="L145" i="5"/>
  <c r="I156" i="5"/>
  <c r="L143" i="5"/>
  <c r="J156" i="5"/>
  <c r="L50" i="5"/>
  <c r="L51" i="5"/>
  <c r="L52" i="5"/>
  <c r="D109" i="5"/>
  <c r="J104" i="5"/>
  <c r="J107" i="5"/>
  <c r="G109" i="5"/>
  <c r="J106" i="5"/>
  <c r="J103" i="5"/>
  <c r="C109" i="5"/>
  <c r="J101" i="5"/>
  <c r="H109" i="5"/>
  <c r="E109" i="5"/>
  <c r="F109" i="5"/>
  <c r="J105" i="5"/>
  <c r="I68" i="5"/>
  <c r="D17" i="5"/>
  <c r="L17" i="5"/>
  <c r="I17" i="5"/>
  <c r="H17" i="5"/>
  <c r="F17" i="5"/>
  <c r="J17" i="5"/>
  <c r="M16" i="5"/>
  <c r="C17" i="5"/>
  <c r="C11" i="5"/>
  <c r="D9" i="5" s="1"/>
  <c r="F53" i="5"/>
  <c r="D53" i="5"/>
  <c r="E53" i="5"/>
  <c r="J53" i="5"/>
  <c r="I53" i="5"/>
  <c r="H53" i="5"/>
  <c r="G53" i="5"/>
  <c r="E43" i="5"/>
  <c r="C42" i="5"/>
  <c r="C41" i="5"/>
  <c r="C40" i="5"/>
  <c r="M163" i="5" l="1"/>
  <c r="M142" i="5"/>
  <c r="L53" i="5"/>
  <c r="K54" i="5" s="1"/>
  <c r="D68" i="5"/>
  <c r="D10" i="5"/>
  <c r="D8" i="5"/>
  <c r="D43" i="5"/>
  <c r="G42" i="5"/>
  <c r="C43" i="5"/>
  <c r="G41" i="5"/>
  <c r="G40" i="5"/>
  <c r="D54" i="5" l="1"/>
  <c r="E54" i="5"/>
  <c r="H54" i="5"/>
  <c r="J54" i="5"/>
  <c r="F54" i="5"/>
  <c r="I54" i="5"/>
  <c r="G54" i="5"/>
  <c r="E68" i="5"/>
  <c r="D11" i="5"/>
  <c r="G43" i="5"/>
  <c r="E44" i="5" s="1"/>
  <c r="F43" i="5"/>
  <c r="F68" i="5" l="1"/>
  <c r="F44" i="5"/>
  <c r="D44" i="5"/>
  <c r="C44" i="5"/>
  <c r="F28" i="5" l="1"/>
  <c r="F27" i="5"/>
  <c r="E28" i="5"/>
  <c r="E27" i="5"/>
  <c r="E26" i="5"/>
  <c r="D28" i="5"/>
  <c r="D27" i="5"/>
  <c r="D26" i="5"/>
  <c r="C28" i="5"/>
  <c r="C27" i="5"/>
  <c r="C26" i="5"/>
  <c r="G68" i="5" l="1"/>
  <c r="E29" i="5"/>
  <c r="C29" i="5"/>
  <c r="F29" i="5"/>
  <c r="D29" i="5"/>
  <c r="G26" i="5"/>
  <c r="G27" i="5"/>
  <c r="G28" i="5"/>
  <c r="G29" i="5" l="1"/>
  <c r="H68" i="5" l="1"/>
  <c r="F30" i="5"/>
  <c r="D30" i="5"/>
  <c r="E30" i="5"/>
  <c r="C30" i="5"/>
  <c r="H69" i="5" l="1"/>
  <c r="I73" i="5" s="1"/>
  <c r="J62" i="5"/>
  <c r="J77" i="5" s="1"/>
  <c r="J64" i="5"/>
  <c r="J74" i="5" s="1"/>
  <c r="J65" i="5"/>
  <c r="J75" i="5" s="1"/>
  <c r="J61" i="5"/>
  <c r="J78" i="5" s="1"/>
  <c r="J67" i="5"/>
  <c r="J72" i="5" s="1"/>
  <c r="J66" i="5"/>
  <c r="J73" i="5" s="1"/>
  <c r="J63" i="5"/>
  <c r="J76" i="5" s="1"/>
  <c r="C69" i="5"/>
  <c r="I78" i="5" s="1"/>
  <c r="D69" i="5"/>
  <c r="I77" i="5" s="1"/>
  <c r="E69" i="5"/>
  <c r="I76" i="5" s="1"/>
  <c r="F69" i="5"/>
  <c r="I74" i="5" s="1"/>
  <c r="G69" i="5"/>
  <c r="I75" i="5" s="1"/>
</calcChain>
</file>

<file path=xl/sharedStrings.xml><?xml version="1.0" encoding="utf-8"?>
<sst xmlns="http://schemas.openxmlformats.org/spreadsheetml/2006/main" count="43374" uniqueCount="1212">
  <si>
    <t>A1. Date de l’évaluation</t>
  </si>
  <si>
    <t>A6. Nom du Village / localité</t>
  </si>
  <si>
    <t>B1.5. Localité</t>
  </si>
  <si>
    <t>B1.6. Date de départ</t>
  </si>
  <si>
    <t>B2.1. Pays de destination</t>
  </si>
  <si>
    <t>B2.1.1. Autre Pays de destination</t>
  </si>
  <si>
    <t>B2.2. Région/Province de destination</t>
  </si>
  <si>
    <t>B2.6. Date d'arrivée estimée</t>
  </si>
  <si>
    <t>2020-10-29</t>
  </si>
  <si>
    <t>2020-10-18</t>
  </si>
  <si>
    <t>Nord</t>
  </si>
  <si>
    <t>Mayo-Rey</t>
  </si>
  <si>
    <t>Touboro</t>
  </si>
  <si>
    <t>BOGDIBO</t>
  </si>
  <si>
    <t>Tchad</t>
  </si>
  <si>
    <t>Logone Occidental</t>
  </si>
  <si>
    <t>2020-09-16</t>
  </si>
  <si>
    <t>République Centrafricaine</t>
  </si>
  <si>
    <t>Nana-Mambere</t>
  </si>
  <si>
    <t>2020-11-25</t>
  </si>
  <si>
    <t>Tchadienne Camerounaise</t>
  </si>
  <si>
    <t>Bovins Ovins Autre</t>
  </si>
  <si>
    <t>2020-10-22</t>
  </si>
  <si>
    <t>Chari Baguirmi</t>
  </si>
  <si>
    <t>2020-10-02</t>
  </si>
  <si>
    <t>Cameroun</t>
  </si>
  <si>
    <t>Adamaoua</t>
  </si>
  <si>
    <t>Ngaoui</t>
  </si>
  <si>
    <t>BAFOUCK</t>
  </si>
  <si>
    <t>2020-11-20</t>
  </si>
  <si>
    <t>Camerounaise</t>
  </si>
  <si>
    <t>Bovins Ovins</t>
  </si>
  <si>
    <t>2020-10-27</t>
  </si>
  <si>
    <t>Rey-Bouba</t>
  </si>
  <si>
    <t>Mayo Kebbi Est</t>
  </si>
  <si>
    <t>2020-10-23</t>
  </si>
  <si>
    <t>Tchadienne</t>
  </si>
  <si>
    <t>Bovins</t>
  </si>
  <si>
    <t>2020-10-21</t>
  </si>
  <si>
    <t>Bovins Ovins Caprins</t>
  </si>
  <si>
    <t>2020-10-26</t>
  </si>
  <si>
    <t>2020-05-30</t>
  </si>
  <si>
    <t>Pitoa</t>
  </si>
  <si>
    <t>2020-10-25</t>
  </si>
  <si>
    <t>Ovins Bovins</t>
  </si>
  <si>
    <t>2020-10-24</t>
  </si>
  <si>
    <t>2020-04-25</t>
  </si>
  <si>
    <t>2020-06-26</t>
  </si>
  <si>
    <t>2020-10-20</t>
  </si>
  <si>
    <t>2020-10-28</t>
  </si>
  <si>
    <t>2020-10-19</t>
  </si>
  <si>
    <t>Madingring</t>
  </si>
  <si>
    <t>Mayo Kebbi Ouest</t>
  </si>
  <si>
    <t>2020-09-08</t>
  </si>
  <si>
    <t>2020-12-18</t>
  </si>
  <si>
    <t>Bovins Ovins Autre Caprins</t>
  </si>
  <si>
    <t>2020-12-08</t>
  </si>
  <si>
    <t>Ovins Autre Bovins Caprins</t>
  </si>
  <si>
    <t>2020-09-05</t>
  </si>
  <si>
    <t>2020-12-06</t>
  </si>
  <si>
    <t>2020-09-09</t>
  </si>
  <si>
    <t>2020-12-10</t>
  </si>
  <si>
    <t>2020-12-19</t>
  </si>
  <si>
    <t>2020-12-11</t>
  </si>
  <si>
    <t>Bovins Ovins Caprins Autre</t>
  </si>
  <si>
    <t>2020-11-18</t>
  </si>
  <si>
    <t>Bovins Caprins Autre</t>
  </si>
  <si>
    <t>2020-09-10</t>
  </si>
  <si>
    <t>2020-11-10</t>
  </si>
  <si>
    <t>2020-09-06</t>
  </si>
  <si>
    <t>2020-11-06</t>
  </si>
  <si>
    <t>2020-09-11</t>
  </si>
  <si>
    <t>2020-11-11</t>
  </si>
  <si>
    <t>2020-11-08</t>
  </si>
  <si>
    <t>2020-09-12</t>
  </si>
  <si>
    <t>2020-11-21</t>
  </si>
  <si>
    <t>2020-09-18</t>
  </si>
  <si>
    <t>2020-12-13</t>
  </si>
  <si>
    <t>Bovins Caprins Ovins Autre</t>
  </si>
  <si>
    <t>2020-09-14</t>
  </si>
  <si>
    <t>2020-11-12</t>
  </si>
  <si>
    <t>2020-10-16</t>
  </si>
  <si>
    <t>2020-08-26</t>
  </si>
  <si>
    <t>2020-11-14</t>
  </si>
  <si>
    <t>Bovins Autre Ovins</t>
  </si>
  <si>
    <t>2020-10-07</t>
  </si>
  <si>
    <t>2020-10-14</t>
  </si>
  <si>
    <t>2020-10-10</t>
  </si>
  <si>
    <t>Meiganga</t>
  </si>
  <si>
    <t>NGAM</t>
  </si>
  <si>
    <t>ALLAHAMDOU</t>
  </si>
  <si>
    <t>2020-10-05</t>
  </si>
  <si>
    <t>Est</t>
  </si>
  <si>
    <t>Boumba-Et-Ngoko</t>
  </si>
  <si>
    <t>Mouloundou</t>
  </si>
  <si>
    <t>2020-10-15</t>
  </si>
  <si>
    <t>2020-10-06</t>
  </si>
  <si>
    <t>Logone Oriental</t>
  </si>
  <si>
    <t>2020-09-17</t>
  </si>
  <si>
    <t>Kentzou</t>
  </si>
  <si>
    <t>KENTZOU</t>
  </si>
  <si>
    <t>2020-10-08</t>
  </si>
  <si>
    <t>TOUBORO</t>
  </si>
  <si>
    <t>2020-09-20</t>
  </si>
  <si>
    <t xml:space="preserve">NGAM </t>
  </si>
  <si>
    <t>Haut-Nyong</t>
  </si>
  <si>
    <t>Abong-Mbang</t>
  </si>
  <si>
    <t>Camerounaise Centrafricaine</t>
  </si>
  <si>
    <t>2020-09-28</t>
  </si>
  <si>
    <t>Centre</t>
  </si>
  <si>
    <t>Mefou-et-Akono</t>
  </si>
  <si>
    <t>Akono</t>
  </si>
  <si>
    <t>Centrafricaine</t>
  </si>
  <si>
    <t>2020-10-11</t>
  </si>
  <si>
    <t>2020-10-04</t>
  </si>
  <si>
    <t>2020-10-13</t>
  </si>
  <si>
    <t>2020-10-12</t>
  </si>
  <si>
    <t>2020-10-09</t>
  </si>
  <si>
    <t>Autre</t>
  </si>
  <si>
    <t>2020-10-31</t>
  </si>
  <si>
    <t>2020-10-30</t>
  </si>
  <si>
    <t>2020-11-05</t>
  </si>
  <si>
    <t>Extrême-Nord</t>
  </si>
  <si>
    <t>Mayo-Sava</t>
  </si>
  <si>
    <t>Mora</t>
  </si>
  <si>
    <t>2020-04-28</t>
  </si>
  <si>
    <t>2020-05-10</t>
  </si>
  <si>
    <t>2020-11-04</t>
  </si>
  <si>
    <t>Mayo-Louti</t>
  </si>
  <si>
    <t>Figuil</t>
  </si>
  <si>
    <t>2020-05-07</t>
  </si>
  <si>
    <t>2020-04-18</t>
  </si>
  <si>
    <t>2021-05-15</t>
  </si>
  <si>
    <t>Mayo-Oulo</t>
  </si>
  <si>
    <t>2020-05-21</t>
  </si>
  <si>
    <t>Bovins Caprins</t>
  </si>
  <si>
    <t>Guera</t>
  </si>
  <si>
    <t>Mbomou</t>
  </si>
  <si>
    <t>2020-11-15</t>
  </si>
  <si>
    <t>2020-11-01</t>
  </si>
  <si>
    <t>2020-11-02</t>
  </si>
  <si>
    <t>2020-11-17</t>
  </si>
  <si>
    <t>Djohong</t>
  </si>
  <si>
    <t>Lobaye</t>
  </si>
  <si>
    <t>2020-12-03</t>
  </si>
  <si>
    <t>Guider</t>
  </si>
  <si>
    <t>2020-11-07</t>
  </si>
  <si>
    <t>Kanem</t>
  </si>
  <si>
    <t>2020-04-13</t>
  </si>
  <si>
    <t>2020-04-21</t>
  </si>
  <si>
    <t>Ovins Caprins</t>
  </si>
  <si>
    <t>Bovins Autre</t>
  </si>
  <si>
    <t>2020-11-03</t>
  </si>
  <si>
    <t>DJOHONG</t>
  </si>
  <si>
    <t>Batouri</t>
  </si>
  <si>
    <t>2020-10-01</t>
  </si>
  <si>
    <t>Centrafricaine Camerounaise</t>
  </si>
  <si>
    <t>Lom-Et-Djerem</t>
  </si>
  <si>
    <t>Garoua-Boulaï</t>
  </si>
  <si>
    <t>Moyen-Chari</t>
  </si>
  <si>
    <t>Haute-Sanaga</t>
  </si>
  <si>
    <t>Nanga-Eboko</t>
  </si>
  <si>
    <t>2020-11-13</t>
  </si>
  <si>
    <t>Ouham</t>
  </si>
  <si>
    <t>Mbam-et-Inoubou</t>
  </si>
  <si>
    <t>Bafia</t>
  </si>
  <si>
    <t>2020-09-25</t>
  </si>
  <si>
    <t>Ouest</t>
  </si>
  <si>
    <t>Menoua</t>
  </si>
  <si>
    <t>Dschang</t>
  </si>
  <si>
    <t>Littoral</t>
  </si>
  <si>
    <t>Wouri</t>
  </si>
  <si>
    <t>Douala I</t>
  </si>
  <si>
    <t>Mfoundi</t>
  </si>
  <si>
    <t>Yaounde I</t>
  </si>
  <si>
    <t>2020-10-17</t>
  </si>
  <si>
    <t>2020-11-30</t>
  </si>
  <si>
    <t>Sangha-Mbaere</t>
  </si>
  <si>
    <t>2020-09-24</t>
  </si>
  <si>
    <t>2020-11-16</t>
  </si>
  <si>
    <t>Mbang</t>
  </si>
  <si>
    <t>Mbandjock</t>
  </si>
  <si>
    <t>2020-11-28</t>
  </si>
  <si>
    <t>Camerounaise Tchadienne</t>
  </si>
  <si>
    <t>Tchadienne Centrafricaine</t>
  </si>
  <si>
    <t>2020-12-01</t>
  </si>
  <si>
    <t>Bamboutos</t>
  </si>
  <si>
    <t>Galim</t>
  </si>
  <si>
    <t>2020-11-23</t>
  </si>
  <si>
    <t xml:space="preserve">ALLAHAMDOU </t>
  </si>
  <si>
    <t>2020-11-09</t>
  </si>
  <si>
    <t>Moungo</t>
  </si>
  <si>
    <t>Melong</t>
  </si>
  <si>
    <t>Kette</t>
  </si>
  <si>
    <t>2020-11-26</t>
  </si>
  <si>
    <t>Dimako</t>
  </si>
  <si>
    <t>2020-11-22</t>
  </si>
  <si>
    <t>Haut-Nkam</t>
  </si>
  <si>
    <t>Bafang</t>
  </si>
  <si>
    <t>Mbam-et-Kim</t>
  </si>
  <si>
    <t>Ngambe-Tikar</t>
  </si>
  <si>
    <t>Ngoura</t>
  </si>
  <si>
    <t>Belabo</t>
  </si>
  <si>
    <t>BELABO</t>
  </si>
  <si>
    <t>Chien</t>
  </si>
  <si>
    <t>Mandjou</t>
  </si>
  <si>
    <t>Douala VI</t>
  </si>
  <si>
    <t>Loum</t>
  </si>
  <si>
    <t>Lac</t>
  </si>
  <si>
    <t>Bertoua II</t>
  </si>
  <si>
    <t>Bonalea</t>
  </si>
  <si>
    <t>Yokadouma</t>
  </si>
  <si>
    <t>Mbouda</t>
  </si>
  <si>
    <t>2020-09-26</t>
  </si>
  <si>
    <t>Mefou-et-Afamba</t>
  </si>
  <si>
    <t>Awae</t>
  </si>
  <si>
    <t>Yoko</t>
  </si>
  <si>
    <t>Gari-Gombo</t>
  </si>
  <si>
    <t>Ouli</t>
  </si>
  <si>
    <t>Maroua II</t>
  </si>
  <si>
    <t>Basse-Kotto</t>
  </si>
  <si>
    <t>Mambere-Kadei</t>
  </si>
  <si>
    <t>Dir</t>
  </si>
  <si>
    <t>Nigérianne Tchadienne</t>
  </si>
  <si>
    <t>Mayo-Danay</t>
  </si>
  <si>
    <t>Guéré</t>
  </si>
  <si>
    <t>Camerounaise Nigérianne</t>
  </si>
  <si>
    <t>Logone-Et-Chari</t>
  </si>
  <si>
    <t>Kousseri</t>
  </si>
  <si>
    <t>Soudanaise Centrafricaine</t>
  </si>
  <si>
    <t>Garoua I</t>
  </si>
  <si>
    <t>Bovins Caprins Ovins</t>
  </si>
  <si>
    <t>2020-11-29</t>
  </si>
  <si>
    <t>Centrafricaine Soudanaise</t>
  </si>
  <si>
    <t>2020-11-24</t>
  </si>
  <si>
    <t>Centrafricaine Tchadienne</t>
  </si>
  <si>
    <t>MBAIMBOUM</t>
  </si>
  <si>
    <t>Djerem</t>
  </si>
  <si>
    <t>Tabati</t>
  </si>
  <si>
    <t>Soudan</t>
  </si>
  <si>
    <t>Kassala</t>
  </si>
  <si>
    <t>Tignère</t>
  </si>
  <si>
    <t>Mandoul</t>
  </si>
  <si>
    <t>Ouaka</t>
  </si>
  <si>
    <t>Nigerienne</t>
  </si>
  <si>
    <t>2020-11-27</t>
  </si>
  <si>
    <t>Nguelebok</t>
  </si>
  <si>
    <t>Borkou</t>
  </si>
  <si>
    <t>Monatele</t>
  </si>
  <si>
    <t>2020-12-14</t>
  </si>
  <si>
    <t>Yaounde IV</t>
  </si>
  <si>
    <t>Douala II</t>
  </si>
  <si>
    <t>Vakaga</t>
  </si>
  <si>
    <t>2020-12-04</t>
  </si>
  <si>
    <t>2020-11-19</t>
  </si>
  <si>
    <t>Yaounde II</t>
  </si>
  <si>
    <t>Nkam</t>
  </si>
  <si>
    <t>Yabassi</t>
  </si>
  <si>
    <t>Hadjer Lamis</t>
  </si>
  <si>
    <t>Haute-Kotto</t>
  </si>
  <si>
    <t>2020-12-21</t>
  </si>
  <si>
    <t>Ndoukoula</t>
  </si>
  <si>
    <t>Bamingui-Bangoran</t>
  </si>
  <si>
    <t>Faro</t>
  </si>
  <si>
    <t>Poli</t>
  </si>
  <si>
    <t>2020-12-05</t>
  </si>
  <si>
    <t>2020-12-25</t>
  </si>
  <si>
    <t>2020-12-30</t>
  </si>
  <si>
    <t>Bovins Autre Caprins</t>
  </si>
  <si>
    <t>Ovins Bovins Autre</t>
  </si>
  <si>
    <t>2020-12-23</t>
  </si>
  <si>
    <t>Nyong-et-Mfoumou</t>
  </si>
  <si>
    <t>Akonolinga</t>
  </si>
  <si>
    <t>Bibey</t>
  </si>
  <si>
    <t>2020-09-27</t>
  </si>
  <si>
    <t>Ovins</t>
  </si>
  <si>
    <t>Sud</t>
  </si>
  <si>
    <t>Mvila</t>
  </si>
  <si>
    <t>Ebolowa I</t>
  </si>
  <si>
    <t>2020-12-31</t>
  </si>
  <si>
    <t>N'Djamena</t>
  </si>
  <si>
    <t>Nigéria</t>
  </si>
  <si>
    <t>Adamawa</t>
  </si>
  <si>
    <t>2020-12-17</t>
  </si>
  <si>
    <t>Nigérianne Camerounaise</t>
  </si>
  <si>
    <t>Bertoua I</t>
  </si>
  <si>
    <t>Niger</t>
  </si>
  <si>
    <t>Niamey</t>
  </si>
  <si>
    <t>Mayo-Banyo</t>
  </si>
  <si>
    <t>Banyo</t>
  </si>
  <si>
    <t>Mbangassina</t>
  </si>
  <si>
    <t>NBEWE</t>
  </si>
  <si>
    <t>Kontcha</t>
  </si>
  <si>
    <t>KOGNOLI</t>
  </si>
  <si>
    <t>Soudanaise Tchadienne</t>
  </si>
  <si>
    <t>2020-08-08</t>
  </si>
  <si>
    <t>2020-08-14</t>
  </si>
  <si>
    <t>2020-12-12</t>
  </si>
  <si>
    <t>2020-09-03</t>
  </si>
  <si>
    <t>2020-08-01</t>
  </si>
  <si>
    <t>2020-08-03</t>
  </si>
  <si>
    <t>Vina</t>
  </si>
  <si>
    <t>Bélel</t>
  </si>
  <si>
    <t>2020-09-01</t>
  </si>
  <si>
    <t>2021-01-03</t>
  </si>
  <si>
    <t>Ayos</t>
  </si>
  <si>
    <t>2020-04-10</t>
  </si>
  <si>
    <t>Tchadienne Nigerienne</t>
  </si>
  <si>
    <t>2020-12-27</t>
  </si>
  <si>
    <t>Obala</t>
  </si>
  <si>
    <t>Nigérianne</t>
  </si>
  <si>
    <t>Dosso</t>
  </si>
  <si>
    <t>Ovins Bovins Caprins</t>
  </si>
  <si>
    <t>Batha</t>
  </si>
  <si>
    <t>2020-12-02</t>
  </si>
  <si>
    <t>2020-12-09</t>
  </si>
  <si>
    <t>Martap</t>
  </si>
  <si>
    <t>Nyong-et-Kelle</t>
  </si>
  <si>
    <t>Bondjock</t>
  </si>
  <si>
    <t>2020-12-15</t>
  </si>
  <si>
    <t>2020-12-20</t>
  </si>
  <si>
    <t>2020-12-24</t>
  </si>
  <si>
    <t>2020-12-26</t>
  </si>
  <si>
    <t>Ovins Autre Bovins</t>
  </si>
  <si>
    <t>Salamat</t>
  </si>
  <si>
    <t>Ouaddai</t>
  </si>
  <si>
    <t>Tandjile</t>
  </si>
  <si>
    <t>Asins</t>
  </si>
  <si>
    <t>2020-12-28</t>
  </si>
  <si>
    <t>BAWAKA-KOY</t>
  </si>
  <si>
    <t>GADO-BADZÉRÉ</t>
  </si>
  <si>
    <t>FADA</t>
  </si>
  <si>
    <t>Tchadienne Nigérianne</t>
  </si>
  <si>
    <t>Mifi</t>
  </si>
  <si>
    <t>Bafoussam I</t>
  </si>
  <si>
    <t>LADEYEL</t>
  </si>
  <si>
    <t>OURO - SOULEY</t>
  </si>
  <si>
    <t>Bovins Autre Caprins Ovins</t>
  </si>
  <si>
    <t>2020-12-22</t>
  </si>
  <si>
    <t>2021-01-08</t>
  </si>
  <si>
    <t>BAWAKA KOE</t>
  </si>
  <si>
    <t>Diang</t>
  </si>
  <si>
    <t>2020-12-07</t>
  </si>
  <si>
    <t>2021-01-09</t>
  </si>
  <si>
    <t>Ntui</t>
  </si>
  <si>
    <t>Soudanaise</t>
  </si>
  <si>
    <t>Caprins</t>
  </si>
  <si>
    <t>A3. Région de l'enquête</t>
  </si>
  <si>
    <t>A4. Département</t>
  </si>
  <si>
    <t>A5. Arrondissement</t>
  </si>
  <si>
    <t>B1.1.1. Autre Pays de départ</t>
  </si>
  <si>
    <t>B1.2. Région/Province de départ</t>
  </si>
  <si>
    <t>B1.3. Département/Préfecture de départ</t>
  </si>
  <si>
    <t>B1.4. Arrondissement/Sous-Préfecture de départ</t>
  </si>
  <si>
    <t>B1.1. Pays de départ</t>
  </si>
  <si>
    <t>B2.3. Département de destination</t>
  </si>
  <si>
    <t>B2.4. Arrondissement de destination</t>
  </si>
  <si>
    <t>C1.0. Nationalités observées</t>
  </si>
  <si>
    <t>KOINDERI</t>
  </si>
  <si>
    <t>ADOUMRI</t>
  </si>
  <si>
    <t>GAMBOU</t>
  </si>
  <si>
    <t>GOR</t>
  </si>
  <si>
    <t>SINASSI</t>
  </si>
  <si>
    <t>BORGOP</t>
  </si>
  <si>
    <t>TAMOUNEGUEZE</t>
  </si>
  <si>
    <t>YAGOYE</t>
  </si>
  <si>
    <t>GBITI</t>
  </si>
  <si>
    <t>TIMANGOLO</t>
  </si>
  <si>
    <t>MBAÏMBOUM</t>
  </si>
  <si>
    <t>MBAÏ-MBOUM</t>
  </si>
  <si>
    <t>BAWEDANG</t>
  </si>
  <si>
    <t>B2.5. Localité de destination</t>
  </si>
  <si>
    <t/>
  </si>
  <si>
    <t>DANDORE</t>
  </si>
  <si>
    <t>MBOUNGA</t>
  </si>
  <si>
    <t>MALLOUM</t>
  </si>
  <si>
    <t>KILBAO</t>
  </si>
  <si>
    <t>BADJOUMA</t>
  </si>
  <si>
    <t>MBOUGA</t>
  </si>
  <si>
    <t>HOULA</t>
  </si>
  <si>
    <t>KILBAWO</t>
  </si>
  <si>
    <t xml:space="preserve">MBAIMBOUM </t>
  </si>
  <si>
    <t>MBAIBOUM</t>
  </si>
  <si>
    <t>MOULOUNDOOU</t>
  </si>
  <si>
    <t xml:space="preserve">BÉBEND </t>
  </si>
  <si>
    <t>AKONO</t>
  </si>
  <si>
    <t>MARCHE À BÉTAILS ADOUMRI</t>
  </si>
  <si>
    <t>MARCHE ADOUMRI</t>
  </si>
  <si>
    <t>MARCHÉ ADOUMRI</t>
  </si>
  <si>
    <t>NGAWI</t>
  </si>
  <si>
    <t>TOUBORO/ MEIGANGA/GAROUA BOULAÏ YOKO</t>
  </si>
  <si>
    <t xml:space="preserve">MBAIMBOUM
</t>
  </si>
  <si>
    <t>WAÏMBA</t>
  </si>
  <si>
    <t>BAMBORORO</t>
  </si>
  <si>
    <t>NGAOUI</t>
  </si>
  <si>
    <t>DJOUROUM</t>
  </si>
  <si>
    <t>DAMBI</t>
  </si>
  <si>
    <t>DOMPLA</t>
  </si>
  <si>
    <t>BAILA</t>
  </si>
  <si>
    <t>KONGRONG</t>
  </si>
  <si>
    <t>MEIGANGA</t>
  </si>
  <si>
    <t>BATOURI</t>
  </si>
  <si>
    <t>GAROUA - BOULAÏ</t>
  </si>
  <si>
    <t>YAOUNDE 1</t>
  </si>
  <si>
    <t>BAFIA</t>
  </si>
  <si>
    <t xml:space="preserve">DSCHANG </t>
  </si>
  <si>
    <t>DOUALA</t>
  </si>
  <si>
    <t xml:space="preserve">MEIGANGA </t>
  </si>
  <si>
    <t>GOB-REY</t>
  </si>
  <si>
    <t>YAOUNDE</t>
  </si>
  <si>
    <t>LOMIE</t>
  </si>
  <si>
    <t>MBANG</t>
  </si>
  <si>
    <t xml:space="preserve">MBANDJOCK </t>
  </si>
  <si>
    <t xml:space="preserve">GALIM </t>
  </si>
  <si>
    <t xml:space="preserve">BATOURI </t>
  </si>
  <si>
    <t xml:space="preserve">MOULOUNDOOU </t>
  </si>
  <si>
    <t xml:space="preserve">KENTZOU </t>
  </si>
  <si>
    <t>MBANDJOCK</t>
  </si>
  <si>
    <t>MELONG</t>
  </si>
  <si>
    <t>KETTE</t>
  </si>
  <si>
    <t>DIMAKO</t>
  </si>
  <si>
    <t>BAFANG</t>
  </si>
  <si>
    <t>NGAMBE-TIKAR</t>
  </si>
  <si>
    <t xml:space="preserve">NGOURA </t>
  </si>
  <si>
    <t>GADO-GBAZER</t>
  </si>
  <si>
    <t>MANDJOU</t>
  </si>
  <si>
    <t>DOUALA VL</t>
  </si>
  <si>
    <t>LOUM</t>
  </si>
  <si>
    <t>ABONG-MBANG</t>
  </si>
  <si>
    <t>GAROUA-BOULAÏ</t>
  </si>
  <si>
    <t>TOUNGOU</t>
  </si>
  <si>
    <t>BONALEA</t>
  </si>
  <si>
    <t>YOKADOUMA</t>
  </si>
  <si>
    <t>MBOUDA</t>
  </si>
  <si>
    <t xml:space="preserve">DIMAKO </t>
  </si>
  <si>
    <t xml:space="preserve">BAFIA </t>
  </si>
  <si>
    <t xml:space="preserve">MANDJOU </t>
  </si>
  <si>
    <t>AWAE</t>
  </si>
  <si>
    <t xml:space="preserve">YOKO </t>
  </si>
  <si>
    <t xml:space="preserve">YOKADOUMA </t>
  </si>
  <si>
    <t>YOKO</t>
  </si>
  <si>
    <t>MEIDOUGOU</t>
  </si>
  <si>
    <t xml:space="preserve">MEIDOUGOU </t>
  </si>
  <si>
    <t>GARI-GOMBO</t>
  </si>
  <si>
    <t>KOUSSERI</t>
  </si>
  <si>
    <t>REY BOUBA</t>
  </si>
  <si>
    <t>NDOKAYO</t>
  </si>
  <si>
    <t>NGUELEBOK</t>
  </si>
  <si>
    <t xml:space="preserve">MONATELE </t>
  </si>
  <si>
    <t>DOUALA 2EM</t>
  </si>
  <si>
    <t>GADO</t>
  </si>
  <si>
    <t>GAROUA BOULAI</t>
  </si>
  <si>
    <t>YAOUNDE 2</t>
  </si>
  <si>
    <t>BERTOUA 2</t>
  </si>
  <si>
    <t>YABASSI</t>
  </si>
  <si>
    <t xml:space="preserve">AKONOLINGA </t>
  </si>
  <si>
    <t>BIBEY</t>
  </si>
  <si>
    <t xml:space="preserve">GADO </t>
  </si>
  <si>
    <t xml:space="preserve">WOLO </t>
  </si>
  <si>
    <t>BOSSIA</t>
  </si>
  <si>
    <t>CONGO</t>
  </si>
  <si>
    <t>EBOLOVWA</t>
  </si>
  <si>
    <t>GARI GOMBO</t>
  </si>
  <si>
    <t xml:space="preserve">ZAMBOÏ </t>
  </si>
  <si>
    <t>PITOUA</t>
  </si>
  <si>
    <t xml:space="preserve">MOKOLO </t>
  </si>
  <si>
    <t>BERTOUA</t>
  </si>
  <si>
    <t xml:space="preserve">BANYO </t>
  </si>
  <si>
    <t xml:space="preserve">ADOUMRI </t>
  </si>
  <si>
    <t xml:space="preserve">MBANGASSINA </t>
  </si>
  <si>
    <t xml:space="preserve">GAROUA-BOULAÏ </t>
  </si>
  <si>
    <t>YAOUNDE I</t>
  </si>
  <si>
    <t>MBOUMBE PANA</t>
  </si>
  <si>
    <t>KEKA</t>
  </si>
  <si>
    <t>KENZOU</t>
  </si>
  <si>
    <t>DORG BADAWA</t>
  </si>
  <si>
    <t xml:space="preserve">NDEM </t>
  </si>
  <si>
    <t>MBOUMBE- PANA</t>
  </si>
  <si>
    <t>YOKADOUMA (DANS LA BROUSSE)</t>
  </si>
  <si>
    <t>NYABI</t>
  </si>
  <si>
    <t>WOLO</t>
  </si>
  <si>
    <t>KAMBELLÉ</t>
  </si>
  <si>
    <t>BELITA 2</t>
  </si>
  <si>
    <t>NDEM ET KAMBELLÉ</t>
  </si>
  <si>
    <t xml:space="preserve">NYABI </t>
  </si>
  <si>
    <t>MOULOUNDOU</t>
  </si>
  <si>
    <t>KOLBOUGA</t>
  </si>
  <si>
    <t>OBALA</t>
  </si>
  <si>
    <t xml:space="preserve">DIKORI </t>
  </si>
  <si>
    <t xml:space="preserve">YAOUNDE </t>
  </si>
  <si>
    <t xml:space="preserve">ABONG-MBANG </t>
  </si>
  <si>
    <t>MARTAP</t>
  </si>
  <si>
    <t xml:space="preserve">ESEKA </t>
  </si>
  <si>
    <t xml:space="preserve">MBAIBOUM </t>
  </si>
  <si>
    <t>OURO MASSARA</t>
  </si>
  <si>
    <t>GAMBORO</t>
  </si>
  <si>
    <t>GUIDER</t>
  </si>
  <si>
    <t xml:space="preserve">DOUALA </t>
  </si>
  <si>
    <t xml:space="preserve">NDOKAYO </t>
  </si>
  <si>
    <t xml:space="preserve">TOUBORO </t>
  </si>
  <si>
    <t>GANDINANG</t>
  </si>
  <si>
    <t xml:space="preserve">OBALA </t>
  </si>
  <si>
    <t>BAFOUSSAM</t>
  </si>
  <si>
    <t xml:space="preserve">MARCHÉ ADOUMRI </t>
  </si>
  <si>
    <t>GALIM</t>
  </si>
  <si>
    <t>ZEMBE</t>
  </si>
  <si>
    <t>BATOUA GODOLE</t>
  </si>
  <si>
    <t xml:space="preserve">BAFOUSSAM </t>
  </si>
  <si>
    <t xml:space="preserve">DIANG </t>
  </si>
  <si>
    <t xml:space="preserve">NTUI </t>
  </si>
  <si>
    <t>GUIGUI</t>
  </si>
  <si>
    <t>BÉLEL</t>
  </si>
  <si>
    <t xml:space="preserve">LOKOTI </t>
  </si>
  <si>
    <t>Total</t>
  </si>
  <si>
    <t>Total des animaux</t>
  </si>
  <si>
    <t>Autre2</t>
  </si>
  <si>
    <t>Informations sur les animaux</t>
  </si>
  <si>
    <t>Nombre de nationalité</t>
  </si>
  <si>
    <t>Filles</t>
  </si>
  <si>
    <t>Femmes</t>
  </si>
  <si>
    <t>Hommes</t>
  </si>
  <si>
    <t>Nationalités des éleveurs</t>
  </si>
  <si>
    <t>Garçons</t>
  </si>
  <si>
    <t>Informations sur les éleveurs</t>
  </si>
  <si>
    <t>Apatrides</t>
  </si>
  <si>
    <t>Précision, Autre nationalité</t>
  </si>
  <si>
    <t>Nigériane</t>
  </si>
  <si>
    <t>Nigérienne</t>
  </si>
  <si>
    <t>Coordonnée GPS latitude</t>
  </si>
  <si>
    <t>Coordonnée GPS longitude</t>
  </si>
  <si>
    <t>PAYS DE PROVENANCE</t>
  </si>
  <si>
    <t>#</t>
  </si>
  <si>
    <t>%</t>
  </si>
  <si>
    <t>Nombre de passages des troupeaux enregistrés</t>
  </si>
  <si>
    <t>EST</t>
  </si>
  <si>
    <t>ADAMAOUA</t>
  </si>
  <si>
    <t>Arrondissements</t>
  </si>
  <si>
    <t>NORD</t>
  </si>
  <si>
    <t>PROVENANCE DU CAMEROUN</t>
  </si>
  <si>
    <t>BINDIBA</t>
  </si>
  <si>
    <t>ZAMBOÏ</t>
  </si>
  <si>
    <t>2020-09-30</t>
  </si>
  <si>
    <t>Galim-Tignère</t>
  </si>
  <si>
    <t>Ngaoundéré I</t>
  </si>
  <si>
    <t>Congo Brazzaville</t>
  </si>
  <si>
    <t>2020-12-16</t>
  </si>
  <si>
    <t>Ngaoundéré II</t>
  </si>
  <si>
    <t>Ngaoundal</t>
  </si>
  <si>
    <t>2020-10-03</t>
  </si>
  <si>
    <t>Kribi I</t>
  </si>
  <si>
    <t>Régions de l'enquête</t>
  </si>
  <si>
    <t>Nombre de passages</t>
  </si>
  <si>
    <t>Nombre d'individus</t>
  </si>
  <si>
    <r>
      <t xml:space="preserve">Details sur les passages qui proviennent </t>
    </r>
    <r>
      <rPr>
        <b/>
        <sz val="12"/>
        <color rgb="FFFF0000"/>
        <rFont val="Calibri"/>
        <family val="2"/>
        <scheme val="minor"/>
      </rPr>
      <t>des régions du Cameroun</t>
    </r>
  </si>
  <si>
    <t>PAYS DE DESTINATION</t>
  </si>
  <si>
    <t>TOCKTOYO</t>
  </si>
  <si>
    <t>ARRONDISSEMENTS</t>
  </si>
  <si>
    <t>POINTS DE COMPTAGE</t>
  </si>
  <si>
    <t>Nombre d'animaux</t>
  </si>
  <si>
    <r>
      <t>R</t>
    </r>
    <r>
      <rPr>
        <b/>
        <sz val="11"/>
        <color rgb="FFFFFFFF"/>
        <rFont val="Calibri"/>
        <family val="2"/>
      </rPr>
      <t>É</t>
    </r>
    <r>
      <rPr>
        <b/>
        <sz val="11"/>
        <color rgb="FFFFFFFF"/>
        <rFont val="Calibri Light"/>
        <family val="2"/>
      </rPr>
      <t>GIONS</t>
    </r>
  </si>
  <si>
    <t>DÉPARTEMENTS</t>
  </si>
  <si>
    <t>TOTAL RÉGION</t>
  </si>
  <si>
    <t>TOTAL GÉNÉRAL</t>
  </si>
  <si>
    <t>RÉGIONS DE DESTINATIONS</t>
  </si>
  <si>
    <t>NOMBRE DE PASSAGES</t>
  </si>
  <si>
    <t>NOMBRE D'ÉLEVEURS</t>
  </si>
  <si>
    <t>NOMBRE D'ANIMAUX</t>
  </si>
  <si>
    <t>Pourcentage par région</t>
  </si>
  <si>
    <t>Nombre de nationalités observés</t>
  </si>
  <si>
    <t>Provenances et destinations des éleveurs entre pays</t>
  </si>
  <si>
    <t>Informations collectées par point de comptage</t>
  </si>
  <si>
    <t>Féminin de moins de 18 ans</t>
  </si>
  <si>
    <t>Féminin de plus de 17 ans ( 18 ans et plus)</t>
  </si>
  <si>
    <t>Masculin de moins de 18 ans</t>
  </si>
  <si>
    <t>Masculin de plus de 17 ans ( 18 ans et plus)</t>
  </si>
  <si>
    <t xml:space="preserve">Nombre total de personnes </t>
  </si>
  <si>
    <t>Espèces observés</t>
  </si>
  <si>
    <t>Autre espèce</t>
  </si>
  <si>
    <t>MAYO-LOPE</t>
  </si>
  <si>
    <t>Région_ID</t>
  </si>
  <si>
    <t>Département_ID</t>
  </si>
  <si>
    <t>Arrondissement_ID</t>
  </si>
  <si>
    <t>Pays_ID</t>
  </si>
  <si>
    <t>Région_ID2</t>
  </si>
  <si>
    <t>Département_ID2</t>
  </si>
  <si>
    <t>Arrondissement_ID2</t>
  </si>
  <si>
    <t>Région_ID3</t>
  </si>
  <si>
    <t>Département_ID3</t>
  </si>
  <si>
    <t>Arrondissement_ID3</t>
  </si>
  <si>
    <t>Congolaise</t>
  </si>
  <si>
    <t>CMR001</t>
  </si>
  <si>
    <t>Mbéré</t>
  </si>
  <si>
    <t>CMR001004</t>
  </si>
  <si>
    <t>CMR001004002</t>
  </si>
  <si>
    <t>CAR</t>
  </si>
  <si>
    <t>CAR006</t>
  </si>
  <si>
    <t>CMR</t>
  </si>
  <si>
    <t>CMR008</t>
  </si>
  <si>
    <t>CMR008002</t>
  </si>
  <si>
    <t>CMR008002004</t>
  </si>
  <si>
    <t xml:space="preserve">Bovins </t>
  </si>
  <si>
    <t>CAR010</t>
  </si>
  <si>
    <t>CMR003</t>
  </si>
  <si>
    <t>kadey</t>
  </si>
  <si>
    <t>CMR003003</t>
  </si>
  <si>
    <t>CMR003003003</t>
  </si>
  <si>
    <t>CMR001004003</t>
  </si>
  <si>
    <t>CMR001004004</t>
  </si>
  <si>
    <t xml:space="preserve">BAWAKA KOÏ </t>
  </si>
  <si>
    <t>CMR003002</t>
  </si>
  <si>
    <t>CMR003002009</t>
  </si>
  <si>
    <t>TCD</t>
  </si>
  <si>
    <t>TCD004</t>
  </si>
  <si>
    <t>TCD003</t>
  </si>
  <si>
    <t>Ouham-Pende</t>
  </si>
  <si>
    <t>CAR014</t>
  </si>
  <si>
    <t>TCD012</t>
  </si>
  <si>
    <t>TCD010</t>
  </si>
  <si>
    <t>Ombella-Mpoko</t>
  </si>
  <si>
    <t>CAR011</t>
  </si>
  <si>
    <t>NER</t>
  </si>
  <si>
    <t>NER003</t>
  </si>
  <si>
    <t>CAR007</t>
  </si>
  <si>
    <t>TCD005</t>
  </si>
  <si>
    <t>CAR015</t>
  </si>
  <si>
    <t>TCD002</t>
  </si>
  <si>
    <t>CAR001</t>
  </si>
  <si>
    <t>TCD001</t>
  </si>
  <si>
    <t>CAR016</t>
  </si>
  <si>
    <t>TCD015</t>
  </si>
  <si>
    <t>CAR012</t>
  </si>
  <si>
    <t>TCD007</t>
  </si>
  <si>
    <t>Nana-Grébizi</t>
  </si>
  <si>
    <t>CAR009</t>
  </si>
  <si>
    <t>Wadi Fira</t>
  </si>
  <si>
    <t>TCD017</t>
  </si>
  <si>
    <t>CAR004</t>
  </si>
  <si>
    <t>Sila</t>
  </si>
  <si>
    <t>TCD021</t>
  </si>
  <si>
    <t>Kémo</t>
  </si>
  <si>
    <t>CAR005</t>
  </si>
  <si>
    <t>TCD006</t>
  </si>
  <si>
    <t>TCD008</t>
  </si>
  <si>
    <t>CAR013</t>
  </si>
  <si>
    <t>TCD009</t>
  </si>
  <si>
    <t>Tibesti</t>
  </si>
  <si>
    <t>TCD022</t>
  </si>
  <si>
    <t>Haut-Mbomou</t>
  </si>
  <si>
    <t>CAR003</t>
  </si>
  <si>
    <t>CAR008</t>
  </si>
  <si>
    <t>TCD014</t>
  </si>
  <si>
    <t>TCD011</t>
  </si>
  <si>
    <t>Asins et Equins</t>
  </si>
  <si>
    <t>TCD013</t>
  </si>
  <si>
    <t>Equins</t>
  </si>
  <si>
    <t>Barh-El-Gazel</t>
  </si>
  <si>
    <t>TCD019</t>
  </si>
  <si>
    <t>TCD016</t>
  </si>
  <si>
    <t>2020-12-29</t>
  </si>
  <si>
    <t>CMR006</t>
  </si>
  <si>
    <t>CMR006004</t>
  </si>
  <si>
    <t>CMR006004003</t>
  </si>
  <si>
    <t>2021-01-02</t>
  </si>
  <si>
    <t>2021-01-07</t>
  </si>
  <si>
    <t>2021-01-01</t>
  </si>
  <si>
    <t>CMR003004</t>
  </si>
  <si>
    <t>CMR003004005</t>
  </si>
  <si>
    <t>CMR003004006</t>
  </si>
  <si>
    <t>CMR006004002</t>
  </si>
  <si>
    <t>REY</t>
  </si>
  <si>
    <t>2021-01-06</t>
  </si>
  <si>
    <t>Bétaré-Oya</t>
  </si>
  <si>
    <t>CMR003004002</t>
  </si>
  <si>
    <t>NABEMO</t>
  </si>
  <si>
    <t>BORGOP  SITE</t>
  </si>
  <si>
    <t xml:space="preserve">BORGOP </t>
  </si>
  <si>
    <t>YANIYA</t>
  </si>
  <si>
    <t>OURO ADDE</t>
  </si>
  <si>
    <t>LAMOU</t>
  </si>
  <si>
    <t>MAYO REY</t>
  </si>
  <si>
    <t>CMR004</t>
  </si>
  <si>
    <t>CMR004002</t>
  </si>
  <si>
    <t>Zina</t>
  </si>
  <si>
    <t>CMR004002005</t>
  </si>
  <si>
    <t>DIEL</t>
  </si>
  <si>
    <t>DAMISSA</t>
  </si>
  <si>
    <t>CMR003004008</t>
  </si>
  <si>
    <t>CMR003001</t>
  </si>
  <si>
    <t>CMR003001001</t>
  </si>
  <si>
    <t xml:space="preserve">NGAOUI </t>
  </si>
  <si>
    <t>CMR002</t>
  </si>
  <si>
    <t>CMR002007</t>
  </si>
  <si>
    <t>Yaounde III</t>
  </si>
  <si>
    <t>CMR002007002</t>
  </si>
  <si>
    <t>YAOUNDE 3</t>
  </si>
  <si>
    <t>CMR003003007</t>
  </si>
  <si>
    <t xml:space="preserve">LAMOU </t>
  </si>
  <si>
    <t>CMR003004004</t>
  </si>
  <si>
    <t>CMR003002012</t>
  </si>
  <si>
    <t xml:space="preserve">DJOHONG </t>
  </si>
  <si>
    <t xml:space="preserve">DIEL </t>
  </si>
  <si>
    <t>TOURAKE</t>
  </si>
  <si>
    <t>CMR002007004</t>
  </si>
  <si>
    <t>Lékié</t>
  </si>
  <si>
    <t>CMR002002</t>
  </si>
  <si>
    <t>CMR002002002</t>
  </si>
  <si>
    <t xml:space="preserve">DANA </t>
  </si>
  <si>
    <t>CMR005</t>
  </si>
  <si>
    <t>CMR005004</t>
  </si>
  <si>
    <t>CMR005004006</t>
  </si>
  <si>
    <t xml:space="preserve">GBAFOUK KOÏ </t>
  </si>
  <si>
    <t>CMR003004003</t>
  </si>
  <si>
    <t>MBÉWÉ</t>
  </si>
  <si>
    <t>TOURAKÉ</t>
  </si>
  <si>
    <t>CMR002009</t>
  </si>
  <si>
    <t>CMR002009003</t>
  </si>
  <si>
    <t xml:space="preserve">MBORGOB </t>
  </si>
  <si>
    <t>CMR003003001</t>
  </si>
  <si>
    <t>CMR002007005</t>
  </si>
  <si>
    <t>CMR002001</t>
  </si>
  <si>
    <t>CMR002001005</t>
  </si>
  <si>
    <t>GBOMAGO</t>
  </si>
  <si>
    <t>2021-01-05</t>
  </si>
  <si>
    <t xml:space="preserve">GBAFOUCKOÏ </t>
  </si>
  <si>
    <t>Atok</t>
  </si>
  <si>
    <t>CMR003002001</t>
  </si>
  <si>
    <t xml:space="preserve">ATOK </t>
  </si>
  <si>
    <t>CMR003001002</t>
  </si>
  <si>
    <t xml:space="preserve">GARI-GOMBO </t>
  </si>
  <si>
    <t>DAKZER</t>
  </si>
  <si>
    <t xml:space="preserve">GAROUA MBOULAÏ </t>
  </si>
  <si>
    <t xml:space="preserve">FADA </t>
  </si>
  <si>
    <t>CMR005001</t>
  </si>
  <si>
    <t>CMR005001006</t>
  </si>
  <si>
    <t xml:space="preserve">GADO-GBAZER </t>
  </si>
  <si>
    <t xml:space="preserve">GARGA-PELA </t>
  </si>
  <si>
    <t>Ndélélé</t>
  </si>
  <si>
    <t>CMR003003006</t>
  </si>
  <si>
    <t>NDÉLÉLÉ</t>
  </si>
  <si>
    <t>2021-01-13</t>
  </si>
  <si>
    <t xml:space="preserve">NABEMO </t>
  </si>
  <si>
    <t>CMR002008</t>
  </si>
  <si>
    <t>CMR002008009</t>
  </si>
  <si>
    <t xml:space="preserve">BONDJOCK </t>
  </si>
  <si>
    <t xml:space="preserve">BIDIMBA </t>
  </si>
  <si>
    <t>CMR001005</t>
  </si>
  <si>
    <t>CMR001005008</t>
  </si>
  <si>
    <t>TELLO</t>
  </si>
  <si>
    <t>BAFOUNG</t>
  </si>
  <si>
    <t>BÉTARÉ-OYA</t>
  </si>
  <si>
    <t>BAWAKA KOÏ</t>
  </si>
  <si>
    <t>CMR002001001</t>
  </si>
  <si>
    <t xml:space="preserve">Bovins Ovins </t>
  </si>
  <si>
    <t xml:space="preserve">NGOOLO </t>
  </si>
  <si>
    <t>CMR003003004</t>
  </si>
  <si>
    <t>GBAFOUCKOÏ</t>
  </si>
  <si>
    <t>Lomié</t>
  </si>
  <si>
    <t>CMR003002005</t>
  </si>
  <si>
    <t>CMR005002</t>
  </si>
  <si>
    <t>CMR005002001</t>
  </si>
  <si>
    <t>CMR003004001</t>
  </si>
  <si>
    <t xml:space="preserve">YAFOUNOU </t>
  </si>
  <si>
    <t xml:space="preserve">MBARANG </t>
  </si>
  <si>
    <t>NDA'AWÉ</t>
  </si>
  <si>
    <t>DACKZER</t>
  </si>
  <si>
    <t>CMR003003002</t>
  </si>
  <si>
    <t>CMR008001</t>
  </si>
  <si>
    <t>CMR008001003</t>
  </si>
  <si>
    <t>Yaounde V</t>
  </si>
  <si>
    <t>CMR002007007</t>
  </si>
  <si>
    <t>CMR002005</t>
  </si>
  <si>
    <t>CMR002005004</t>
  </si>
  <si>
    <t>CMR002006</t>
  </si>
  <si>
    <t>CMR002006004</t>
  </si>
  <si>
    <t>CMR002004</t>
  </si>
  <si>
    <t>CMR002004003</t>
  </si>
  <si>
    <t>GARGA LIMBONA</t>
  </si>
  <si>
    <t>CMR002004001</t>
  </si>
  <si>
    <t>DOLÉ</t>
  </si>
  <si>
    <t>CMR008006</t>
  </si>
  <si>
    <t>CMR008006003</t>
  </si>
  <si>
    <t>CMR002007006</t>
  </si>
  <si>
    <t>COG</t>
  </si>
  <si>
    <t>NDAHWÉ</t>
  </si>
  <si>
    <t>CMR002002008</t>
  </si>
  <si>
    <t>GBADOUK-NDA</t>
  </si>
  <si>
    <t xml:space="preserve">BÉTARÉ-OYA </t>
  </si>
  <si>
    <t xml:space="preserve">BITI </t>
  </si>
  <si>
    <t>CMR002004002</t>
  </si>
  <si>
    <t>GARGA-PELA</t>
  </si>
  <si>
    <t>CMR008001004</t>
  </si>
  <si>
    <t xml:space="preserve">YARMBANG </t>
  </si>
  <si>
    <t>CMR005001004</t>
  </si>
  <si>
    <t>LAHMOU</t>
  </si>
  <si>
    <t>CMR008005</t>
  </si>
  <si>
    <t>CMR008005002</t>
  </si>
  <si>
    <t>CMR003001003</t>
  </si>
  <si>
    <t>CMR003004007</t>
  </si>
  <si>
    <t>CMR005004007</t>
  </si>
  <si>
    <t>GBADOUCK - NDAA</t>
  </si>
  <si>
    <t>CMR002001002</t>
  </si>
  <si>
    <t xml:space="preserve">ALAHAMDOU </t>
  </si>
  <si>
    <t>YARBAN</t>
  </si>
  <si>
    <t>CMR002003</t>
  </si>
  <si>
    <t>CMR002003008</t>
  </si>
  <si>
    <t>SOBA</t>
  </si>
  <si>
    <t>CMR005001008</t>
  </si>
  <si>
    <t>MBOMANGO</t>
  </si>
  <si>
    <t>BAWAKA</t>
  </si>
  <si>
    <t xml:space="preserve">SOBA </t>
  </si>
  <si>
    <t xml:space="preserve">NGAÏ-KADA </t>
  </si>
  <si>
    <t>TOLLO</t>
  </si>
  <si>
    <t>CMR002004005</t>
  </si>
  <si>
    <t>CMR005004001</t>
  </si>
  <si>
    <t>TAPAWA</t>
  </si>
  <si>
    <t>ALHAMDOU</t>
  </si>
  <si>
    <t>CMR001005001</t>
  </si>
  <si>
    <t>GANDINAN</t>
  </si>
  <si>
    <t>Faro-et-Déo</t>
  </si>
  <si>
    <t>CMR001002</t>
  </si>
  <si>
    <t>CMR001002003</t>
  </si>
  <si>
    <t xml:space="preserve">NGAOUI  </t>
  </si>
  <si>
    <t>WANDEH ALHAMDOU</t>
  </si>
  <si>
    <t>FEL</t>
  </si>
  <si>
    <t>GARGA PELLA</t>
  </si>
  <si>
    <t>BOZO</t>
  </si>
  <si>
    <t xml:space="preserve">GADO BADIERE </t>
  </si>
  <si>
    <t>CMR001005004</t>
  </si>
  <si>
    <t xml:space="preserve">GARGA LYMBONA </t>
  </si>
  <si>
    <t>BITTI</t>
  </si>
  <si>
    <t xml:space="preserve">GAROUA BOULAÏ </t>
  </si>
  <si>
    <t>GARROUA-BOULAÏ</t>
  </si>
  <si>
    <t>ILLA</t>
  </si>
  <si>
    <t xml:space="preserve">MBORGUENE </t>
  </si>
  <si>
    <t>NANAMOYA</t>
  </si>
  <si>
    <t>ZEMBE  BOROGO</t>
  </si>
  <si>
    <t>GAROUA  BOULAI</t>
  </si>
  <si>
    <t>CMR003003005</t>
  </si>
  <si>
    <t>ZEMBE  BORONGO</t>
  </si>
  <si>
    <t>GARROUA-BOULAÏE</t>
  </si>
  <si>
    <t>MBORGUENE</t>
  </si>
  <si>
    <t>Nyambaka</t>
  </si>
  <si>
    <t>CMR001005003</t>
  </si>
  <si>
    <t>NYAMBAKA</t>
  </si>
  <si>
    <t xml:space="preserve">MBORGUÉNE </t>
  </si>
  <si>
    <t>2021-01-10</t>
  </si>
  <si>
    <t>2021-01-11</t>
  </si>
  <si>
    <t>TAPARE</t>
  </si>
  <si>
    <t xml:space="preserve">GARGA </t>
  </si>
  <si>
    <t>2021-01-15</t>
  </si>
  <si>
    <t>CMR001005006</t>
  </si>
  <si>
    <t>2021-02-10</t>
  </si>
  <si>
    <t xml:space="preserve">ZEMBE BORONGO </t>
  </si>
  <si>
    <t>Mbé</t>
  </si>
  <si>
    <t>CMR001005002</t>
  </si>
  <si>
    <t>2021-02-28</t>
  </si>
  <si>
    <t>GADJI</t>
  </si>
  <si>
    <t xml:space="preserve">BERTOUA </t>
  </si>
  <si>
    <t>CMR001001</t>
  </si>
  <si>
    <t>CMR001001002</t>
  </si>
  <si>
    <t>BADJAL</t>
  </si>
  <si>
    <t>CMR001002001</t>
  </si>
  <si>
    <t>2021-01-04</t>
  </si>
  <si>
    <t>2021-01-20</t>
  </si>
  <si>
    <t xml:space="preserve">BITTI </t>
  </si>
  <si>
    <t>2021-01-18</t>
  </si>
  <si>
    <t xml:space="preserve"> BITTI </t>
  </si>
  <si>
    <t>2021-01-22</t>
  </si>
  <si>
    <t xml:space="preserve">GADJI </t>
  </si>
  <si>
    <t xml:space="preserve">TONGO-GALDIMA </t>
  </si>
  <si>
    <t>OULI</t>
  </si>
  <si>
    <t>GARGA</t>
  </si>
  <si>
    <t>CMR001001001</t>
  </si>
  <si>
    <t>TIBATI</t>
  </si>
  <si>
    <t xml:space="preserve">GARROUA-BOULAÏ </t>
  </si>
  <si>
    <t xml:space="preserve">BORGEUNE </t>
  </si>
  <si>
    <t xml:space="preserve">YOKO TOUBORO </t>
  </si>
  <si>
    <t xml:space="preserve">TOCTOYO </t>
  </si>
  <si>
    <t>CMR001003</t>
  </si>
  <si>
    <t>CMR001003001</t>
  </si>
  <si>
    <t>BANYO</t>
  </si>
  <si>
    <t>BORGEUNE</t>
  </si>
  <si>
    <t>MBORGUÉNE</t>
  </si>
  <si>
    <t xml:space="preserve">ZEMBE </t>
  </si>
  <si>
    <t>CMR001004001</t>
  </si>
  <si>
    <t>BADJE</t>
  </si>
  <si>
    <t>GOURA</t>
  </si>
  <si>
    <t>2021-01-26</t>
  </si>
  <si>
    <t>NGOURA</t>
  </si>
  <si>
    <t xml:space="preserve">GARGA LIMBONA </t>
  </si>
  <si>
    <t>MADOUGOU</t>
  </si>
  <si>
    <t>DIR</t>
  </si>
  <si>
    <t xml:space="preserve">MBONGA </t>
  </si>
  <si>
    <t>BITI</t>
  </si>
  <si>
    <t>GADO BADIERE</t>
  </si>
  <si>
    <t>MEKA</t>
  </si>
  <si>
    <t xml:space="preserve">GBATOUA-GODO </t>
  </si>
  <si>
    <t>KAKA</t>
  </si>
  <si>
    <t>2021-01-25</t>
  </si>
  <si>
    <t>NANGA EBOKO</t>
  </si>
  <si>
    <t>CMR001002004</t>
  </si>
  <si>
    <t>TIGNERE</t>
  </si>
  <si>
    <t>2021-01-16</t>
  </si>
  <si>
    <t>2020-09-13</t>
  </si>
  <si>
    <t xml:space="preserve">GADO-BADJERE </t>
  </si>
  <si>
    <t>NGAOUNDAL</t>
  </si>
  <si>
    <t xml:space="preserve">MADOUGOU </t>
  </si>
  <si>
    <t>GBAGODO</t>
  </si>
  <si>
    <t>2021-01-12</t>
  </si>
  <si>
    <t>CMR004005</t>
  </si>
  <si>
    <t>CMR004005002</t>
  </si>
  <si>
    <t>MORA</t>
  </si>
  <si>
    <t>TOCTOYO</t>
  </si>
  <si>
    <t xml:space="preserve">NGAOUNDERE </t>
  </si>
  <si>
    <t xml:space="preserve">NANGA EBOKO </t>
  </si>
  <si>
    <t xml:space="preserve">NGOUANDERE </t>
  </si>
  <si>
    <t>BELEL</t>
  </si>
  <si>
    <t>GAROUA BOULAÏ</t>
  </si>
  <si>
    <t>MEIGANGA BARIKI</t>
  </si>
  <si>
    <t>CMR009</t>
  </si>
  <si>
    <t>Océan</t>
  </si>
  <si>
    <t>CMR009003</t>
  </si>
  <si>
    <t>CMR009003001</t>
  </si>
  <si>
    <t>KRIBI</t>
  </si>
  <si>
    <t xml:space="preserve">BADJE </t>
  </si>
  <si>
    <t>ZEMBE BORONGO</t>
  </si>
  <si>
    <t>MALOUMBA</t>
  </si>
  <si>
    <t>Bénoué</t>
  </si>
  <si>
    <t>CMR006001</t>
  </si>
  <si>
    <t>CMR006001007</t>
  </si>
  <si>
    <t>GAROUA</t>
  </si>
  <si>
    <t>ZEMBE BOROGO</t>
  </si>
  <si>
    <t>MADOU (PANA)</t>
  </si>
  <si>
    <t>NGAOUNDERE</t>
  </si>
  <si>
    <t xml:space="preserve">TIBATI </t>
  </si>
  <si>
    <t>MBAE  MBOU</t>
  </si>
  <si>
    <t>GARGA   LYMBONA</t>
  </si>
  <si>
    <t>MBAEBOUN</t>
  </si>
  <si>
    <t>KOLOMITE</t>
  </si>
  <si>
    <t xml:space="preserve">KOLOMITE </t>
  </si>
  <si>
    <t>Kadey</t>
  </si>
  <si>
    <t>TOUBORRO</t>
  </si>
  <si>
    <t>MBONGA</t>
  </si>
  <si>
    <t>CAR002</t>
  </si>
  <si>
    <t>Diamaré</t>
  </si>
  <si>
    <t>CMR004001</t>
  </si>
  <si>
    <t>CMR004001002</t>
  </si>
  <si>
    <t xml:space="preserve">GAROUA </t>
  </si>
  <si>
    <t>BENGUE TIKO</t>
  </si>
  <si>
    <t>ZIMBI</t>
  </si>
  <si>
    <t>2021-01-30</t>
  </si>
  <si>
    <t>NANDONGUE</t>
  </si>
  <si>
    <t>2021-01-21</t>
  </si>
  <si>
    <t>TONGO GANDIMA</t>
  </si>
  <si>
    <t>CMR004003</t>
  </si>
  <si>
    <t>Wina</t>
  </si>
  <si>
    <t>CMR004003008</t>
  </si>
  <si>
    <t>WINA</t>
  </si>
  <si>
    <t>MALEWA</t>
  </si>
  <si>
    <t>WANDENE</t>
  </si>
  <si>
    <t>Nord-Ouest</t>
  </si>
  <si>
    <t>CMR007</t>
  </si>
  <si>
    <t>Boyo</t>
  </si>
  <si>
    <t>CMR007001</t>
  </si>
  <si>
    <t>Belo</t>
  </si>
  <si>
    <t>CMR007001003</t>
  </si>
  <si>
    <t>BELO</t>
  </si>
  <si>
    <t>KOLOMINE</t>
  </si>
  <si>
    <t>CMR004003010</t>
  </si>
  <si>
    <t>GUÈRE</t>
  </si>
  <si>
    <t>COLOMINE</t>
  </si>
  <si>
    <t>'NANDOUNGUE</t>
  </si>
  <si>
    <t>CMR006001010</t>
  </si>
  <si>
    <t>PITOA</t>
  </si>
  <si>
    <t>WOUBOU</t>
  </si>
  <si>
    <t>CMR006003</t>
  </si>
  <si>
    <t>CMR006003002</t>
  </si>
  <si>
    <t>CMR004002006</t>
  </si>
  <si>
    <t>REY BOUBBJ</t>
  </si>
  <si>
    <t>NDOUMBA BELO</t>
  </si>
  <si>
    <t>GUIWA YANGAMO</t>
  </si>
  <si>
    <t>WADEN</t>
  </si>
  <si>
    <t>BETARE OYA</t>
  </si>
  <si>
    <t>NAMBORA</t>
  </si>
  <si>
    <t>WOUMBOU</t>
  </si>
  <si>
    <t>EMEBE BORONGO</t>
  </si>
  <si>
    <t>2021-02-20</t>
  </si>
  <si>
    <t>GAROUA1</t>
  </si>
  <si>
    <t>BOULI</t>
  </si>
  <si>
    <t>SDN</t>
  </si>
  <si>
    <t>CMR004001006</t>
  </si>
  <si>
    <t>NDOUKOULA</t>
  </si>
  <si>
    <t>KOLOMINES</t>
  </si>
  <si>
    <t>MAROUA2</t>
  </si>
  <si>
    <t>GADO BADGER</t>
  </si>
  <si>
    <t>2021-01-17</t>
  </si>
  <si>
    <t>ZAMBOÏ BROUSSE(GUEMINI)</t>
  </si>
  <si>
    <t>BENGUETIKO</t>
  </si>
  <si>
    <t>MBELEBINA</t>
  </si>
  <si>
    <t>2021-01-29</t>
  </si>
  <si>
    <t>GOGADJI</t>
  </si>
  <si>
    <t>GAROUA2</t>
  </si>
  <si>
    <t>WOUMBO</t>
  </si>
  <si>
    <t>CMR006002</t>
  </si>
  <si>
    <t>CMR006002002</t>
  </si>
  <si>
    <t>POLI</t>
  </si>
  <si>
    <t>GOGOBOUA</t>
  </si>
  <si>
    <t>LETA</t>
  </si>
  <si>
    <t>TABATI</t>
  </si>
  <si>
    <t>2021-01-23</t>
  </si>
  <si>
    <t>Maroua I</t>
  </si>
  <si>
    <t>CMR004001009</t>
  </si>
  <si>
    <t>MAROUA 1</t>
  </si>
  <si>
    <t>Diffa</t>
  </si>
  <si>
    <t>NER002</t>
  </si>
  <si>
    <t>Nigerienne Camerounaise Centrafricaine</t>
  </si>
  <si>
    <t>Tchadienne Camerounaise Centrafricaine</t>
  </si>
  <si>
    <t>2021-01-19</t>
  </si>
  <si>
    <t xml:space="preserve">TOCKTOYO </t>
  </si>
  <si>
    <t>NGA</t>
  </si>
  <si>
    <t>NGA002</t>
  </si>
  <si>
    <t xml:space="preserve">TIMANGOLO </t>
  </si>
  <si>
    <t>PANA</t>
  </si>
  <si>
    <t>Khartoum</t>
  </si>
  <si>
    <t>Asins et Chameaux</t>
  </si>
  <si>
    <t>2020-08-31</t>
  </si>
  <si>
    <t>2021-03-03</t>
  </si>
  <si>
    <t>NER005</t>
  </si>
  <si>
    <t>TCD018</t>
  </si>
  <si>
    <t>CMR009002</t>
  </si>
  <si>
    <t>CMR009002004</t>
  </si>
  <si>
    <t>BAZAMA</t>
  </si>
  <si>
    <t>2021-02-27</t>
  </si>
  <si>
    <t>SODENOU</t>
  </si>
  <si>
    <t>OUNJIKI</t>
  </si>
  <si>
    <t>BOUBARA</t>
  </si>
  <si>
    <t>Maradi</t>
  </si>
  <si>
    <t>NER004</t>
  </si>
  <si>
    <t>Nigerienne Camerounaise</t>
  </si>
  <si>
    <t>MBOUMAMA</t>
  </si>
  <si>
    <t>DOKAYO</t>
  </si>
  <si>
    <t>FIO</t>
  </si>
  <si>
    <t>BOWANETO</t>
  </si>
  <si>
    <t>GOGOABE</t>
  </si>
  <si>
    <t>WANTAMO</t>
  </si>
  <si>
    <t>NDJANGANE</t>
  </si>
  <si>
    <t>NGA027</t>
  </si>
  <si>
    <t xml:space="preserve">TAPARÉ </t>
  </si>
  <si>
    <t>BOUKARO</t>
  </si>
  <si>
    <t>MBOUMBE</t>
  </si>
  <si>
    <t>TIKONDI</t>
  </si>
  <si>
    <t>DÉMAME</t>
  </si>
  <si>
    <t>MBOYE</t>
  </si>
  <si>
    <t>FORET</t>
  </si>
  <si>
    <t>NGUIWA</t>
  </si>
  <si>
    <t>MOBÉ</t>
  </si>
  <si>
    <t>DORE BADAWA</t>
  </si>
  <si>
    <t>TAPARÉ</t>
  </si>
  <si>
    <t>YABBI</t>
  </si>
  <si>
    <t>2021-01-31</t>
  </si>
  <si>
    <t>KOBI</t>
  </si>
  <si>
    <t xml:space="preserve">GBALAKISSA </t>
  </si>
  <si>
    <t>MINDOUROU</t>
  </si>
  <si>
    <t>NGALIMAMA</t>
  </si>
  <si>
    <t>MBILÉ</t>
  </si>
  <si>
    <t>MINTA</t>
  </si>
  <si>
    <t>2021-01-14</t>
  </si>
  <si>
    <t>2020-08-02</t>
  </si>
  <si>
    <t>2021-02-01</t>
  </si>
  <si>
    <t>AKONOLINGA</t>
  </si>
  <si>
    <t>2021-03-01</t>
  </si>
  <si>
    <t>2021-03-30</t>
  </si>
  <si>
    <t>2020-09-02</t>
  </si>
  <si>
    <t>2020-08-23</t>
  </si>
  <si>
    <t>CMR002009004</t>
  </si>
  <si>
    <t>AYOS</t>
  </si>
  <si>
    <t>WOUMBOUN</t>
  </si>
  <si>
    <t xml:space="preserve">NAMBOBÉ </t>
  </si>
  <si>
    <t>NAMBOBÉ</t>
  </si>
  <si>
    <t>LOLO</t>
  </si>
  <si>
    <t>BAIBOUM</t>
  </si>
  <si>
    <t>2020-09-04</t>
  </si>
  <si>
    <t>GARISSINGO</t>
  </si>
  <si>
    <t>2021-03-10</t>
  </si>
  <si>
    <t>2021-03-19</t>
  </si>
  <si>
    <t>2021-03-04</t>
  </si>
  <si>
    <t>2021-03-28</t>
  </si>
  <si>
    <t xml:space="preserve">MBORGUENE-FONCHA </t>
  </si>
  <si>
    <t>GADO-GBAZAËRÉ</t>
  </si>
  <si>
    <t>KWELE</t>
  </si>
  <si>
    <t>NABONGUÉ</t>
  </si>
  <si>
    <t>2021-02-06</t>
  </si>
  <si>
    <t>BELEL YWARÉ</t>
  </si>
  <si>
    <t>MOBE</t>
  </si>
  <si>
    <t>2021-02-19</t>
  </si>
  <si>
    <t>OURO-IDJE</t>
  </si>
  <si>
    <t>MBILE</t>
  </si>
  <si>
    <t>KOBBI</t>
  </si>
  <si>
    <t>GBALAKISSA</t>
  </si>
  <si>
    <t>N KENZOU</t>
  </si>
  <si>
    <t>MBORGUENE-FONCHA</t>
  </si>
  <si>
    <t>BELITA</t>
  </si>
  <si>
    <t>2021-03-31</t>
  </si>
  <si>
    <t>SAMBA</t>
  </si>
  <si>
    <t>BINI</t>
  </si>
  <si>
    <t>GAROUA SAMBE</t>
  </si>
  <si>
    <t>DORBADAWA</t>
  </si>
  <si>
    <t>MGALIMAMA</t>
  </si>
  <si>
    <t>2021-03-21</t>
  </si>
  <si>
    <t>2021-02-02</t>
  </si>
  <si>
    <t>BETARÉ</t>
  </si>
  <si>
    <t>2020-09-07</t>
  </si>
  <si>
    <t>GARRISSINGO</t>
  </si>
  <si>
    <t>DOREBADAWA</t>
  </si>
  <si>
    <t>BEDOBO</t>
  </si>
  <si>
    <t xml:space="preserve">GBITI </t>
  </si>
  <si>
    <t>MBOUMBE  PANA</t>
  </si>
  <si>
    <t>BÉKÉ</t>
  </si>
  <si>
    <t>GANDIMA  TONGO</t>
  </si>
  <si>
    <t>GEMEBE BOROGO</t>
  </si>
  <si>
    <t>NDELELE</t>
  </si>
  <si>
    <t>SODENOUS</t>
  </si>
  <si>
    <t>BOLA</t>
  </si>
  <si>
    <t>MBERÉ</t>
  </si>
  <si>
    <t>DISLI</t>
  </si>
  <si>
    <t>MBOE</t>
  </si>
  <si>
    <t>Tchadienne Congolaise</t>
  </si>
  <si>
    <t xml:space="preserve">NGALIMAMA </t>
  </si>
  <si>
    <t>GOTO</t>
  </si>
  <si>
    <t>Salapoumbé</t>
  </si>
  <si>
    <t>CMR003001004</t>
  </si>
  <si>
    <t>SALAPOUMBE</t>
  </si>
  <si>
    <t>MAMA2</t>
  </si>
  <si>
    <t>MDEM</t>
  </si>
  <si>
    <t>MBE</t>
  </si>
  <si>
    <t>YOLO</t>
  </si>
  <si>
    <t>TTIMANGOLO</t>
  </si>
  <si>
    <t>GALIMAMA</t>
  </si>
  <si>
    <t>Mayo-Darlé</t>
  </si>
  <si>
    <t>CMR001003003</t>
  </si>
  <si>
    <t>NABONGUE</t>
  </si>
  <si>
    <t>CMR006004004</t>
  </si>
  <si>
    <t xml:space="preserve">MAÏKIRO </t>
  </si>
  <si>
    <t>Bibémi</t>
  </si>
  <si>
    <t>CMR006001012</t>
  </si>
  <si>
    <t>KAREDJE</t>
  </si>
  <si>
    <t>KOSSEL BODEL</t>
  </si>
  <si>
    <t>ADI</t>
  </si>
  <si>
    <t>BATAO</t>
  </si>
  <si>
    <t>SEBORE</t>
  </si>
  <si>
    <t>HAOUDJALE</t>
  </si>
  <si>
    <t>BIBÉMI</t>
  </si>
  <si>
    <t>BAKKA MBOUNGA</t>
  </si>
  <si>
    <t>BAWEDAN</t>
  </si>
  <si>
    <t>MARCHÉ D'ADOUMRI</t>
  </si>
  <si>
    <t>CMR006003001</t>
  </si>
  <si>
    <t>MAYO OULO</t>
  </si>
  <si>
    <t>CMR006003003</t>
  </si>
  <si>
    <t>BADADJI</t>
  </si>
  <si>
    <t>PADARMÉ</t>
  </si>
  <si>
    <t xml:space="preserve">BIBÉMI </t>
  </si>
  <si>
    <t xml:space="preserve">SINASSI </t>
  </si>
  <si>
    <t>BIBÉMI'</t>
  </si>
  <si>
    <t>DIAM_BADI</t>
  </si>
  <si>
    <t>SINASI</t>
  </si>
  <si>
    <t xml:space="preserve">YAGOYE </t>
  </si>
  <si>
    <t xml:space="preserve">GOR </t>
  </si>
  <si>
    <t>2021-01-24</t>
  </si>
  <si>
    <t>Ovins Autre</t>
  </si>
  <si>
    <t xml:space="preserve">WINDE </t>
  </si>
  <si>
    <t>MBEWE HORE MIGDAL</t>
  </si>
  <si>
    <t>MBEING</t>
  </si>
  <si>
    <t>Tchadienne Camerounaise Soudanaise</t>
  </si>
  <si>
    <t>BAÏKOUA</t>
  </si>
  <si>
    <t>MAFARÉ</t>
  </si>
  <si>
    <t>Asins et Chien</t>
  </si>
  <si>
    <t>KARANG PANDJAMA</t>
  </si>
  <si>
    <t>MAFARÉ (RÉSERVE DE MAFARÉ)</t>
  </si>
  <si>
    <t>MAFARÉ (MAFARÉ RÉSERVE)</t>
  </si>
  <si>
    <t>MBIGAOU</t>
  </si>
  <si>
    <t>MBIDERE</t>
  </si>
  <si>
    <t>HAIDJAM</t>
  </si>
  <si>
    <t>DJORO</t>
  </si>
  <si>
    <t>2021-01-27</t>
  </si>
  <si>
    <t>Tchadienne Soudanaise</t>
  </si>
  <si>
    <t>MADINGRING</t>
  </si>
  <si>
    <t>MBANREY</t>
  </si>
  <si>
    <t>MBÉRÉ TCHAD</t>
  </si>
  <si>
    <t>OURO SOULEY</t>
  </si>
  <si>
    <t>MBORO</t>
  </si>
  <si>
    <t>MBIDÉRÉ</t>
  </si>
  <si>
    <t>DOMTA</t>
  </si>
  <si>
    <t>BOKA</t>
  </si>
  <si>
    <r>
      <t>P</t>
    </r>
    <r>
      <rPr>
        <b/>
        <sz val="12"/>
        <color rgb="FF0010A6"/>
        <rFont val="Calibri"/>
        <family val="2"/>
      </rPr>
      <t>É</t>
    </r>
    <r>
      <rPr>
        <b/>
        <sz val="12"/>
        <color rgb="FF0010A6"/>
        <rFont val="Calibri"/>
        <family val="2"/>
        <scheme val="minor"/>
      </rPr>
      <t xml:space="preserve">RIODE ALLANT DE OCTOBRE </t>
    </r>
    <r>
      <rPr>
        <b/>
        <sz val="12"/>
        <color rgb="FF0010A6"/>
        <rFont val="Calibri"/>
        <family val="2"/>
      </rPr>
      <t>À</t>
    </r>
    <r>
      <rPr>
        <b/>
        <sz val="12"/>
        <color rgb="FF0010A6"/>
        <rFont val="Calibri"/>
        <family val="2"/>
        <scheme val="minor"/>
      </rPr>
      <t xml:space="preserve"> DÉCEMBRE 2020</t>
    </r>
  </si>
  <si>
    <t>% par Pays de provenance</t>
  </si>
  <si>
    <t>PAYS</t>
  </si>
  <si>
    <t>PROVENANCES</t>
  </si>
  <si>
    <t>DESTINATIONS</t>
  </si>
  <si>
    <t>Région</t>
  </si>
  <si>
    <t>Département</t>
  </si>
  <si>
    <t>Arrondissement</t>
  </si>
  <si>
    <t>Point de comptage</t>
  </si>
  <si>
    <t>mois</t>
  </si>
  <si>
    <t>Row Labels</t>
  </si>
  <si>
    <t>Grand Total</t>
  </si>
  <si>
    <t>Column Labels</t>
  </si>
  <si>
    <t>Sum of Total des animaux</t>
  </si>
  <si>
    <t>Mois</t>
  </si>
  <si>
    <t>Octobre</t>
  </si>
  <si>
    <t>Novembre</t>
  </si>
  <si>
    <t>Décembre</t>
  </si>
  <si>
    <t>Pays___ID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</si>
</sst>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\ ##0"/>
    <numFmt numFmtId="165" formatCode="\(0%\)"/>
    <numFmt numFmtId="166" formatCode="\(0.0%\)"/>
    <numFmt numFmtId="167" formatCode="0.0%"/>
    <numFmt numFmtId="168" formatCode="_-* #,##0_-;\-* #,##0_-;_-* &quot;-&quot;??_-;_-@_-"/>
    <numFmt numFmtId="170" formatCode="yyyy\-mm\-dd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 Light"/>
      <family val="2"/>
    </font>
    <font>
      <b/>
      <sz val="12"/>
      <color rgb="FF0010A6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 Light"/>
      <family val="2"/>
    </font>
    <font>
      <sz val="11"/>
      <name val="Calibri Light"/>
      <family val="2"/>
    </font>
    <font>
      <sz val="12"/>
      <color rgb="FF000000"/>
      <name val="Calibri Light"/>
      <family val="2"/>
    </font>
    <font>
      <sz val="14"/>
      <color rgb="FF000000"/>
      <name val="Calibri Light"/>
      <family val="2"/>
    </font>
    <font>
      <sz val="12"/>
      <name val="Calibri Light"/>
      <family val="2"/>
    </font>
    <font>
      <sz val="14"/>
      <name val="Calibri Light"/>
      <family val="2"/>
    </font>
    <font>
      <b/>
      <sz val="18"/>
      <name val="Calibri Light"/>
      <family val="2"/>
    </font>
    <font>
      <b/>
      <sz val="18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4"/>
      <color rgb="FFFFFFFF"/>
      <name val="Calibri Light"/>
      <family val="2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rgb="FF0010A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33A0"/>
        <bgColor indexed="64"/>
      </patternFill>
    </fill>
    <fill>
      <patternFill patternType="solid">
        <fgColor rgb="FFD2E4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3F9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3" tint="0.3999755851924192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3" fillId="0" borderId="2" xfId="0" applyNumberFormat="1" applyFont="1" applyBorder="1"/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wrapText="1"/>
    </xf>
    <xf numFmtId="164" fontId="0" fillId="3" borderId="1" xfId="0" applyNumberFormat="1" applyFill="1" applyBorder="1"/>
    <xf numFmtId="164" fontId="3" fillId="3" borderId="2" xfId="0" applyNumberFormat="1" applyFont="1" applyFill="1" applyBorder="1"/>
    <xf numFmtId="0" fontId="5" fillId="4" borderId="0" xfId="0" applyFont="1" applyFill="1"/>
    <xf numFmtId="0" fontId="2" fillId="2" borderId="3" xfId="0" applyFont="1" applyFill="1" applyBorder="1" applyAlignment="1">
      <alignment horizontal="left"/>
    </xf>
    <xf numFmtId="164" fontId="2" fillId="5" borderId="3" xfId="0" applyNumberFormat="1" applyFont="1" applyFill="1" applyBorder="1" applyAlignment="1">
      <alignment wrapText="1"/>
    </xf>
    <xf numFmtId="164" fontId="0" fillId="0" borderId="8" xfId="0" applyNumberFormat="1" applyBorder="1"/>
    <xf numFmtId="164" fontId="0" fillId="3" borderId="8" xfId="0" applyNumberFormat="1" applyFill="1" applyBorder="1"/>
    <xf numFmtId="164" fontId="2" fillId="5" borderId="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/>
    <xf numFmtId="164" fontId="3" fillId="3" borderId="9" xfId="0" applyNumberFormat="1" applyFont="1" applyFill="1" applyBorder="1" applyAlignment="1"/>
    <xf numFmtId="164" fontId="2" fillId="5" borderId="9" xfId="0" applyNumberFormat="1" applyFont="1" applyFill="1" applyBorder="1" applyAlignment="1">
      <alignment wrapText="1"/>
    </xf>
    <xf numFmtId="165" fontId="7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Border="1" applyAlignment="1"/>
    <xf numFmtId="9" fontId="0" fillId="0" borderId="1" xfId="1" applyFont="1" applyBorder="1"/>
    <xf numFmtId="9" fontId="0" fillId="3" borderId="1" xfId="1" applyFont="1" applyFill="1" applyBorder="1"/>
    <xf numFmtId="9" fontId="2" fillId="5" borderId="3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0" borderId="0" xfId="0" applyNumberFormat="1"/>
    <xf numFmtId="0" fontId="0" fillId="3" borderId="6" xfId="0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4" fontId="0" fillId="0" borderId="1" xfId="0" applyNumberFormat="1" applyFill="1" applyBorder="1"/>
    <xf numFmtId="164" fontId="3" fillId="0" borderId="9" xfId="0" applyNumberFormat="1" applyFont="1" applyFill="1" applyBorder="1" applyAlignment="1"/>
    <xf numFmtId="166" fontId="7" fillId="0" borderId="15" xfId="1" applyNumberFormat="1" applyFont="1" applyBorder="1" applyAlignment="1">
      <alignment horizontal="right"/>
    </xf>
    <xf numFmtId="0" fontId="9" fillId="4" borderId="0" xfId="0" applyFont="1" applyFill="1"/>
    <xf numFmtId="0" fontId="0" fillId="0" borderId="0" xfId="0" applyBorder="1" applyAlignment="1">
      <alignment horizontal="left"/>
    </xf>
    <xf numFmtId="0" fontId="4" fillId="2" borderId="9" xfId="0" applyFont="1" applyFill="1" applyBorder="1" applyAlignment="1">
      <alignment vertical="center" wrapText="1"/>
    </xf>
    <xf numFmtId="166" fontId="7" fillId="0" borderId="0" xfId="1" applyNumberFormat="1" applyFont="1" applyFill="1" applyAlignment="1">
      <alignment horizontal="right"/>
    </xf>
    <xf numFmtId="0" fontId="0" fillId="0" borderId="0" xfId="0" applyFill="1"/>
    <xf numFmtId="164" fontId="0" fillId="0" borderId="15" xfId="0" applyNumberFormat="1" applyFill="1" applyBorder="1" applyAlignment="1"/>
    <xf numFmtId="0" fontId="0" fillId="0" borderId="15" xfId="0" applyFill="1" applyBorder="1" applyAlignment="1"/>
    <xf numFmtId="164" fontId="0" fillId="8" borderId="15" xfId="0" applyNumberFormat="1" applyFill="1" applyBorder="1" applyAlignment="1"/>
    <xf numFmtId="0" fontId="4" fillId="2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left" vertical="center"/>
    </xf>
    <xf numFmtId="164" fontId="4" fillId="9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horizontal="right" vertical="center" wrapText="1"/>
    </xf>
    <xf numFmtId="0" fontId="0" fillId="8" borderId="15" xfId="0" applyFill="1" applyBorder="1" applyAlignment="1"/>
    <xf numFmtId="164" fontId="11" fillId="0" borderId="15" xfId="0" applyNumberFormat="1" applyFont="1" applyFill="1" applyBorder="1" applyAlignment="1">
      <alignment horizontal="right" vertical="center"/>
    </xf>
    <xf numFmtId="164" fontId="12" fillId="0" borderId="15" xfId="0" applyNumberFormat="1" applyFont="1" applyFill="1" applyBorder="1" applyAlignment="1">
      <alignment horizontal="right" vertical="center"/>
    </xf>
    <xf numFmtId="164" fontId="12" fillId="0" borderId="15" xfId="0" applyNumberFormat="1" applyFont="1" applyFill="1" applyBorder="1" applyAlignment="1">
      <alignment horizontal="left" vertical="center"/>
    </xf>
    <xf numFmtId="164" fontId="4" fillId="9" borderId="0" xfId="0" applyNumberFormat="1" applyFont="1" applyFill="1" applyAlignment="1">
      <alignment horizontal="left" vertical="center"/>
    </xf>
    <xf numFmtId="164" fontId="11" fillId="0" borderId="15" xfId="0" applyNumberFormat="1" applyFont="1" applyFill="1" applyBorder="1" applyAlignment="1">
      <alignment horizontal="left" vertical="center"/>
    </xf>
    <xf numFmtId="164" fontId="20" fillId="9" borderId="0" xfId="0" applyNumberFormat="1" applyFont="1" applyFill="1" applyAlignment="1">
      <alignment vertical="center"/>
    </xf>
    <xf numFmtId="164" fontId="15" fillId="0" borderId="15" xfId="0" applyNumberFormat="1" applyFont="1" applyFill="1" applyBorder="1" applyAlignment="1">
      <alignment horizontal="left" vertical="center"/>
    </xf>
    <xf numFmtId="164" fontId="19" fillId="9" borderId="0" xfId="0" applyNumberFormat="1" applyFont="1" applyFill="1" applyAlignment="1">
      <alignment horizontal="left" vertical="center"/>
    </xf>
    <xf numFmtId="164" fontId="19" fillId="9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164" fontId="20" fillId="0" borderId="0" xfId="0" applyNumberFormat="1" applyFont="1" applyFill="1" applyAlignment="1">
      <alignment vertical="center"/>
    </xf>
    <xf numFmtId="164" fontId="19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left" vertical="center" wrapText="1"/>
    </xf>
    <xf numFmtId="164" fontId="12" fillId="8" borderId="15" xfId="0" applyNumberFormat="1" applyFont="1" applyFill="1" applyBorder="1" applyAlignment="1">
      <alignment horizontal="left" vertical="center"/>
    </xf>
    <xf numFmtId="164" fontId="12" fillId="8" borderId="15" xfId="0" applyNumberFormat="1" applyFont="1" applyFill="1" applyBorder="1" applyAlignment="1">
      <alignment horizontal="right" vertical="center"/>
    </xf>
    <xf numFmtId="164" fontId="11" fillId="8" borderId="15" xfId="0" applyNumberFormat="1" applyFont="1" applyFill="1" applyBorder="1" applyAlignment="1">
      <alignment horizontal="left" vertical="center"/>
    </xf>
    <xf numFmtId="164" fontId="11" fillId="8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0" fillId="8" borderId="17" xfId="0" applyFill="1" applyBorder="1" applyAlignment="1"/>
    <xf numFmtId="164" fontId="0" fillId="8" borderId="17" xfId="0" applyNumberFormat="1" applyFill="1" applyBorder="1" applyAlignment="1"/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/>
    <xf numFmtId="164" fontId="0" fillId="0" borderId="21" xfId="0" applyNumberFormat="1" applyFill="1" applyBorder="1" applyAlignment="1"/>
    <xf numFmtId="0" fontId="0" fillId="8" borderId="22" xfId="0" applyFill="1" applyBorder="1" applyAlignment="1"/>
    <xf numFmtId="0" fontId="4" fillId="2" borderId="9" xfId="0" applyFont="1" applyFill="1" applyBorder="1" applyAlignment="1">
      <alignment horizontal="center" vertical="center" wrapText="1"/>
    </xf>
    <xf numFmtId="166" fontId="8" fillId="0" borderId="19" xfId="1" applyNumberFormat="1" applyFont="1" applyBorder="1" applyAlignment="1">
      <alignment horizontal="center" vertical="center"/>
    </xf>
    <xf numFmtId="166" fontId="8" fillId="0" borderId="18" xfId="1" applyNumberFormat="1" applyFont="1" applyBorder="1" applyAlignment="1">
      <alignment horizontal="center" vertical="center"/>
    </xf>
    <xf numFmtId="166" fontId="8" fillId="0" borderId="19" xfId="1" applyNumberFormat="1" applyFont="1" applyBorder="1" applyAlignment="1">
      <alignment vertical="center"/>
    </xf>
    <xf numFmtId="166" fontId="8" fillId="0" borderId="18" xfId="1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3" fillId="3" borderId="14" xfId="0" applyNumberFormat="1" applyFont="1" applyFill="1" applyBorder="1" applyAlignment="1"/>
    <xf numFmtId="166" fontId="7" fillId="0" borderId="22" xfId="1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164" fontId="0" fillId="0" borderId="6" xfId="0" applyNumberFormat="1" applyFill="1" applyBorder="1"/>
    <xf numFmtId="164" fontId="0" fillId="3" borderId="6" xfId="0" applyNumberFormat="1" applyFill="1" applyBorder="1"/>
    <xf numFmtId="0" fontId="0" fillId="6" borderId="21" xfId="0" applyFill="1" applyBorder="1" applyAlignment="1">
      <alignment horizontal="left"/>
    </xf>
    <xf numFmtId="164" fontId="20" fillId="9" borderId="0" xfId="0" applyNumberFormat="1" applyFont="1" applyFill="1" applyAlignment="1">
      <alignment horizontal="left" vertical="center"/>
    </xf>
    <xf numFmtId="9" fontId="0" fillId="8" borderId="15" xfId="1" applyFont="1" applyFill="1" applyBorder="1" applyAlignment="1"/>
    <xf numFmtId="9" fontId="0" fillId="0" borderId="15" xfId="1" applyFont="1" applyFill="1" applyBorder="1" applyAlignment="1"/>
    <xf numFmtId="9" fontId="0" fillId="8" borderId="15" xfId="1" applyNumberFormat="1" applyFont="1" applyFill="1" applyBorder="1" applyAlignment="1"/>
    <xf numFmtId="9" fontId="0" fillId="0" borderId="15" xfId="1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wrapText="1"/>
    </xf>
    <xf numFmtId="9" fontId="2" fillId="0" borderId="0" xfId="1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7" fontId="7" fillId="0" borderId="0" xfId="1" applyNumberFormat="1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left"/>
    </xf>
    <xf numFmtId="167" fontId="0" fillId="0" borderId="15" xfId="1" applyNumberFormat="1" applyFont="1" applyFill="1" applyBorder="1" applyAlignment="1"/>
    <xf numFmtId="167" fontId="0" fillId="8" borderId="15" xfId="1" applyNumberFormat="1" applyFont="1" applyFill="1" applyBorder="1" applyAlignment="1"/>
    <xf numFmtId="0" fontId="0" fillId="0" borderId="0" xfId="0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164" fontId="15" fillId="8" borderId="15" xfId="0" applyNumberFormat="1" applyFont="1" applyFill="1" applyBorder="1" applyAlignment="1">
      <alignment horizontal="left" vertical="center"/>
    </xf>
    <xf numFmtId="164" fontId="15" fillId="8" borderId="18" xfId="0" applyNumberFormat="1" applyFont="1" applyFill="1" applyBorder="1" applyAlignment="1">
      <alignment horizontal="left" vertical="center"/>
    </xf>
    <xf numFmtId="164" fontId="13" fillId="0" borderId="15" xfId="0" applyNumberFormat="1" applyFont="1" applyFill="1" applyBorder="1" applyAlignment="1">
      <alignment horizontal="left" vertical="center"/>
    </xf>
    <xf numFmtId="164" fontId="14" fillId="0" borderId="17" xfId="0" applyNumberFormat="1" applyFont="1" applyFill="1" applyBorder="1" applyAlignment="1">
      <alignment horizontal="left" vertical="center"/>
    </xf>
    <xf numFmtId="164" fontId="13" fillId="8" borderId="19" xfId="0" applyNumberFormat="1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3" fillId="11" borderId="23" xfId="0" applyFont="1" applyFill="1" applyBorder="1"/>
    <xf numFmtId="168" fontId="0" fillId="0" borderId="0" xfId="2" applyNumberFormat="1" applyFont="1"/>
    <xf numFmtId="0" fontId="3" fillId="11" borderId="24" xfId="0" applyFont="1" applyFill="1" applyBorder="1" applyAlignment="1">
      <alignment horizontal="left"/>
    </xf>
    <xf numFmtId="168" fontId="3" fillId="11" borderId="24" xfId="2" applyNumberFormat="1" applyFont="1" applyFill="1" applyBorder="1"/>
    <xf numFmtId="10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5" fillId="7" borderId="0" xfId="0" applyFont="1" applyFill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8" borderId="19" xfId="0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166" fontId="8" fillId="0" borderId="21" xfId="1" applyNumberFormat="1" applyFont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left" vertical="center"/>
    </xf>
    <xf numFmtId="164" fontId="13" fillId="0" borderId="17" xfId="0" applyNumberFormat="1" applyFont="1" applyFill="1" applyBorder="1" applyAlignment="1">
      <alignment horizontal="left" vertical="center"/>
    </xf>
    <xf numFmtId="164" fontId="13" fillId="0" borderId="18" xfId="0" applyNumberFormat="1" applyFont="1" applyFill="1" applyBorder="1" applyAlignment="1">
      <alignment horizontal="left" vertical="center"/>
    </xf>
    <xf numFmtId="164" fontId="14" fillId="0" borderId="17" xfId="0" applyNumberFormat="1" applyFont="1" applyFill="1" applyBorder="1" applyAlignment="1">
      <alignment horizontal="left" vertical="center"/>
    </xf>
    <xf numFmtId="164" fontId="14" fillId="0" borderId="18" xfId="0" applyNumberFormat="1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164" fontId="16" fillId="0" borderId="15" xfId="0" applyNumberFormat="1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64" fontId="13" fillId="8" borderId="17" xfId="0" applyNumberFormat="1" applyFont="1" applyFill="1" applyBorder="1" applyAlignment="1">
      <alignment horizontal="left" vertical="center"/>
    </xf>
    <xf numFmtId="164" fontId="13" fillId="8" borderId="1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/>
    </xf>
    <xf numFmtId="170" fontId="0" fillId="0" borderId="0" xfId="0" applyNumberFormat="1" applyAlignment="1">
      <alignment horizontal="center" vertical="center" wrapText="1"/>
    </xf>
    <xf numFmtId="170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6">
    <dxf>
      <numFmt numFmtId="170" formatCode="yyyy\-mm\-dd;@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</dxf>
    <dxf>
      <numFmt numFmtId="0" formatCode="General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 i="0" baseline="0">
                <a:effectLst/>
              </a:rPr>
              <a:t>Nombre de passages des troupeaux enregistrés par mois et par région</a:t>
            </a:r>
            <a:endParaRPr lang="fr-FR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'Tab1'!$T$20</c:f>
              <c:strCache>
                <c:ptCount val="1"/>
                <c:pt idx="0">
                  <c:v>Adamaoua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'Tab1'!$S$21:$S$23</c:f>
              <c:strCache>
                <c:ptCount val="3"/>
                <c:pt idx="0">
                  <c:v>Octobre</c:v>
                </c:pt>
                <c:pt idx="1">
                  <c:v>Novembre</c:v>
                </c:pt>
                <c:pt idx="2">
                  <c:v>Décembre</c:v>
                </c:pt>
              </c:strCache>
            </c:strRef>
          </c:cat>
          <c:val>
            <c:numRef>
              <c:f>'Tab1'!$T$21:$T$23</c:f>
              <c:numCache>
                <c:formatCode>_-* #,##0_-;\-* #,##0_-;_-* "-"??_-;_-@_-</c:formatCode>
                <c:ptCount val="3"/>
                <c:pt idx="0">
                  <c:v>5338</c:v>
                </c:pt>
                <c:pt idx="1">
                  <c:v>38301</c:v>
                </c:pt>
                <c:pt idx="2">
                  <c:v>24324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A-4278-93A3-6D55532E5C8A}"/>
            </c:ext>
          </c:extLst>
        </c:ser>
        <c:ser>
          <c:idx val="1"/>
          <c:order val="1"/>
          <c:tx>
            <c:strRef>
              <c:f>'Tab1'!$U$20</c:f>
              <c:strCache>
                <c:ptCount val="1"/>
                <c:pt idx="0">
                  <c:v>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'Tab1'!$S$21:$S$23</c:f>
              <c:strCache>
                <c:ptCount val="3"/>
                <c:pt idx="0">
                  <c:v>Octobre</c:v>
                </c:pt>
                <c:pt idx="1">
                  <c:v>Novembre</c:v>
                </c:pt>
                <c:pt idx="2">
                  <c:v>Décembre</c:v>
                </c:pt>
              </c:strCache>
            </c:strRef>
          </c:cat>
          <c:val>
            <c:numRef>
              <c:f>'Tab1'!$U$21:$U$23</c:f>
              <c:numCache>
                <c:formatCode>_-* #,##0_-;\-* #,##0_-;_-* "-"??_-;_-@_-</c:formatCode>
                <c:ptCount val="3"/>
                <c:pt idx="0">
                  <c:v>33174</c:v>
                </c:pt>
                <c:pt idx="1">
                  <c:v>95792</c:v>
                </c:pt>
                <c:pt idx="2">
                  <c:v>132798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A-4278-93A3-6D55532E5C8A}"/>
            </c:ext>
          </c:extLst>
        </c:ser>
        <c:ser>
          <c:idx val="2"/>
          <c:order val="2"/>
          <c:tx>
            <c:strRef>
              <c:f>'Tab1'!$V$20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'Tab1'!$S$21:$S$23</c:f>
              <c:strCache>
                <c:ptCount val="3"/>
                <c:pt idx="0">
                  <c:v>Octobre</c:v>
                </c:pt>
                <c:pt idx="1">
                  <c:v>Novembre</c:v>
                </c:pt>
                <c:pt idx="2">
                  <c:v>Décembre</c:v>
                </c:pt>
              </c:strCache>
            </c:strRef>
          </c:cat>
          <c:val>
            <c:numRef>
              <c:f>'Tab1'!$V$21:$V$23</c:f>
              <c:numCache>
                <c:formatCode>_-* #,##0_-;\-* #,##0_-;_-* "-"??_-;_-@_-</c:formatCode>
                <c:ptCount val="3"/>
                <c:pt idx="0">
                  <c:v>25866</c:v>
                </c:pt>
                <c:pt idx="1">
                  <c:v>41365</c:v>
                </c:pt>
                <c:pt idx="2">
                  <c:v>27423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A-4278-93A3-6D55532E5C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55382312"/>
        <c:axId val="755379688"/>
      </c:barChart>
      <c:catAx>
        <c:axId val="75538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379688"/>
        <c:crosses val="autoZero"/>
        <c:auto val="1"/>
        <c:lblAlgn val="ctr"/>
        <c:lblOffset val="100"/>
        <c:noMultiLvlLbl val="0"/>
      </c:catAx>
      <c:valAx>
        <c:axId val="7553796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75538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fr-FR"/>
              <a:t>Nombre de passages des troupeaux enregistrés par région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599061472924773E-2"/>
          <c:y val="0.2326412606630554"/>
          <c:w val="0.88052466519966577"/>
          <c:h val="0.4541021617636762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'ANALYSIS-TTT-COMTAGE'!$B$4</c:f>
              <c:strCache>
                <c:ptCount val="1"/>
                <c:pt idx="0">
                  <c:v>Nombre de passages des troupeaux enregistrés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'ANALYSIS-TTT-COMTAGE'!$B$8:$B$10</c:f>
              <c:strCache>
                <c:ptCount val="3"/>
                <c:pt idx="0">
                  <c:v>Est</c:v>
                </c:pt>
                <c:pt idx="1">
                  <c:v>Adamaoua</c:v>
                </c:pt>
                <c:pt idx="2">
                  <c:v>Nord</c:v>
                </c:pt>
              </c:strCache>
            </c:strRef>
          </c:cat>
          <c:val>
            <c:numRef>
              <c:f>'ANALYSIS-TTT-COMTAGE'!$C$8:$C$10</c:f>
              <c:numCache>
                <c:formatCode>#\ ##0</c:formatCode>
                <c:ptCount val="3"/>
                <c:pt idx="0">
                  <c:v>764</c:v>
                </c:pt>
                <c:pt idx="1">
                  <c:v>458</c:v>
                </c:pt>
                <c:pt idx="2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3-42E3-B167-98F79DA0F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47231120"/>
        <c:axId val="1024486576"/>
      </c:barChart>
      <c:catAx>
        <c:axId val="104723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1024486576"/>
        <c:crosses val="autoZero"/>
        <c:auto val="1"/>
        <c:lblAlgn val="ctr"/>
        <c:lblOffset val="100"/>
        <c:noMultiLvlLbl val="0"/>
      </c:catAx>
      <c:valAx>
        <c:axId val="1024486576"/>
        <c:scaling>
          <c:orientation val="minMax"/>
        </c:scaling>
        <c:delete val="1"/>
        <c:axPos val="l"/>
        <c:numFmt formatCode="#\ ##0" sourceLinked="1"/>
        <c:majorTickMark val="none"/>
        <c:minorTickMark val="none"/>
        <c:tickLblPos val="nextTo"/>
        <c:crossAx val="10472311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Gill Sans MT" panose="020B05020201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200" b="0" i="0" u="none" strike="noStrike" kern="1200" spc="0" baseline="0">
                <a:solidFill>
                  <a:srgbClr val="0010A6"/>
                </a:solidFill>
                <a:effectLst/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fr-FR" sz="1200" b="0" i="0" u="none" strike="noStrike" kern="1200" baseline="0">
                <a:solidFill>
                  <a:srgbClr val="0010A6"/>
                </a:solidFill>
                <a:effectLst/>
                <a:latin typeface="Gill Sans MT" panose="020B0502020104020203" pitchFamily="34" charset="0"/>
                <a:ea typeface="+mn-ea"/>
                <a:cs typeface="+mn-cs"/>
              </a:rPr>
              <a:t>Informations sur les éleveurs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200" b="0" i="0" u="none" strike="noStrike" kern="1200" spc="0" baseline="0">
              <a:solidFill>
                <a:srgbClr val="0010A6"/>
              </a:solidFill>
              <a:effectLst/>
              <a:latin typeface="Gill Sans MT" panose="020B050202010402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70202485950518"/>
          <c:y val="0.15313125195014959"/>
          <c:w val="0.62559133937086697"/>
          <c:h val="0.72839830772901637"/>
        </c:manualLayout>
      </c:layout>
      <c:doughnutChart>
        <c:varyColors val="1"/>
        <c:ser>
          <c:idx val="0"/>
          <c:order val="0"/>
          <c:tx>
            <c:strRef>
              <c:f>'ANALYSIS-TTT-COMTAGE'!$B$36</c:f>
              <c:strCache>
                <c:ptCount val="1"/>
                <c:pt idx="0">
                  <c:v>Informations sur les éleveurs</c:v>
                </c:pt>
              </c:strCache>
            </c:strRef>
          </c:tx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60-4C7A-833B-1DD830AFA495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60-4C7A-833B-1DD830AFA495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B60-4C7A-833B-1DD830AFA495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60-4C7A-833B-1DD830AFA495}"/>
              </c:ext>
            </c:extLst>
          </c:dPt>
          <c:dLbls>
            <c:dLbl>
              <c:idx val="0"/>
              <c:layout>
                <c:manualLayout>
                  <c:x val="9.9009900990099618E-3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60-4C7A-833B-1DD830AFA49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Gill Sans MT" panose="020B05020201040202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B60-4C7A-833B-1DD830AFA4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'ANALYSIS-TTT-COMTAGE'!$C$39:$F$39</c:f>
              <c:strCache>
                <c:ptCount val="4"/>
                <c:pt idx="0">
                  <c:v>Filles</c:v>
                </c:pt>
                <c:pt idx="1">
                  <c:v>Garçons</c:v>
                </c:pt>
                <c:pt idx="2">
                  <c:v>Femmes</c:v>
                </c:pt>
                <c:pt idx="3">
                  <c:v>Hommes</c:v>
                </c:pt>
              </c:strCache>
            </c:strRef>
          </c:cat>
          <c:val>
            <c:numRef>
              <c:f>'ANALYSIS-TTT-COMTAGE'!$C$44:$F$44</c:f>
              <c:numCache>
                <c:formatCode>\(0%\)</c:formatCode>
                <c:ptCount val="4"/>
                <c:pt idx="0">
                  <c:v>0.10388776820099029</c:v>
                </c:pt>
                <c:pt idx="1">
                  <c:v>0.16064551622959838</c:v>
                </c:pt>
                <c:pt idx="2">
                  <c:v>0.13964790023840087</c:v>
                </c:pt>
                <c:pt idx="3">
                  <c:v>0.59581881533101044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60-4C7A-833B-1DD830AFA4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Gill Sans MT" panose="020B05020201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1200" b="0" i="0" u="none" strike="noStrike" kern="1200" baseline="0">
                <a:solidFill>
                  <a:srgbClr val="0010A6"/>
                </a:solidFill>
                <a:effectLst/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n-US" sz="1200" b="0" i="0" u="none" strike="noStrike" kern="1200" baseline="0">
                <a:solidFill>
                  <a:srgbClr val="0010A6"/>
                </a:solidFill>
                <a:effectLst/>
                <a:latin typeface="Gill Sans MT" panose="020B0502020104020203" pitchFamily="34" charset="0"/>
                <a:ea typeface="+mn-ea"/>
                <a:cs typeface="+mn-cs"/>
              </a:rPr>
              <a:t>Nombre d'animaux comptés par région</a:t>
            </a:r>
          </a:p>
        </c:rich>
      </c:tx>
      <c:layout>
        <c:manualLayout>
          <c:xMode val="edge"/>
          <c:yMode val="edge"/>
          <c:x val="0.2472176958343304"/>
          <c:y val="4.77968745736622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222781848361579E-3"/>
          <c:y val="0.12674106545004174"/>
          <c:w val="0.98955758281313322"/>
          <c:h val="0.66236055716603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'ANALYSIS-TTT-COMTAGE'!$C$25</c:f>
              <c:strCache>
                <c:ptCount val="1"/>
                <c:pt idx="0">
                  <c:v>Bovins</c:v>
                </c:pt>
              </c:strCache>
            </c:strRef>
          </c:tx>
          <c:spPr>
            <a:solidFill>
              <a:srgbClr val="4F62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'ANALYSIS-TTT-COMTAGE'!$B$26:$B$29</c:f>
              <c:strCache>
                <c:ptCount val="4"/>
                <c:pt idx="0">
                  <c:v>Est</c:v>
                </c:pt>
                <c:pt idx="1">
                  <c:v>Adamaoua</c:v>
                </c:pt>
                <c:pt idx="2">
                  <c:v>Nord</c:v>
                </c:pt>
                <c:pt idx="3">
                  <c:v>Total</c:v>
                </c:pt>
              </c:strCache>
            </c:strRef>
          </c:cat>
          <c:val>
            <c:numRef>
              <c:f>'ANALYSIS-TTT-COMTAGE'!$C$26:$C$29</c:f>
              <c:numCache>
                <c:formatCode>#\ ##0</c:formatCode>
                <c:ptCount val="4"/>
                <c:pt idx="0">
                  <c:v>237934</c:v>
                </c:pt>
                <c:pt idx="1">
                  <c:v>57953</c:v>
                </c:pt>
                <c:pt idx="2">
                  <c:v>74860</c:v>
                </c:pt>
                <c:pt idx="3">
                  <c:v>370747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B-46F6-830B-25007FA797D2}"/>
            </c:ext>
          </c:extLst>
        </c:ser>
        <c:ser>
          <c:idx val="1"/>
          <c:order val="1"/>
          <c:tx>
            <c:strRef>
              <c:f>'ANALYSIS-TTT-COMTAGE'!$D$25</c:f>
              <c:strCache>
                <c:ptCount val="1"/>
                <c:pt idx="0">
                  <c:v>Ovins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'ANALYSIS-TTT-COMTAGE'!$B$26:$B$29</c:f>
              <c:strCache>
                <c:ptCount val="4"/>
                <c:pt idx="0">
                  <c:v>Est</c:v>
                </c:pt>
                <c:pt idx="1">
                  <c:v>Adamaoua</c:v>
                </c:pt>
                <c:pt idx="2">
                  <c:v>Nord</c:v>
                </c:pt>
                <c:pt idx="3">
                  <c:v>Total</c:v>
                </c:pt>
              </c:strCache>
            </c:strRef>
          </c:cat>
          <c:val>
            <c:numRef>
              <c:f>'ANALYSIS-TTT-COMTAGE'!$D$26:$D$29</c:f>
              <c:numCache>
                <c:formatCode>#\ ##0</c:formatCode>
                <c:ptCount val="4"/>
                <c:pt idx="0">
                  <c:v>20692</c:v>
                </c:pt>
                <c:pt idx="1">
                  <c:v>7078</c:v>
                </c:pt>
                <c:pt idx="2">
                  <c:v>15330</c:v>
                </c:pt>
                <c:pt idx="3">
                  <c:v>43100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DB-46F6-830B-25007FA797D2}"/>
            </c:ext>
          </c:extLst>
        </c:ser>
        <c:ser>
          <c:idx val="2"/>
          <c:order val="2"/>
          <c:tx>
            <c:strRef>
              <c:f>'ANALYSIS-TTT-COMTAGE'!$E$25</c:f>
              <c:strCache>
                <c:ptCount val="1"/>
                <c:pt idx="0">
                  <c:v>Caprins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2.2109408523334287E-17"/>
                  <c:y val="8.3660151385349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DB-46F6-830B-25007FA797D2}"/>
                </c:ext>
              </c:extLst>
            </c:dLbl>
            <c:dLbl>
              <c:idx val="1"/>
              <c:layout>
                <c:manualLayout>
                  <c:x val="4.8239266763145201E-3"/>
                  <c:y val="1.7069276262138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DB-46F6-830B-25007FA797D2}"/>
                </c:ext>
              </c:extLst>
            </c:dLbl>
            <c:dLbl>
              <c:idx val="2"/>
              <c:layout>
                <c:manualLayout>
                  <c:x val="-4.8239266763145201E-3"/>
                  <c:y val="1.2549022707802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DB-46F6-830B-25007FA797D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'ANALYSIS-TTT-COMTAGE'!$B$26:$B$29</c:f>
              <c:strCache>
                <c:ptCount val="4"/>
                <c:pt idx="0">
                  <c:v>Est</c:v>
                </c:pt>
                <c:pt idx="1">
                  <c:v>Adamaoua</c:v>
                </c:pt>
                <c:pt idx="2">
                  <c:v>Nord</c:v>
                </c:pt>
                <c:pt idx="3">
                  <c:v>Total</c:v>
                </c:pt>
              </c:strCache>
            </c:strRef>
          </c:cat>
          <c:val>
            <c:numRef>
              <c:f>'ANALYSIS-TTT-COMTAGE'!$E$26:$E$29</c:f>
              <c:numCache>
                <c:formatCode>#\ ##0</c:formatCode>
                <c:ptCount val="4"/>
                <c:pt idx="0">
                  <c:v>2498</c:v>
                </c:pt>
                <c:pt idx="1">
                  <c:v>2725</c:v>
                </c:pt>
                <c:pt idx="2">
                  <c:v>2092</c:v>
                </c:pt>
                <c:pt idx="3">
                  <c:v>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DB-46F6-830B-25007FA797D2}"/>
            </c:ext>
          </c:extLst>
        </c:ser>
        <c:ser>
          <c:idx val="3"/>
          <c:order val="3"/>
          <c:tx>
            <c:strRef>
              <c:f>'ANALYSIS-TTT-COMTAGE'!$F$25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2.2109408523334287E-17"/>
                  <c:y val="2.50980454156048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DB-46F6-830B-25007FA797D2}"/>
                </c:ext>
              </c:extLst>
            </c:dLbl>
            <c:dLbl>
              <c:idx val="1"/>
              <c:layout>
                <c:manualLayout>
                  <c:x val="2.41196333815726E-3"/>
                  <c:y val="2.5098045415604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DB-46F6-830B-25007FA797D2}"/>
                </c:ext>
              </c:extLst>
            </c:dLbl>
            <c:dLbl>
              <c:idx val="2"/>
              <c:layout>
                <c:manualLayout>
                  <c:x val="-8.8437634093337148E-17"/>
                  <c:y val="2.09150378463373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DB-46F6-830B-25007FA797D2}"/>
                </c:ext>
              </c:extLst>
            </c:dLbl>
            <c:dLbl>
              <c:idx val="3"/>
              <c:layout>
                <c:manualLayout>
                  <c:x val="2.41196333815726E-3"/>
                  <c:y val="2.92810529848723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DB-46F6-830B-25007FA797D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'ANALYSIS-TTT-COMTAGE'!$B$26:$B$29</c:f>
              <c:strCache>
                <c:ptCount val="4"/>
                <c:pt idx="0">
                  <c:v>Est</c:v>
                </c:pt>
                <c:pt idx="1">
                  <c:v>Adamaoua</c:v>
                </c:pt>
                <c:pt idx="2">
                  <c:v>Nord</c:v>
                </c:pt>
                <c:pt idx="3">
                  <c:v>Total</c:v>
                </c:pt>
              </c:strCache>
            </c:strRef>
          </c:cat>
          <c:val>
            <c:numRef>
              <c:f>'ANALYSIS-TTT-COMTAGE'!$F$26:$F$29</c:f>
              <c:numCache>
                <c:formatCode>#\ ##0</c:formatCode>
                <c:ptCount val="4"/>
                <c:pt idx="0">
                  <c:v>640</c:v>
                </c:pt>
                <c:pt idx="1">
                  <c:v>207</c:v>
                </c:pt>
                <c:pt idx="2">
                  <c:v>2372</c:v>
                </c:pt>
                <c:pt idx="3">
                  <c:v>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2DB-46F6-830B-25007FA797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83819904"/>
        <c:axId val="83887232"/>
      </c:barChart>
      <c:catAx>
        <c:axId val="838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87232"/>
        <c:crosses val="autoZero"/>
        <c:auto val="1"/>
        <c:lblAlgn val="ctr"/>
        <c:lblOffset val="100"/>
        <c:noMultiLvlLbl val="0"/>
      </c:catAx>
      <c:valAx>
        <c:axId val="83887232"/>
        <c:scaling>
          <c:orientation val="minMax"/>
        </c:scaling>
        <c:delete val="1"/>
        <c:axPos val="l"/>
        <c:numFmt formatCode="#\ ##0" sourceLinked="1"/>
        <c:majorTickMark val="none"/>
        <c:minorTickMark val="none"/>
        <c:tickLblPos val="nextTo"/>
        <c:crossAx val="8381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0106869210458"/>
          <c:y val="0.86406368149467472"/>
          <c:w val="0.75526225828139071"/>
          <c:h val="9.6105589693940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200" b="0" i="0" u="none" strike="noStrike" kern="1200" spc="0" baseline="0">
              <a:solidFill>
                <a:srgbClr val="0010A6"/>
              </a:solidFill>
              <a:effectLst/>
              <a:latin typeface="Gill Sans MT" panose="020B050202010402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'ANALYSIS-TTT-COMTAGE'!$B$46</c:f>
              <c:strCache>
                <c:ptCount val="1"/>
                <c:pt idx="0">
                  <c:v>Nationalités des éleveurs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'ANALYSIS-TTT-COMTAGE'!$D$49:$K$49</c:f>
              <c:strCache>
                <c:ptCount val="8"/>
                <c:pt idx="0">
                  <c:v>Camerounaise</c:v>
                </c:pt>
                <c:pt idx="1">
                  <c:v>Tchadienne</c:v>
                </c:pt>
                <c:pt idx="2">
                  <c:v>Centrafricaine</c:v>
                </c:pt>
                <c:pt idx="3">
                  <c:v>Nigériane</c:v>
                </c:pt>
                <c:pt idx="4">
                  <c:v>Nigérienne</c:v>
                </c:pt>
                <c:pt idx="5">
                  <c:v>Soudanaise</c:v>
                </c:pt>
                <c:pt idx="6">
                  <c:v>Congolaise</c:v>
                </c:pt>
                <c:pt idx="7">
                  <c:v>Apatrides</c:v>
                </c:pt>
              </c:strCache>
            </c:strRef>
          </c:cat>
          <c:val>
            <c:numRef>
              <c:f>'ANALYSIS-TTT-COMTAGE'!$D$54:$K$54</c:f>
              <c:numCache>
                <c:formatCode>\(0.0%\)</c:formatCode>
                <c:ptCount val="8"/>
                <c:pt idx="0">
                  <c:v>0.39061067302402347</c:v>
                </c:pt>
                <c:pt idx="1">
                  <c:v>0.48991380891252523</c:v>
                </c:pt>
                <c:pt idx="2">
                  <c:v>6.8035943517329917E-2</c:v>
                </c:pt>
                <c:pt idx="3">
                  <c:v>1.9438841004951402E-2</c:v>
                </c:pt>
                <c:pt idx="4">
                  <c:v>1.3845589583715385E-2</c:v>
                </c:pt>
                <c:pt idx="5">
                  <c:v>2.2006235099944985E-3</c:v>
                </c:pt>
                <c:pt idx="6">
                  <c:v>9.1692646249770768E-5</c:v>
                </c:pt>
                <c:pt idx="7">
                  <c:v>1.5862827801210344E-2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2-4CD1-B945-A9EE4208B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697023360"/>
        <c:axId val="657475936"/>
      </c:barChart>
      <c:catAx>
        <c:axId val="69702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657475936"/>
        <c:crosses val="autoZero"/>
        <c:auto val="1"/>
        <c:lblAlgn val="ctr"/>
        <c:lblOffset val="100"/>
        <c:noMultiLvlLbl val="0"/>
      </c:catAx>
      <c:valAx>
        <c:axId val="657475936"/>
        <c:scaling>
          <c:orientation val="minMax"/>
        </c:scaling>
        <c:delete val="1"/>
        <c:axPos val="b"/>
        <c:numFmt formatCode="\(0.0%\)" sourceLinked="1"/>
        <c:majorTickMark val="out"/>
        <c:minorTickMark val="none"/>
        <c:tickLblPos val="nextTo"/>
        <c:crossAx val="69702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Gill Sans MT" panose="020B05020201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200" b="0" i="0" u="none" strike="noStrike" kern="1200" spc="0" baseline="0">
                <a:solidFill>
                  <a:srgbClr val="0010A6"/>
                </a:solidFill>
                <a:effectLst/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fr-FR"/>
              <a:t>Provenances</a:t>
            </a:r>
            <a:r>
              <a:rPr lang="fr-FR" baseline="0"/>
              <a:t> et Destinations</a:t>
            </a:r>
            <a:r>
              <a:rPr lang="fr-FR"/>
              <a:t> des éleveurs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200" b="0" i="0" u="none" strike="noStrike" kern="1200" spc="0" baseline="0">
              <a:solidFill>
                <a:srgbClr val="0010A6"/>
              </a:solidFill>
              <a:effectLst/>
              <a:latin typeface="Gill Sans MT" panose="020B050202010402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57886522126284"/>
          <c:y val="0.13922429954876331"/>
          <c:w val="0.79030338806124456"/>
          <c:h val="0.728644156549396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'ANALYSIS-TTT-COMTAGE'!$J$71</c:f>
              <c:strCache>
                <c:ptCount val="1"/>
                <c:pt idx="0">
                  <c:v>DESTINATIONS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'ANALYSIS-TTT-COMTAGE'!$G$72:$G$78</c:f>
              <c:strCache>
                <c:ptCount val="7"/>
                <c:pt idx="0">
                  <c:v>Congo Brazzaville</c:v>
                </c:pt>
                <c:pt idx="1">
                  <c:v>Soudan</c:v>
                </c:pt>
                <c:pt idx="2">
                  <c:v>Nigéria</c:v>
                </c:pt>
                <c:pt idx="3">
                  <c:v>Niger</c:v>
                </c:pt>
                <c:pt idx="4">
                  <c:v>République Centrafricaine</c:v>
                </c:pt>
                <c:pt idx="5">
                  <c:v>Tchad</c:v>
                </c:pt>
                <c:pt idx="6">
                  <c:v>Cameroun</c:v>
                </c:pt>
              </c:strCache>
            </c:strRef>
          </c:cat>
          <c:val>
            <c:numRef>
              <c:f>'ANALYSIS-TTT-COMTAGE'!$J$72:$J$78</c:f>
              <c:numCache>
                <c:formatCode>0.0%</c:formatCode>
                <c:ptCount val="7"/>
                <c:pt idx="0">
                  <c:v>7.5911536162582186E-2</c:v>
                </c:pt>
                <c:pt idx="1">
                  <c:v>1.195457262402869E-3</c:v>
                </c:pt>
                <c:pt idx="2">
                  <c:v>8.368200836820083E-3</c:v>
                </c:pt>
                <c:pt idx="3">
                  <c:v>0</c:v>
                </c:pt>
                <c:pt idx="4">
                  <c:v>0.37059175134488942</c:v>
                </c:pt>
                <c:pt idx="5">
                  <c:v>1.4943215780035863E-2</c:v>
                </c:pt>
                <c:pt idx="6" formatCode="0%">
                  <c:v>0.52898983861326954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9-4421-9E64-893DE0D71B86}"/>
            </c:ext>
          </c:extLst>
        </c:ser>
        <c:ser>
          <c:idx val="0"/>
          <c:order val="1"/>
          <c:tx>
            <c:strRef>
              <c:f>'ANALYSIS-TTT-COMTAGE'!$I$71</c:f>
              <c:strCache>
                <c:ptCount val="1"/>
                <c:pt idx="0">
                  <c:v>PROVENANCES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'ANALYSIS-TTT-COMTAGE'!$G$72:$G$78</c:f>
              <c:strCache>
                <c:ptCount val="7"/>
                <c:pt idx="0">
                  <c:v>Congo Brazzaville</c:v>
                </c:pt>
                <c:pt idx="1">
                  <c:v>Soudan</c:v>
                </c:pt>
                <c:pt idx="2">
                  <c:v>Nigéria</c:v>
                </c:pt>
                <c:pt idx="3">
                  <c:v>Niger</c:v>
                </c:pt>
                <c:pt idx="4">
                  <c:v>République Centrafricaine</c:v>
                </c:pt>
                <c:pt idx="5">
                  <c:v>Tchad</c:v>
                </c:pt>
                <c:pt idx="6">
                  <c:v>Cameroun</c:v>
                </c:pt>
              </c:strCache>
            </c:strRef>
          </c:cat>
          <c:val>
            <c:numRef>
              <c:f>'ANALYSIS-TTT-COMTAGE'!$I$72:$I$78</c:f>
              <c:numCache>
                <c:formatCode>0.0%</c:formatCode>
                <c:ptCount val="7"/>
                <c:pt idx="0">
                  <c:v>0</c:v>
                </c:pt>
                <c:pt idx="1">
                  <c:v>5.977286312014345E-4</c:v>
                </c:pt>
                <c:pt idx="2">
                  <c:v>4.781829049611476E-3</c:v>
                </c:pt>
                <c:pt idx="3">
                  <c:v>7.1727435744172148E-3</c:v>
                </c:pt>
                <c:pt idx="4">
                  <c:v>6.037059175134489E-2</c:v>
                </c:pt>
                <c:pt idx="5">
                  <c:v>0.34548714883442916</c:v>
                </c:pt>
                <c:pt idx="6">
                  <c:v>0.58158995815899583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9-4421-9E64-893DE0D71B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97023360"/>
        <c:axId val="657475936"/>
      </c:barChart>
      <c:catAx>
        <c:axId val="69702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657475936"/>
        <c:crosses val="autoZero"/>
        <c:auto val="1"/>
        <c:lblAlgn val="ctr"/>
        <c:lblOffset val="100"/>
        <c:noMultiLvlLbl val="0"/>
      </c:catAx>
      <c:valAx>
        <c:axId val="65747593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69702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Gill Sans MT" panose="020B05020201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2</xdr:row>
      <xdr:rowOff>90487</xdr:rowOff>
    </xdr:from>
    <xdr:to>
      <xdr:col>22</xdr:col>
      <xdr:colOff>590550</xdr:colOff>
      <xdr:row>16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8F079-7805-4AB6-8FFE-F6C042A205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617220</xdr:colOff>
      <xdr:row>4</xdr:row>
      <xdr:rowOff>60960</xdr:rowOff>
    </xdr:from>
    <xdr:to>
      <xdr:col>7</xdr:col>
      <xdr:colOff>159237</xdr:colOff>
      <xdr:row>11</xdr:row>
      <xdr:rowOff>129957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27FFE599-82E9-46AC-83CA-C8C10A203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518160</xdr:colOff>
      <xdr:row>33</xdr:row>
      <xdr:rowOff>144780</xdr:rowOff>
    </xdr:from>
    <xdr:to>
      <xdr:col>11</xdr:col>
      <xdr:colOff>495300</xdr:colOff>
      <xdr:row>46</xdr:row>
      <xdr:rowOff>144780</xdr:rowOff>
    </xdr:to>
    <xdr:graphicFrame macro="">
      <xdr:nvGraphicFramePr>
        <xdr:cNvPr id="5" name="Graphique 1">
          <a:extLst>
            <a:ext uri="{FF2B5EF4-FFF2-40B4-BE49-F238E27FC236}">
              <a16:creationId xmlns:a16="http://schemas.microsoft.com/office/drawing/2014/main" id="{CF097337-5839-44E4-B746-D70633650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716281</xdr:colOff>
      <xdr:row>18</xdr:row>
      <xdr:rowOff>22861</xdr:rowOff>
    </xdr:from>
    <xdr:to>
      <xdr:col>13</xdr:col>
      <xdr:colOff>175261</xdr:colOff>
      <xdr:row>32</xdr:row>
      <xdr:rowOff>121921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852D26-7E1F-4594-90A2-8517739DA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518160</xdr:colOff>
      <xdr:row>44</xdr:row>
      <xdr:rowOff>137160</xdr:rowOff>
    </xdr:from>
    <xdr:to>
      <xdr:col>18</xdr:col>
      <xdr:colOff>129540</xdr:colOff>
      <xdr:row>59</xdr:row>
      <xdr:rowOff>22860</xdr:rowOff>
    </xdr:to>
    <xdr:graphicFrame macro="">
      <xdr:nvGraphicFramePr>
        <xdr:cNvPr id="7" name="Graphique 8">
          <a:extLst>
            <a:ext uri="{FF2B5EF4-FFF2-40B4-BE49-F238E27FC236}">
              <a16:creationId xmlns:a16="http://schemas.microsoft.com/office/drawing/2014/main" id="{42B613F9-D92F-48DB-A461-BEC14FD8B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274320</xdr:colOff>
      <xdr:row>66</xdr:row>
      <xdr:rowOff>129540</xdr:rowOff>
    </xdr:from>
    <xdr:to>
      <xdr:col>16</xdr:col>
      <xdr:colOff>533400</xdr:colOff>
      <xdr:row>82</xdr:row>
      <xdr:rowOff>60960</xdr:rowOff>
    </xdr:to>
    <xdr:graphicFrame macro="">
      <xdr:nvGraphicFramePr>
        <xdr:cNvPr id="8" name="Graphique 8">
          <a:extLst>
            <a:ext uri="{FF2B5EF4-FFF2-40B4-BE49-F238E27FC236}">
              <a16:creationId xmlns:a16="http://schemas.microsoft.com/office/drawing/2014/main" id="{A9E92383-47B1-47CA-B6F0-A97677F94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NKEU TCHOUPOU Damien" refreshedDate="44237.456230555559" createdVersion="6" refreshedVersion="6" minRefreshableVersion="3" recordCount="1673" xr:uid="{5452CB78-B664-4ECD-88A1-53C4CE03EF3C}">
  <cacheSource type="worksheet">
    <worksheetSource name="Table2"/>
  </cacheSource>
  <cacheFields count="56">
    <cacheField name="A1. Date de l’évaluation" numFmtId="0">
      <sharedItems/>
    </cacheField>
    <cacheField name="A3. Région de l'enquête" numFmtId="0">
      <sharedItems count="3">
        <s v="Adamaoua"/>
        <s v="Nord"/>
        <s v="Est"/>
      </sharedItems>
    </cacheField>
    <cacheField name="Région_ID" numFmtId="0">
      <sharedItems/>
    </cacheField>
    <cacheField name="A4. Département" numFmtId="0">
      <sharedItems/>
    </cacheField>
    <cacheField name="Département_ID" numFmtId="0">
      <sharedItems/>
    </cacheField>
    <cacheField name="A5. Arrondissement" numFmtId="0">
      <sharedItems/>
    </cacheField>
    <cacheField name="Arrondissement_ID" numFmtId="0">
      <sharedItems/>
    </cacheField>
    <cacheField name="A6. Nom du Village / localité" numFmtId="0">
      <sharedItems/>
    </cacheField>
    <cacheField name="B1.1. Pays de départ" numFmtId="0">
      <sharedItems count="6">
        <s v="Cameroun"/>
        <s v="Tchad"/>
        <s v="République Centrafricaine"/>
        <s v="Nigéria"/>
        <s v="Niger"/>
        <s v="Soudan"/>
      </sharedItems>
    </cacheField>
    <cacheField name="Pays_ID" numFmtId="0">
      <sharedItems/>
    </cacheField>
    <cacheField name="B1.1.1. Autre Pays de départ" numFmtId="0">
      <sharedItems containsNonDate="0" containsString="0" containsBlank="1"/>
    </cacheField>
    <cacheField name="B1.2. Région/Province de départ" numFmtId="0">
      <sharedItems/>
    </cacheField>
    <cacheField name="Région_ID2" numFmtId="0">
      <sharedItems/>
    </cacheField>
    <cacheField name="B1.3. Département/Préfecture de départ" numFmtId="0">
      <sharedItems containsBlank="1"/>
    </cacheField>
    <cacheField name="Département_ID2" numFmtId="0">
      <sharedItems containsBlank="1"/>
    </cacheField>
    <cacheField name="B1.4. Arrondissement/Sous-Préfecture de départ" numFmtId="0">
      <sharedItems containsBlank="1"/>
    </cacheField>
    <cacheField name="Arrondissement_ID2" numFmtId="0">
      <sharedItems containsBlank="1"/>
    </cacheField>
    <cacheField name="B1.5. Localité" numFmtId="0">
      <sharedItems/>
    </cacheField>
    <cacheField name="B1.6. Date de départ" numFmtId="0">
      <sharedItems/>
    </cacheField>
    <cacheField name="B2.1. Pays de destination" numFmtId="0">
      <sharedItems count="6">
        <s v="Cameroun"/>
        <s v="Congo Brazzaville"/>
        <s v="République Centrafricaine"/>
        <s v="Tchad"/>
        <s v="Soudan"/>
        <s v="Nigéria"/>
      </sharedItems>
    </cacheField>
    <cacheField name="Pays_ID2" numFmtId="0">
      <sharedItems/>
    </cacheField>
    <cacheField name="B2.1.1. Autre Pays de destination" numFmtId="0">
      <sharedItems containsNonDate="0" containsString="0" containsBlank="1"/>
    </cacheField>
    <cacheField name="B2.2. Région/Province de destination" numFmtId="0">
      <sharedItems containsBlank="1"/>
    </cacheField>
    <cacheField name="Région_ID3" numFmtId="0">
      <sharedItems containsBlank="1"/>
    </cacheField>
    <cacheField name="B2.3. Département de destination" numFmtId="0">
      <sharedItems containsBlank="1"/>
    </cacheField>
    <cacheField name="Département_ID3" numFmtId="0">
      <sharedItems containsBlank="1"/>
    </cacheField>
    <cacheField name="B2.4. Arrondissement de destination" numFmtId="0">
      <sharedItems containsBlank="1"/>
    </cacheField>
    <cacheField name="Arrondissement_ID3" numFmtId="0">
      <sharedItems containsBlank="1"/>
    </cacheField>
    <cacheField name="B2.5. Localité de destination" numFmtId="0">
      <sharedItems/>
    </cacheField>
    <cacheField name="B2.6. Date d'arrivée estimée" numFmtId="0">
      <sharedItems/>
    </cacheField>
    <cacheField name="C1.0. Nationalités observées" numFmtId="0">
      <sharedItems/>
    </cacheField>
    <cacheField name="Précision, Autre nationalité" numFmtId="0">
      <sharedItems containsBlank="1"/>
    </cacheField>
    <cacheField name="Camerounaise" numFmtId="0">
      <sharedItems containsSemiMixedTypes="0" containsString="0" containsNumber="1" containsInteger="1" minValue="0" maxValue="26"/>
    </cacheField>
    <cacheField name="Tchadienne" numFmtId="0">
      <sharedItems containsSemiMixedTypes="0" containsString="0" containsNumber="1" containsInteger="1" minValue="0" maxValue="49"/>
    </cacheField>
    <cacheField name="Centrafricaine" numFmtId="0">
      <sharedItems containsSemiMixedTypes="0" containsString="0" containsNumber="1" containsInteger="1" minValue="0" maxValue="12"/>
    </cacheField>
    <cacheField name="Nigériane" numFmtId="0">
      <sharedItems containsSemiMixedTypes="0" containsString="0" containsNumber="1" containsInteger="1" minValue="0" maxValue="25"/>
    </cacheField>
    <cacheField name="Nigérienne" numFmtId="0">
      <sharedItems containsSemiMixedTypes="0" containsString="0" containsNumber="1" containsInteger="1" minValue="0" maxValue="29"/>
    </cacheField>
    <cacheField name="Soudanaise" numFmtId="0">
      <sharedItems containsSemiMixedTypes="0" containsString="0" containsNumber="1" containsInteger="1" minValue="0" maxValue="4"/>
    </cacheField>
    <cacheField name="Congolaise" numFmtId="0">
      <sharedItems containsSemiMixedTypes="0" containsString="0" containsNumber="1" containsInteger="1" minValue="0" maxValue="1"/>
    </cacheField>
    <cacheField name="Autre" numFmtId="0">
      <sharedItems containsSemiMixedTypes="0" containsString="0" containsNumber="1" containsInteger="1" minValue="0" maxValue="16"/>
    </cacheField>
    <cacheField name="Nombre de nationalité" numFmtId="0">
      <sharedItems containsSemiMixedTypes="0" containsString="0" containsNumber="1" containsInteger="1" minValue="1" maxValue="3"/>
    </cacheField>
    <cacheField name="Féminin de moins de 18 ans" numFmtId="0">
      <sharedItems containsSemiMixedTypes="0" containsString="0" containsNumber="1" containsInteger="1" minValue="0" maxValue="12"/>
    </cacheField>
    <cacheField name="Féminin de plus de 17 ans ( 18 ans et plus)" numFmtId="0">
      <sharedItems containsSemiMixedTypes="0" containsString="0" containsNumber="1" containsInteger="1" minValue="0" maxValue="12"/>
    </cacheField>
    <cacheField name="Masculin de moins de 18 ans" numFmtId="0">
      <sharedItems containsSemiMixedTypes="0" containsString="0" containsNumber="1" containsInteger="1" minValue="0" maxValue="12"/>
    </cacheField>
    <cacheField name="Masculin de plus de 17 ans ( 18 ans et plus)" numFmtId="0">
      <sharedItems containsSemiMixedTypes="0" containsString="0" containsNumber="1" containsInteger="1" minValue="0" maxValue="25"/>
    </cacheField>
    <cacheField name="Nombre total de personnes " numFmtId="0">
      <sharedItems containsSemiMixedTypes="0" containsString="0" containsNumber="1" containsInteger="1" minValue="1" maxValue="49"/>
    </cacheField>
    <cacheField name="Espèces observés" numFmtId="0">
      <sharedItems/>
    </cacheField>
    <cacheField name="Autre espèce" numFmtId="0">
      <sharedItems containsBlank="1"/>
    </cacheField>
    <cacheField name="Bovins" numFmtId="0">
      <sharedItems containsSemiMixedTypes="0" containsString="0" containsNumber="1" containsInteger="1" minValue="0" maxValue="3200"/>
    </cacheField>
    <cacheField name="Ovins" numFmtId="0">
      <sharedItems containsSemiMixedTypes="0" containsString="0" containsNumber="1" containsInteger="1" minValue="0" maxValue="1200"/>
    </cacheField>
    <cacheField name="Caprins" numFmtId="0">
      <sharedItems containsSemiMixedTypes="0" containsString="0" containsNumber="1" containsInteger="1" minValue="0" maxValue="700"/>
    </cacheField>
    <cacheField name="Autre2" numFmtId="0">
      <sharedItems containsSemiMixedTypes="0" containsString="0" containsNumber="1" containsInteger="1" minValue="0" maxValue="300"/>
    </cacheField>
    <cacheField name="Total des animaux" numFmtId="0">
      <sharedItems containsSemiMixedTypes="0" containsString="0" containsNumber="1" containsInteger="1" minValue="2" maxValue="3418"/>
    </cacheField>
    <cacheField name="Coordonnée GPS latitude" numFmtId="0">
      <sharedItems containsSemiMixedTypes="0" containsString="0" containsNumber="1" minValue="4.8988359600000004" maxValue="9.3887997999999993"/>
    </cacheField>
    <cacheField name="Coordonnée GPS longitude" numFmtId="0">
      <sharedItems containsSemiMixedTypes="0" containsString="0" containsNumber="1" minValue="13.43275727" maxValue="15.51739456"/>
    </cacheField>
    <cacheField name="mois" numFmtId="0">
      <sharedItems containsSemiMixedTypes="0" containsString="0" containsNumber="1" containsInteger="1" minValue="10" maxValue="12" count="3"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73">
  <r>
    <s v="2020-10-0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ALLAHAMDOU"/>
    <s v="2020-10-05"/>
    <x v="0"/>
    <s v="CMR"/>
    <m/>
    <s v="Est"/>
    <s v="CMR003"/>
    <s v="Boumba-Et-Ngoko"/>
    <s v="CMR003001"/>
    <s v="Mouloundou"/>
    <s v="CMR003001003"/>
    <s v="MOULOUNDOOU"/>
    <s v="2020-10-15"/>
    <s v="Camerounaise"/>
    <m/>
    <n v="2"/>
    <n v="0"/>
    <n v="0"/>
    <n v="0"/>
    <n v="0"/>
    <n v="0"/>
    <n v="0"/>
    <n v="0"/>
    <n v="1"/>
    <n v="0"/>
    <n v="0"/>
    <n v="1"/>
    <n v="1"/>
    <n v="2"/>
    <s v="Bovins Ovins"/>
    <m/>
    <n v="24"/>
    <n v="15"/>
    <n v="0"/>
    <n v="0"/>
    <n v="39"/>
    <n v="6.7419379599999996"/>
    <n v="14.56870743"/>
    <x v="0"/>
  </r>
  <r>
    <s v="2020-10-07"/>
    <x v="0"/>
    <s v="CMR001"/>
    <s v="Mbéré"/>
    <s v="CMR001004"/>
    <s v="Meiganga"/>
    <s v="CMR001004002"/>
    <s v="NGAM"/>
    <x v="1"/>
    <s v="TCD"/>
    <m/>
    <s v="Logone Oriental"/>
    <s v="TCD009"/>
    <m/>
    <m/>
    <m/>
    <m/>
    <s v=""/>
    <s v="2020-09-17"/>
    <x v="0"/>
    <s v="CMR"/>
    <m/>
    <s v="Est"/>
    <s v="CMR003"/>
    <s v="kadey"/>
    <s v="CMR003003"/>
    <s v="Kentzou"/>
    <s v="CMR003003007"/>
    <s v="KENTZOU"/>
    <s v="2020-10-22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123"/>
    <n v="0"/>
    <n v="0"/>
    <n v="0"/>
    <n v="123"/>
    <n v="6.7419379599999996"/>
    <n v="14.56870743"/>
    <x v="0"/>
  </r>
  <r>
    <s v="2020-10-07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02"/>
    <x v="0"/>
    <s v="CMR"/>
    <m/>
    <s v="Nord"/>
    <s v="CMR006"/>
    <s v="Bénoué"/>
    <s v="CMR006001"/>
    <s v="Bibémi"/>
    <s v="CMR006001012"/>
    <s v="MARCHE ADOUMRI"/>
    <s v="2020-10-10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20"/>
    <n v="0"/>
    <n v="0"/>
    <n v="0"/>
    <n v="20"/>
    <n v="9.3887997999999993"/>
    <n v="13.43275727"/>
    <x v="0"/>
  </r>
  <r>
    <s v="2020-10-08"/>
    <x v="0"/>
    <s v="CMR001"/>
    <s v="Mbéré"/>
    <s v="CMR001004"/>
    <s v="Meiganga"/>
    <s v="CMR001004002"/>
    <s v="NGAM"/>
    <x v="0"/>
    <s v="CMR"/>
    <m/>
    <s v="Nord"/>
    <s v="CMR006"/>
    <s v="Mayo-Rey"/>
    <s v="CMR006004"/>
    <s v="Touboro"/>
    <s v="CMR006004003"/>
    <s v="TOUBORO"/>
    <s v="2020-09-20"/>
    <x v="0"/>
    <s v="CMR"/>
    <m/>
    <s v="Est"/>
    <s v="CMR003"/>
    <s v="kadey"/>
    <s v="CMR003003"/>
    <s v="Ndélélé"/>
    <s v="CMR003003006"/>
    <s v="NDÉLÉLÉ"/>
    <s v="2020-10-20"/>
    <s v="Camerounaise"/>
    <m/>
    <n v="5"/>
    <n v="0"/>
    <n v="0"/>
    <n v="0"/>
    <n v="0"/>
    <n v="0"/>
    <n v="0"/>
    <n v="0"/>
    <n v="1"/>
    <n v="0"/>
    <n v="0"/>
    <n v="2"/>
    <n v="3"/>
    <n v="5"/>
    <s v="Bovins"/>
    <m/>
    <n v="73"/>
    <n v="0"/>
    <n v="0"/>
    <n v="0"/>
    <n v="73"/>
    <n v="6.7419379599999996"/>
    <n v="14.56870743"/>
    <x v="0"/>
  </r>
  <r>
    <s v="2020-10-0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BAWAKA KOÏ "/>
    <s v="2020-10-05"/>
    <x v="0"/>
    <s v="CMR"/>
    <m/>
    <s v="Est"/>
    <s v="CMR003"/>
    <s v="Haut-Nyong"/>
    <s v="CMR003002"/>
    <s v="Abong-Mbang"/>
    <s v="CMR003002009"/>
    <s v="BÉBEND "/>
    <s v="2020-10-21"/>
    <s v="Camerounaise Centrafricaine"/>
    <m/>
    <n v="4"/>
    <n v="0"/>
    <n v="2"/>
    <n v="0"/>
    <n v="0"/>
    <n v="0"/>
    <n v="0"/>
    <n v="0"/>
    <n v="2"/>
    <n v="0"/>
    <n v="0"/>
    <n v="0"/>
    <n v="6"/>
    <n v="6"/>
    <s v="Bovins"/>
    <m/>
    <n v="37"/>
    <n v="0"/>
    <n v="0"/>
    <n v="0"/>
    <n v="37"/>
    <n v="6.7419379599999996"/>
    <n v="14.56870743"/>
    <x v="0"/>
  </r>
  <r>
    <s v="2020-10-08"/>
    <x v="0"/>
    <s v="CMR001"/>
    <s v="Mbéré"/>
    <s v="CMR001004"/>
    <s v="Meiganga"/>
    <s v="CMR001004002"/>
    <s v="NGAM"/>
    <x v="2"/>
    <s v="CAR"/>
    <m/>
    <s v="Ombella-Mpoko"/>
    <s v="CAR011"/>
    <m/>
    <m/>
    <m/>
    <m/>
    <s v=""/>
    <s v="2020-09-28"/>
    <x v="0"/>
    <s v="CMR"/>
    <m/>
    <s v="Centre"/>
    <s v="CMR002"/>
    <s v="Mefou-et-Akono"/>
    <s v="CMR002006"/>
    <s v="Akono"/>
    <s v="CMR002006004"/>
    <s v="AKONO"/>
    <s v="2020-10-25"/>
    <s v="Centrafricaine"/>
    <m/>
    <n v="0"/>
    <n v="0"/>
    <n v="10"/>
    <n v="0"/>
    <n v="0"/>
    <n v="0"/>
    <n v="0"/>
    <n v="0"/>
    <n v="1"/>
    <n v="2"/>
    <n v="3"/>
    <n v="0"/>
    <n v="5"/>
    <n v="10"/>
    <s v="Bovins Ovins Caprins"/>
    <m/>
    <n v="262"/>
    <n v="10"/>
    <n v="8"/>
    <n v="0"/>
    <n v="280"/>
    <n v="6.7419379599999996"/>
    <n v="14.56870743"/>
    <x v="0"/>
  </r>
  <r>
    <s v="2020-10-1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09"/>
    <x v="0"/>
    <s v="CMR"/>
    <m/>
    <s v="Adamaoua"/>
    <s v="CMR001"/>
    <s v="Mbéré"/>
    <s v="CMR001004"/>
    <s v="Meiganga"/>
    <s v="CMR001004002"/>
    <s v="MEIGANGA"/>
    <s v="2020-10-1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7"/>
    <n v="0"/>
    <n v="0"/>
    <n v="0"/>
    <n v="47"/>
    <n v="6.7419379599999996"/>
    <n v="14.56870743"/>
    <x v="0"/>
  </r>
  <r>
    <s v="2020-10-1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09"/>
    <x v="0"/>
    <s v="CMR"/>
    <m/>
    <s v="Est"/>
    <s v="CMR003"/>
    <s v="Lom-Et-Djerem"/>
    <s v="CMR003004"/>
    <s v="Garoua-Boulaï"/>
    <s v="CMR003004006"/>
    <s v="GAROUA - BOULAÏ"/>
    <s v="2020-10-1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6"/>
    <n v="0"/>
    <n v="0"/>
    <n v="0"/>
    <n v="56"/>
    <n v="6.7419379599999996"/>
    <n v="14.56870743"/>
    <x v="0"/>
  </r>
  <r>
    <s v="2020-10-10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1"/>
    <x v="1"/>
    <s v="COG"/>
    <m/>
    <m/>
    <m/>
    <m/>
    <m/>
    <m/>
    <m/>
    <s v=""/>
    <s v="2020-12-02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150"/>
    <n v="0"/>
    <n v="0"/>
    <n v="0"/>
    <n v="150"/>
    <n v="6.0385846000000001"/>
    <n v="14.4007468"/>
    <x v="0"/>
  </r>
  <r>
    <s v="2020-10-10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04"/>
    <x v="0"/>
    <s v="CMR"/>
    <m/>
    <s v="Nord"/>
    <s v="CMR006"/>
    <s v="Bénoué"/>
    <s v="CMR006001"/>
    <s v="Bibémi"/>
    <s v="CMR006001012"/>
    <s v="MARCHE À BÉTAILS ADOUMRI"/>
    <s v="2020-10-14"/>
    <s v="Tchadienne"/>
    <m/>
    <n v="0"/>
    <n v="7"/>
    <n v="0"/>
    <n v="0"/>
    <n v="0"/>
    <n v="0"/>
    <n v="0"/>
    <n v="0"/>
    <n v="1"/>
    <n v="0"/>
    <n v="0"/>
    <n v="0"/>
    <n v="7"/>
    <n v="7"/>
    <s v="Bovins"/>
    <m/>
    <n v="101"/>
    <n v="0"/>
    <n v="0"/>
    <n v="0"/>
    <n v="101"/>
    <n v="9.3887997999999993"/>
    <n v="13.43275727"/>
    <x v="0"/>
  </r>
  <r>
    <s v="2020-10-11"/>
    <x v="0"/>
    <s v="CMR001"/>
    <s v="Mbéré"/>
    <s v="CMR001004"/>
    <s v="Meiganga"/>
    <s v="CMR001004002"/>
    <s v="NGAM"/>
    <x v="0"/>
    <s v="CMR"/>
    <m/>
    <s v="Nord"/>
    <s v="CMR006"/>
    <s v="Mayo-Rey"/>
    <s v="CMR006004"/>
    <s v="Touboro"/>
    <s v="CMR006004003"/>
    <s v="TOUBORO"/>
    <s v="2020-10-01"/>
    <x v="1"/>
    <s v="COG"/>
    <m/>
    <m/>
    <m/>
    <m/>
    <m/>
    <m/>
    <m/>
    <s v=""/>
    <s v="2020-11-25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98"/>
    <n v="0"/>
    <n v="0"/>
    <n v="0"/>
    <n v="98"/>
    <n v="6.7419379599999996"/>
    <n v="14.56870743"/>
    <x v="0"/>
  </r>
  <r>
    <s v="2020-10-11"/>
    <x v="0"/>
    <s v="CMR001"/>
    <s v="Mbéré"/>
    <s v="CMR001004"/>
    <s v="Meiganga"/>
    <s v="CMR001004002"/>
    <s v="NGAM"/>
    <x v="1"/>
    <s v="TCD"/>
    <m/>
    <s v="Moyen-Chari"/>
    <s v="TCD013"/>
    <m/>
    <m/>
    <m/>
    <m/>
    <s v=""/>
    <s v="2020-09-10"/>
    <x v="0"/>
    <s v="CMR"/>
    <m/>
    <s v="Est"/>
    <s v="CMR003"/>
    <s v="Lom-Et-Djerem"/>
    <s v="CMR003004"/>
    <s v="Bétaré-Oya"/>
    <s v="CMR003004002"/>
    <s v="BÉTARÉ-OYA"/>
    <s v="2020-10-16"/>
    <s v="Tchadienne"/>
    <m/>
    <n v="0"/>
    <n v="5"/>
    <n v="0"/>
    <n v="0"/>
    <n v="0"/>
    <n v="0"/>
    <n v="0"/>
    <n v="0"/>
    <n v="1"/>
    <n v="0"/>
    <n v="0"/>
    <n v="1"/>
    <n v="4"/>
    <n v="5"/>
    <s v="Bovins Ovins"/>
    <m/>
    <n v="78"/>
    <n v="15"/>
    <n v="0"/>
    <n v="0"/>
    <n v="93"/>
    <n v="6.7419379599999996"/>
    <n v="14.56870743"/>
    <x v="0"/>
  </r>
  <r>
    <s v="2020-10-11"/>
    <x v="0"/>
    <s v="CMR001"/>
    <s v="Mbéré"/>
    <s v="CMR001004"/>
    <s v="Meiganga"/>
    <s v="CMR001004002"/>
    <s v="NGAM"/>
    <x v="2"/>
    <s v="CAR"/>
    <m/>
    <s v="Ouham"/>
    <s v="CAR013"/>
    <m/>
    <m/>
    <m/>
    <m/>
    <s v=""/>
    <s v="2020-09-18"/>
    <x v="0"/>
    <s v="CMR"/>
    <m/>
    <s v="Centre"/>
    <s v="CMR002"/>
    <s v="Mbam-et-Inoubou"/>
    <s v="CMR002003"/>
    <s v="Bafia"/>
    <s v="CMR002003008"/>
    <s v="BAFIA"/>
    <s v="2020-10-30"/>
    <s v="Centrafricaine"/>
    <m/>
    <n v="0"/>
    <n v="0"/>
    <n v="8"/>
    <n v="0"/>
    <n v="0"/>
    <n v="0"/>
    <n v="0"/>
    <n v="0"/>
    <n v="1"/>
    <n v="0"/>
    <n v="2"/>
    <n v="1"/>
    <n v="5"/>
    <n v="8"/>
    <s v="Bovins Ovins Caprins"/>
    <m/>
    <n v="82"/>
    <n v="6"/>
    <n v="12"/>
    <n v="0"/>
    <n v="100"/>
    <n v="6.7419379599999996"/>
    <n v="14.56870743"/>
    <x v="0"/>
  </r>
  <r>
    <s v="2020-10-11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SINASSI"/>
    <s v="2020-10-11"/>
    <x v="0"/>
    <s v="CMR"/>
    <m/>
    <s v="Adamaoua"/>
    <s v="CMR001"/>
    <s v="Mbéré"/>
    <s v="CMR001004"/>
    <s v="Meiganga"/>
    <s v="CMR001004002"/>
    <s v="NGAWI"/>
    <s v="2020-10-20"/>
    <s v="Autre"/>
    <s v="Apatrides"/>
    <n v="0"/>
    <n v="0"/>
    <n v="0"/>
    <n v="0"/>
    <n v="0"/>
    <n v="0"/>
    <n v="0"/>
    <n v="10"/>
    <n v="1"/>
    <n v="2"/>
    <n v="3"/>
    <n v="2"/>
    <n v="3"/>
    <n v="10"/>
    <s v="Bovins"/>
    <m/>
    <n v="68"/>
    <n v="0"/>
    <n v="0"/>
    <n v="0"/>
    <n v="68"/>
    <n v="9.3887997999999993"/>
    <n v="13.43275727"/>
    <x v="0"/>
  </r>
  <r>
    <s v="2020-10-11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SINASSI"/>
    <s v="2020-10-11"/>
    <x v="0"/>
    <s v="CMR"/>
    <m/>
    <s v="Adamaoua"/>
    <s v="CMR001"/>
    <s v="Mbéré"/>
    <s v="CMR001004"/>
    <s v="Meiganga"/>
    <s v="CMR001004002"/>
    <s v="TOUBORO/ MEIGANGA/GAROUA BOULAÏ YOKO"/>
    <s v="2020-10-20"/>
    <s v="Autre"/>
    <s v="Apatrides"/>
    <n v="0"/>
    <n v="0"/>
    <n v="0"/>
    <n v="0"/>
    <n v="0"/>
    <n v="0"/>
    <n v="0"/>
    <n v="8"/>
    <n v="1"/>
    <n v="1"/>
    <n v="2"/>
    <n v="1"/>
    <n v="4"/>
    <n v="8"/>
    <s v="Bovins"/>
    <m/>
    <n v="53"/>
    <n v="0"/>
    <n v="0"/>
    <n v="0"/>
    <n v="53"/>
    <n v="9.3887997999999993"/>
    <n v="13.43275727"/>
    <x v="0"/>
  </r>
  <r>
    <s v="2020-10-1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10"/>
    <x v="0"/>
    <s v="CMR"/>
    <m/>
    <s v="Adamaoua"/>
    <s v="CMR001"/>
    <s v="Mbéré"/>
    <s v="CMR001004"/>
    <s v="Meiganga"/>
    <s v="CMR001004002"/>
    <s v="MEIGANGA"/>
    <s v="2020-10-13"/>
    <s v="Centrafricaine Camerounaise"/>
    <m/>
    <n v="1"/>
    <n v="0"/>
    <n v="1"/>
    <n v="0"/>
    <n v="0"/>
    <n v="0"/>
    <n v="0"/>
    <n v="0"/>
    <n v="2"/>
    <n v="0"/>
    <n v="0"/>
    <n v="0"/>
    <n v="2"/>
    <n v="2"/>
    <s v="Bovins"/>
    <m/>
    <n v="41"/>
    <n v="0"/>
    <n v="0"/>
    <n v="0"/>
    <n v="41"/>
    <n v="6.7419379599999996"/>
    <n v="14.56870743"/>
    <x v="0"/>
  </r>
  <r>
    <s v="2020-10-12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09-25"/>
    <x v="0"/>
    <s v="CMR"/>
    <m/>
    <s v="Ouest"/>
    <s v="CMR008"/>
    <s v="Menoua"/>
    <s v="CMR008005"/>
    <s v="Dschang"/>
    <s v="CMR008005002"/>
    <s v="DSCHANG "/>
    <s v="2020-10-30"/>
    <s v="Centrafricaine"/>
    <m/>
    <n v="0"/>
    <n v="0"/>
    <n v="7"/>
    <n v="0"/>
    <n v="0"/>
    <n v="0"/>
    <n v="0"/>
    <n v="0"/>
    <n v="1"/>
    <n v="0"/>
    <n v="1"/>
    <n v="1"/>
    <n v="5"/>
    <n v="7"/>
    <s v="Bovins"/>
    <m/>
    <n v="93"/>
    <n v="0"/>
    <n v="0"/>
    <n v="0"/>
    <n v="93"/>
    <n v="6.7419379599999996"/>
    <n v="14.56870743"/>
    <x v="0"/>
  </r>
  <r>
    <s v="2020-10-12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09"/>
    <x v="0"/>
    <s v="CMR"/>
    <m/>
    <s v="Nord"/>
    <s v="CMR006"/>
    <s v="Bénoué"/>
    <s v="CMR006001"/>
    <s v="Bibémi"/>
    <s v="CMR006001012"/>
    <s v="MARCHÉ ADOUMRI"/>
    <s v="2020-10-14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102"/>
    <n v="0"/>
    <n v="0"/>
    <n v="0"/>
    <n v="102"/>
    <n v="9.3887997999999993"/>
    <n v="13.43275727"/>
    <x v="0"/>
  </r>
  <r>
    <s v="2020-10-12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DJOUROUM"/>
    <s v="2020-04-18"/>
    <x v="0"/>
    <s v="CMR"/>
    <m/>
    <s v="Nord"/>
    <s v="CMR006"/>
    <s v="Mayo-Rey"/>
    <s v="CMR006004"/>
    <s v="Rey-Bouba"/>
    <s v="CMR006004002"/>
    <s v="BAMBORORO"/>
    <s v="2021-05-15"/>
    <s v="Camerounaise"/>
    <m/>
    <n v="9"/>
    <n v="0"/>
    <n v="0"/>
    <n v="0"/>
    <n v="0"/>
    <n v="0"/>
    <n v="0"/>
    <n v="0"/>
    <n v="1"/>
    <n v="2"/>
    <n v="3"/>
    <n v="1"/>
    <n v="3"/>
    <n v="9"/>
    <s v="Bovins"/>
    <m/>
    <n v="1200"/>
    <n v="0"/>
    <n v="0"/>
    <n v="0"/>
    <n v="1200"/>
    <n v="9.3887997999999993"/>
    <n v="13.43275727"/>
    <x v="0"/>
  </r>
  <r>
    <s v="2020-10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12"/>
    <x v="0"/>
    <s v="CMR"/>
    <m/>
    <s v="Adamaoua"/>
    <s v="CMR001"/>
    <s v="Mbéré"/>
    <s v="CMR001004"/>
    <s v="Meiganga"/>
    <s v="CMR001004002"/>
    <s v="MEIGANGA"/>
    <s v="2020-10-15"/>
    <s v="Camerounaise Centrafricaine"/>
    <m/>
    <n v="2"/>
    <n v="0"/>
    <n v="1"/>
    <n v="0"/>
    <n v="0"/>
    <n v="0"/>
    <n v="0"/>
    <n v="0"/>
    <n v="2"/>
    <n v="0"/>
    <n v="0"/>
    <n v="0"/>
    <n v="3"/>
    <n v="3"/>
    <s v="Bovins"/>
    <m/>
    <n v="20"/>
    <n v="0"/>
    <n v="0"/>
    <n v="0"/>
    <n v="20"/>
    <n v="6.7419379599999996"/>
    <n v="14.56870743"/>
    <x v="0"/>
  </r>
  <r>
    <s v="2020-10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13"/>
    <x v="0"/>
    <s v="CMR"/>
    <m/>
    <s v="Nord"/>
    <s v="CMR006"/>
    <s v="Mayo-Rey"/>
    <s v="CMR006004"/>
    <s v="Rey-Bouba"/>
    <s v="CMR006004002"/>
    <s v="GOB-REY"/>
    <s v="2020-10-1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2"/>
    <n v="0"/>
    <n v="0"/>
    <n v="0"/>
    <n v="12"/>
    <n v="6.7419379599999996"/>
    <n v="14.56870743"/>
    <x v="0"/>
  </r>
  <r>
    <s v="2020-10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12"/>
    <x v="0"/>
    <s v="CMR"/>
    <m/>
    <s v="Centre"/>
    <s v="CMR002"/>
    <s v="Haute-Sanaga"/>
    <s v="CMR002001"/>
    <s v="Nanga-Eboko"/>
    <s v="CMR002001002"/>
    <s v="YAOUNDE 1"/>
    <s v="2020-11-13"/>
    <s v="Camerounaise"/>
    <m/>
    <n v="2"/>
    <n v="0"/>
    <n v="0"/>
    <n v="0"/>
    <n v="0"/>
    <n v="0"/>
    <n v="0"/>
    <n v="0"/>
    <n v="1"/>
    <n v="0"/>
    <n v="2"/>
    <n v="0"/>
    <n v="0"/>
    <n v="2"/>
    <s v="Bovins"/>
    <m/>
    <n v="27"/>
    <n v="0"/>
    <n v="0"/>
    <n v="0"/>
    <n v="27"/>
    <n v="6.7419379599999996"/>
    <n v="14.56870743"/>
    <x v="0"/>
  </r>
  <r>
    <s v="2020-10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11"/>
    <x v="0"/>
    <s v="CMR"/>
    <m/>
    <s v="Adamaoua"/>
    <s v="CMR001"/>
    <s v="Mbéré"/>
    <s v="CMR001004"/>
    <s v="Meiganga"/>
    <s v="CMR001004002"/>
    <s v="MEIGANGA "/>
    <s v="2020-10-1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8"/>
    <n v="0"/>
    <n v="0"/>
    <n v="0"/>
    <n v="18"/>
    <n v="6.7419379599999996"/>
    <n v="14.56870743"/>
    <x v="0"/>
  </r>
  <r>
    <s v="2020-10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12"/>
    <x v="0"/>
    <s v="CMR"/>
    <m/>
    <s v="Adamaoua"/>
    <s v="CMR001"/>
    <s v="Mbéré"/>
    <s v="CMR001004"/>
    <s v="Meiganga"/>
    <s v="CMR001004002"/>
    <s v="MEIGANGA"/>
    <s v="2020-10-14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2"/>
    <n v="0"/>
    <n v="0"/>
    <n v="0"/>
    <n v="2"/>
    <n v="6.7419379599999996"/>
    <n v="14.56870743"/>
    <x v="0"/>
  </r>
  <r>
    <s v="2020-10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11"/>
    <x v="0"/>
    <s v="CMR"/>
    <m/>
    <s v="Centre"/>
    <s v="CMR002"/>
    <s v="Mfoundi"/>
    <s v="CMR002007"/>
    <s v="Yaounde I"/>
    <s v="CMR002007005"/>
    <s v="YAOUNDE"/>
    <s v="2020-10-17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8"/>
    <n v="0"/>
    <n v="0"/>
    <n v="0"/>
    <n v="38"/>
    <n v="6.7419379599999996"/>
    <n v="14.56870743"/>
    <x v="0"/>
  </r>
  <r>
    <s v="2020-10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0-12"/>
    <x v="0"/>
    <s v="CMR"/>
    <m/>
    <s v="Littoral"/>
    <s v="CMR005"/>
    <s v="Wouri"/>
    <s v="CMR005004"/>
    <s v="Douala I"/>
    <s v="CMR005004006"/>
    <s v="DOUALA"/>
    <s v="2020-11-20"/>
    <s v="Camerounaise Centrafricaine"/>
    <m/>
    <n v="1"/>
    <n v="0"/>
    <n v="1"/>
    <n v="0"/>
    <n v="0"/>
    <n v="0"/>
    <n v="0"/>
    <n v="0"/>
    <n v="2"/>
    <n v="0"/>
    <n v="0"/>
    <n v="0"/>
    <n v="2"/>
    <n v="2"/>
    <s v="Bovins"/>
    <m/>
    <n v="21"/>
    <n v="0"/>
    <n v="0"/>
    <n v="0"/>
    <n v="21"/>
    <n v="6.7419379599999996"/>
    <n v="14.56870743"/>
    <x v="0"/>
  </r>
  <r>
    <s v="2020-10-1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0-14"/>
    <x v="0"/>
    <s v="CMR"/>
    <m/>
    <s v="Adamaoua"/>
    <s v="CMR001"/>
    <s v="Mbéré"/>
    <s v="CMR001004"/>
    <s v="Meiganga"/>
    <s v="CMR001004002"/>
    <s v="MEIGANGA"/>
    <s v="2020-10-16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3"/>
    <n v="0"/>
    <n v="0"/>
    <n v="0"/>
    <n v="23"/>
    <n v="6.7419379599999996"/>
    <n v="14.56870743"/>
    <x v="0"/>
  </r>
  <r>
    <s v="2020-10-1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0-14"/>
    <x v="0"/>
    <s v="CMR"/>
    <m/>
    <s v="Adamaoua"/>
    <s v="CMR001"/>
    <s v="Mbéré"/>
    <s v="CMR001004"/>
    <s v="Meiganga"/>
    <s v="CMR001004002"/>
    <s v="MEIGANGA"/>
    <s v="2020-10-1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3"/>
    <n v="0"/>
    <n v="0"/>
    <n v="0"/>
    <n v="13"/>
    <n v="6.7419379599999996"/>
    <n v="14.56870743"/>
    <x v="0"/>
  </r>
  <r>
    <s v="2020-10-14"/>
    <x v="0"/>
    <s v="CMR001"/>
    <s v="Mbéré"/>
    <s v="CMR001004"/>
    <s v="Meiganga"/>
    <s v="CMR001004002"/>
    <s v="NGAM"/>
    <x v="2"/>
    <s v="CAR"/>
    <m/>
    <s v="Kémo"/>
    <s v="CAR005"/>
    <m/>
    <m/>
    <m/>
    <m/>
    <s v=""/>
    <s v="2020-09-14"/>
    <x v="0"/>
    <s v="CMR"/>
    <m/>
    <s v="Est"/>
    <s v="CMR003"/>
    <s v="Lom-Et-Djerem"/>
    <s v="CMR003004"/>
    <s v="Bertoua II"/>
    <s v="CMR003004008"/>
    <s v="TOUNGOU"/>
    <s v="2020-10-26"/>
    <s v="Centrafricaine"/>
    <m/>
    <n v="0"/>
    <n v="0"/>
    <n v="8"/>
    <n v="0"/>
    <n v="0"/>
    <n v="0"/>
    <n v="0"/>
    <n v="0"/>
    <n v="1"/>
    <n v="0"/>
    <n v="2"/>
    <n v="2"/>
    <n v="4"/>
    <n v="8"/>
    <s v="Bovins"/>
    <m/>
    <n v="85"/>
    <n v="0"/>
    <n v="0"/>
    <n v="0"/>
    <n v="85"/>
    <n v="6.7419379599999996"/>
    <n v="14.56870743"/>
    <x v="0"/>
  </r>
  <r>
    <s v="2020-10-14"/>
    <x v="2"/>
    <s v="CMR003"/>
    <s v="Kadey"/>
    <s v="CMR003003"/>
    <s v="Kette"/>
    <s v="CMR003003004"/>
    <s v="GBITI"/>
    <x v="1"/>
    <s v="TCD"/>
    <m/>
    <s v="Moyen-Chari"/>
    <s v="TCD013"/>
    <m/>
    <m/>
    <m/>
    <m/>
    <s v=""/>
    <s v="2020-09-27"/>
    <x v="0"/>
    <s v="CMR"/>
    <m/>
    <s v="Est"/>
    <s v="CMR003"/>
    <s v="kadey"/>
    <s v="CMR003003"/>
    <s v="Kette"/>
    <s v="CMR003003004"/>
    <s v="BOSSIA"/>
    <s v="2020-11-15"/>
    <s v="Tchadienne Camerounaise"/>
    <m/>
    <n v="2"/>
    <n v="4"/>
    <n v="0"/>
    <n v="0"/>
    <n v="0"/>
    <n v="0"/>
    <n v="0"/>
    <n v="0"/>
    <n v="2"/>
    <n v="0"/>
    <n v="3"/>
    <n v="0"/>
    <n v="3"/>
    <n v="6"/>
    <s v="Bovins"/>
    <m/>
    <n v="84"/>
    <n v="0"/>
    <n v="0"/>
    <n v="0"/>
    <n v="84"/>
    <n v="4.8988359600000004"/>
    <n v="14.544278820000001"/>
    <x v="0"/>
  </r>
  <r>
    <s v="2020-10-14"/>
    <x v="2"/>
    <s v="CMR003"/>
    <s v="Kadey"/>
    <s v="CMR003003"/>
    <s v="Kette"/>
    <s v="CMR003003004"/>
    <s v="GBITI"/>
    <x v="1"/>
    <s v="TCD"/>
    <m/>
    <s v="Mayo Kebbi Est"/>
    <s v="TCD011"/>
    <m/>
    <m/>
    <m/>
    <m/>
    <s v=""/>
    <s v="2020-09-25"/>
    <x v="2"/>
    <s v="CAR"/>
    <m/>
    <s v="Bamingui-Bangoran"/>
    <s v="CAR001"/>
    <m/>
    <m/>
    <m/>
    <m/>
    <s v=""/>
    <s v="2020-10-02"/>
    <s v="Soudanaise Tchadienne"/>
    <m/>
    <n v="0"/>
    <n v="8"/>
    <n v="0"/>
    <n v="0"/>
    <n v="0"/>
    <n v="4"/>
    <n v="0"/>
    <n v="0"/>
    <n v="2"/>
    <n v="0"/>
    <n v="2"/>
    <n v="0"/>
    <n v="10"/>
    <n v="12"/>
    <s v="Bovins"/>
    <m/>
    <n v="300"/>
    <n v="0"/>
    <n v="0"/>
    <n v="0"/>
    <n v="300"/>
    <n v="4.8988359600000004"/>
    <n v="14.544278820000001"/>
    <x v="0"/>
  </r>
  <r>
    <s v="2020-10-14"/>
    <x v="2"/>
    <s v="CMR003"/>
    <s v="Kadey"/>
    <s v="CMR003003"/>
    <s v="Kette"/>
    <s v="CMR003003004"/>
    <s v="TIMANGOLO"/>
    <x v="1"/>
    <s v="TCD"/>
    <m/>
    <s v="Logone Occidental"/>
    <s v="TCD008"/>
    <m/>
    <m/>
    <m/>
    <m/>
    <s v=""/>
    <s v="2020-10-01"/>
    <x v="1"/>
    <s v="COG"/>
    <m/>
    <m/>
    <m/>
    <m/>
    <m/>
    <m/>
    <m/>
    <s v=""/>
    <s v="2020-10-29"/>
    <s v="Tchadienne"/>
    <m/>
    <n v="0"/>
    <n v="12"/>
    <n v="0"/>
    <n v="0"/>
    <n v="0"/>
    <n v="0"/>
    <n v="0"/>
    <n v="0"/>
    <n v="1"/>
    <n v="0"/>
    <n v="0"/>
    <n v="0"/>
    <n v="12"/>
    <n v="12"/>
    <s v="Bovins Autre"/>
    <s v="Asins"/>
    <n v="250"/>
    <n v="0"/>
    <n v="0"/>
    <n v="1"/>
    <n v="251"/>
    <n v="4.8990748999999996"/>
    <n v="14.54433978"/>
    <x v="0"/>
  </r>
  <r>
    <s v="2020-10-14"/>
    <x v="1"/>
    <s v="CMR006"/>
    <s v="Mayo-Rey"/>
    <s v="CMR006004"/>
    <s v="Rey-Bouba"/>
    <s v="CMR006004002"/>
    <s v="SINASSI"/>
    <x v="0"/>
    <s v="CMR"/>
    <m/>
    <s v="Nord"/>
    <s v="CMR006"/>
    <s v="Mayo-Louti"/>
    <s v="CMR006003"/>
    <s v="Figuil"/>
    <s v="CMR006003003"/>
    <s v="BADADJI"/>
    <s v="2020-04-28"/>
    <x v="0"/>
    <s v="CMR"/>
    <m/>
    <s v="Nord"/>
    <s v="CMR006"/>
    <s v="Mayo-Rey"/>
    <s v="CMR006004"/>
    <s v="Rey-Bouba"/>
    <s v="CMR006004002"/>
    <s v="WAÏMBA"/>
    <s v="2020-05-07"/>
    <s v="Camerounaise"/>
    <m/>
    <n v="5"/>
    <n v="0"/>
    <n v="0"/>
    <n v="0"/>
    <n v="0"/>
    <n v="0"/>
    <n v="0"/>
    <n v="0"/>
    <n v="1"/>
    <n v="0"/>
    <n v="2"/>
    <n v="0"/>
    <n v="3"/>
    <n v="5"/>
    <s v="Bovins Ovins"/>
    <m/>
    <n v="1500"/>
    <n v="40"/>
    <n v="0"/>
    <n v="0"/>
    <n v="1540"/>
    <n v="9.3887997999999993"/>
    <n v="13.43275727"/>
    <x v="0"/>
  </r>
  <r>
    <s v="2020-10-15"/>
    <x v="2"/>
    <s v="CMR003"/>
    <s v="Kadey"/>
    <s v="CMR003003"/>
    <s v="Kette"/>
    <s v="CMR003003004"/>
    <s v="TIMANGOLO"/>
    <x v="2"/>
    <s v="CAR"/>
    <m/>
    <s v="Mambere-Kadei"/>
    <s v="CAR007"/>
    <m/>
    <m/>
    <m/>
    <m/>
    <s v=""/>
    <s v="2020-10-10"/>
    <x v="0"/>
    <s v="CMR"/>
    <m/>
    <s v="Est"/>
    <s v="CMR003"/>
    <s v="Boumba-Et-Ngoko"/>
    <s v="CMR003001"/>
    <s v="Yokadouma"/>
    <s v="CMR003001001"/>
    <s v="YOKADOUMA"/>
    <s v="2020-10-3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45"/>
    <n v="0"/>
    <n v="0"/>
    <n v="0"/>
    <n v="45"/>
    <n v="4.8990748999999996"/>
    <n v="14.54433978"/>
    <x v="0"/>
  </r>
  <r>
    <s v="2020-10-15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WOUBOU"/>
    <s v="2020-10-13"/>
    <x v="2"/>
    <s v="CAR"/>
    <m/>
    <s v="Mambere-Kadei"/>
    <s v="CAR007"/>
    <m/>
    <m/>
    <m/>
    <m/>
    <s v=""/>
    <s v="2020-10-17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45"/>
    <n v="0"/>
    <n v="0"/>
    <n v="0"/>
    <n v="145"/>
    <n v="5.0849866700000002"/>
    <n v="14.63825578"/>
    <x v="0"/>
  </r>
  <r>
    <s v="2020-10-1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0-09"/>
    <x v="0"/>
    <s v="CMR"/>
    <m/>
    <s v="Est"/>
    <s v="CMR003"/>
    <s v="Lom-Et-Djerem"/>
    <s v="CMR003004"/>
    <s v="Garoua-Boulaï"/>
    <s v="CMR003004006"/>
    <s v="GAROUA BOULAÏ"/>
    <s v="2020-10-14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2"/>
    <n v="0"/>
    <n v="0"/>
    <n v="0"/>
    <n v="202"/>
    <n v="6.0385846000000001"/>
    <n v="14.4007468"/>
    <x v="0"/>
  </r>
  <r>
    <s v="2020-10-15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1"/>
    <x v="1"/>
    <s v="COG"/>
    <m/>
    <m/>
    <m/>
    <m/>
    <m/>
    <m/>
    <m/>
    <s v=""/>
    <s v="2020-11-15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250"/>
    <n v="0"/>
    <n v="0"/>
    <n v="0"/>
    <n v="250"/>
    <n v="6.0385846000000001"/>
    <n v="14.4007468"/>
    <x v="0"/>
  </r>
  <r>
    <s v="2020-10-15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0-01"/>
    <x v="0"/>
    <s v="CMR"/>
    <m/>
    <s v="Sud"/>
    <s v="CMR009"/>
    <s v="Océan"/>
    <s v="CMR009003"/>
    <s v="Kribi I"/>
    <s v="CMR009003001"/>
    <s v="KRIBI"/>
    <s v="2020-11-10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300"/>
    <n v="0"/>
    <n v="0"/>
    <n v="0"/>
    <n v="300"/>
    <n v="6.0385846000000001"/>
    <n v="14.4007468"/>
    <x v="0"/>
  </r>
  <r>
    <s v="2020-10-1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0-08"/>
    <x v="0"/>
    <s v="CMR"/>
    <m/>
    <s v="Est"/>
    <s v="CMR003"/>
    <s v="kadey"/>
    <s v="CMR003003"/>
    <s v="Kette"/>
    <s v="CMR003003004"/>
    <s v="BITI"/>
    <s v="2020-10-31"/>
    <s v="Camerounaise"/>
    <m/>
    <n v="5"/>
    <n v="0"/>
    <n v="0"/>
    <n v="0"/>
    <n v="0"/>
    <n v="0"/>
    <n v="0"/>
    <n v="0"/>
    <n v="1"/>
    <n v="0"/>
    <n v="0"/>
    <n v="0"/>
    <n v="5"/>
    <n v="5"/>
    <s v="Bovins Autre"/>
    <s v="Asins"/>
    <n v="300"/>
    <n v="0"/>
    <n v="0"/>
    <n v="1"/>
    <n v="301"/>
    <n v="6.0385846000000001"/>
    <n v="14.4007468"/>
    <x v="0"/>
  </r>
  <r>
    <s v="2020-10-15"/>
    <x v="2"/>
    <s v="CMR003"/>
    <s v="Lom-Et-Djerem"/>
    <s v="CMR003004"/>
    <s v="Garoua-Boulaï"/>
    <s v="CMR003004006"/>
    <s v="TAPARE"/>
    <x v="1"/>
    <s v="TCD"/>
    <m/>
    <s v="Logone Occidental"/>
    <s v="TCD008"/>
    <m/>
    <m/>
    <m/>
    <m/>
    <s v=""/>
    <s v="2020-10-09"/>
    <x v="1"/>
    <s v="COG"/>
    <m/>
    <m/>
    <m/>
    <m/>
    <m/>
    <m/>
    <m/>
    <s v=""/>
    <s v="2020-10-25"/>
    <s v="Camerounaise Tchadienne"/>
    <m/>
    <n v="2"/>
    <n v="2"/>
    <n v="0"/>
    <n v="0"/>
    <n v="0"/>
    <n v="0"/>
    <n v="0"/>
    <n v="0"/>
    <n v="2"/>
    <n v="0"/>
    <n v="1"/>
    <n v="1"/>
    <n v="2"/>
    <n v="4"/>
    <s v="Bovins Autre"/>
    <s v="Asins"/>
    <n v="200"/>
    <n v="0"/>
    <n v="0"/>
    <n v="2"/>
    <n v="202"/>
    <n v="6.0385846000000001"/>
    <n v="14.4007468"/>
    <x v="0"/>
  </r>
  <r>
    <s v="2020-10-1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15"/>
    <x v="0"/>
    <s v="CMR"/>
    <m/>
    <s v="Adamaoua"/>
    <s v="CMR001"/>
    <s v="Mbéré"/>
    <s v="CMR001004"/>
    <s v="Meiganga"/>
    <s v="CMR001004002"/>
    <s v="MEIGANGA"/>
    <s v="2020-10-17"/>
    <s v="Camerounaise Centrafricaine"/>
    <m/>
    <n v="1"/>
    <n v="0"/>
    <n v="1"/>
    <n v="0"/>
    <n v="0"/>
    <n v="0"/>
    <n v="0"/>
    <n v="0"/>
    <n v="2"/>
    <n v="0"/>
    <n v="0"/>
    <n v="1"/>
    <n v="1"/>
    <n v="2"/>
    <s v="Bovins"/>
    <m/>
    <n v="22"/>
    <n v="0"/>
    <n v="0"/>
    <n v="0"/>
    <n v="22"/>
    <n v="6.7419379599999996"/>
    <n v="14.56870743"/>
    <x v="0"/>
  </r>
  <r>
    <s v="2020-10-16"/>
    <x v="0"/>
    <s v="CMR001"/>
    <s v="Mbéré"/>
    <s v="CMR001004"/>
    <s v="Meiganga"/>
    <s v="CMR001004002"/>
    <s v="NGAM"/>
    <x v="2"/>
    <s v="CAR"/>
    <m/>
    <s v="Lobaye"/>
    <s v="CAR006"/>
    <m/>
    <m/>
    <m/>
    <m/>
    <s v=""/>
    <s v="2020-09-20"/>
    <x v="0"/>
    <s v="CMR"/>
    <m/>
    <s v="Est"/>
    <s v="CMR003"/>
    <s v="Haut-Nyong"/>
    <s v="CMR003002"/>
    <s v="Dimako"/>
    <s v="CMR003002012"/>
    <s v="DIMAKO "/>
    <s v="2020-11-04"/>
    <s v="Centrafricaine"/>
    <m/>
    <n v="0"/>
    <n v="0"/>
    <n v="11"/>
    <n v="0"/>
    <n v="0"/>
    <n v="0"/>
    <n v="0"/>
    <n v="0"/>
    <n v="1"/>
    <n v="0"/>
    <n v="2"/>
    <n v="3"/>
    <n v="6"/>
    <n v="11"/>
    <s v="Bovins"/>
    <m/>
    <n v="63"/>
    <n v="0"/>
    <n v="0"/>
    <n v="0"/>
    <n v="63"/>
    <n v="6.7419379599999996"/>
    <n v="14.56870743"/>
    <x v="0"/>
  </r>
  <r>
    <s v="2020-10-1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ALLAHAMDOU "/>
    <s v="2020-10-10"/>
    <x v="0"/>
    <s v="CMR"/>
    <m/>
    <s v="Est"/>
    <s v="CMR003"/>
    <s v="kadey"/>
    <s v="CMR003003"/>
    <s v="Batouri"/>
    <s v="CMR003003003"/>
    <s v="BATOURI "/>
    <s v="2020-10-29"/>
    <s v="Camerounaise"/>
    <m/>
    <n v="6"/>
    <n v="0"/>
    <n v="0"/>
    <n v="0"/>
    <n v="0"/>
    <n v="0"/>
    <n v="0"/>
    <n v="0"/>
    <n v="1"/>
    <n v="0"/>
    <n v="1"/>
    <n v="1"/>
    <n v="4"/>
    <n v="6"/>
    <s v="Bovins Ovins"/>
    <m/>
    <n v="52"/>
    <n v="8"/>
    <n v="0"/>
    <n v="0"/>
    <n v="60"/>
    <n v="6.7419379599999996"/>
    <n v="14.56870743"/>
    <x v="0"/>
  </r>
  <r>
    <s v="2020-10-16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0-10"/>
    <x v="2"/>
    <s v="CAR"/>
    <m/>
    <s v="Mambere-Kadei"/>
    <s v="CAR007"/>
    <m/>
    <m/>
    <m/>
    <m/>
    <s v=""/>
    <s v="2020-10-20"/>
    <s v="Nigérianne Tchadienne"/>
    <m/>
    <n v="0"/>
    <n v="6"/>
    <n v="0"/>
    <n v="7"/>
    <n v="0"/>
    <n v="0"/>
    <n v="0"/>
    <n v="0"/>
    <n v="2"/>
    <n v="2"/>
    <n v="2"/>
    <n v="3"/>
    <n v="6"/>
    <n v="13"/>
    <s v="Bovins Ovins"/>
    <m/>
    <n v="60"/>
    <n v="48"/>
    <n v="0"/>
    <n v="0"/>
    <n v="108"/>
    <n v="5.0849866700000002"/>
    <n v="14.63825578"/>
    <x v="0"/>
  </r>
  <r>
    <s v="2020-10-16"/>
    <x v="2"/>
    <s v="CMR003"/>
    <s v="Kadey"/>
    <s v="CMR003003"/>
    <s v="Ouli"/>
    <s v="CMR003003005"/>
    <s v="TAMOUNEGUEZE"/>
    <x v="2"/>
    <s v="CAR"/>
    <m/>
    <s v="Mambere-Kadei"/>
    <s v="CAR007"/>
    <m/>
    <m/>
    <m/>
    <m/>
    <s v=""/>
    <s v="2020-10-13"/>
    <x v="0"/>
    <s v="CMR"/>
    <m/>
    <s v="Est"/>
    <s v="CMR003"/>
    <s v="Lom-Et-Djerem"/>
    <s v="CMR003004"/>
    <s v="Bétaré-Oya"/>
    <s v="CMR003004002"/>
    <s v="NDOKAYO"/>
    <s v="2020-10-18"/>
    <s v="Centrafricaine Tchadienne"/>
    <m/>
    <n v="0"/>
    <n v="2"/>
    <n v="12"/>
    <n v="0"/>
    <n v="0"/>
    <n v="0"/>
    <n v="0"/>
    <n v="0"/>
    <n v="2"/>
    <n v="4"/>
    <n v="4"/>
    <n v="3"/>
    <n v="3"/>
    <n v="14"/>
    <s v="Bovins Autre"/>
    <s v="Asins"/>
    <n v="560"/>
    <n v="0"/>
    <n v="0"/>
    <n v="4"/>
    <n v="564"/>
    <n v="5.0849866700000002"/>
    <n v="14.63825578"/>
    <x v="0"/>
  </r>
  <r>
    <s v="2020-10-16"/>
    <x v="2"/>
    <s v="CMR003"/>
    <s v="Lom-Et-Djerem"/>
    <s v="CMR003004"/>
    <s v="Garoua-Boulaï"/>
    <s v="CMR003004006"/>
    <s v="TAPARE"/>
    <x v="0"/>
    <s v="CMR"/>
    <m/>
    <s v="Extrême-Nord"/>
    <s v="CMR004"/>
    <s v="Mayo-Sava"/>
    <s v="CMR004005"/>
    <s v="Mora"/>
    <s v="CMR004005002"/>
    <s v="MORA"/>
    <s v="2020-10-05"/>
    <x v="0"/>
    <s v="CMR"/>
    <m/>
    <s v="Centre"/>
    <s v="CMR002"/>
    <s v="Haute-Sanaga"/>
    <s v="CMR002001"/>
    <s v="Nanga-Eboko"/>
    <s v="CMR002001002"/>
    <s v="NANGA EBOKO"/>
    <s v="2020-10-3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0"/>
    <n v="0"/>
    <n v="0"/>
    <n v="0"/>
    <n v="100"/>
    <n v="6.0385846000000001"/>
    <n v="14.4007468"/>
    <x v="0"/>
  </r>
  <r>
    <s v="2020-10-16"/>
    <x v="2"/>
    <s v="CMR003"/>
    <s v="Lom-Et-Djerem"/>
    <s v="CMR003004"/>
    <s v="Garoua-Boulaï"/>
    <s v="CMR003004006"/>
    <s v="TAPARE"/>
    <x v="0"/>
    <s v="CMR"/>
    <m/>
    <s v="Nord"/>
    <s v="CMR006"/>
    <s v="Bénoué"/>
    <s v="CMR006001"/>
    <s v="Garoua I"/>
    <s v="CMR006001007"/>
    <s v="GAROUA"/>
    <s v="2020-10-03"/>
    <x v="0"/>
    <s v="CMR"/>
    <m/>
    <s v="Est"/>
    <s v="CMR003"/>
    <s v="kadey"/>
    <s v="CMR003003"/>
    <s v="Kette"/>
    <s v="CMR003003004"/>
    <s v="BITI"/>
    <s v="2020-11-27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150"/>
    <n v="0"/>
    <n v="0"/>
    <n v="1"/>
    <n v="151"/>
    <n v="6.0385846000000001"/>
    <n v="14.4007468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Madingring"/>
    <s v="CMR006004004"/>
    <s v="GAMBOU"/>
    <s v="2020-10-14"/>
    <s v="Tchadienne"/>
    <m/>
    <n v="0"/>
    <n v="9"/>
    <n v="0"/>
    <n v="0"/>
    <n v="0"/>
    <n v="0"/>
    <n v="0"/>
    <n v="0"/>
    <n v="1"/>
    <n v="2"/>
    <n v="2"/>
    <n v="2"/>
    <n v="3"/>
    <n v="9"/>
    <s v="Bovins Ovins Autre"/>
    <s v="Asins et Equins"/>
    <n v="90"/>
    <n v="40"/>
    <n v="0"/>
    <n v="10"/>
    <n v="140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Touboro"/>
    <s v="CMR006004003"/>
    <s v="MBAIBOUM"/>
    <s v="2020-11-14"/>
    <s v="Tchadienne"/>
    <m/>
    <n v="0"/>
    <n v="9"/>
    <n v="0"/>
    <n v="0"/>
    <n v="0"/>
    <n v="0"/>
    <n v="0"/>
    <n v="0"/>
    <n v="1"/>
    <n v="2"/>
    <n v="2"/>
    <n v="2"/>
    <n v="3"/>
    <n v="9"/>
    <s v="Bovins Ovins Autre"/>
    <s v="Asins et Equins"/>
    <n v="150"/>
    <n v="40"/>
    <n v="0"/>
    <n v="10"/>
    <n v="200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Touboro"/>
    <s v="CMR006004003"/>
    <s v="MBAIMBOUM"/>
    <s v="2020-11-14"/>
    <s v="Tchadienne"/>
    <m/>
    <n v="0"/>
    <n v="10"/>
    <n v="0"/>
    <n v="0"/>
    <n v="0"/>
    <n v="0"/>
    <n v="0"/>
    <n v="0"/>
    <n v="1"/>
    <n v="3"/>
    <n v="2"/>
    <n v="2"/>
    <n v="3"/>
    <n v="10"/>
    <s v="Bovins Ovins Autre"/>
    <s v="Asins et Equins"/>
    <n v="120"/>
    <n v="50"/>
    <n v="0"/>
    <n v="15"/>
    <n v="185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Touboro"/>
    <s v="CMR006004003"/>
    <s v="MBAIMBOUM"/>
    <s v="2020-11-14"/>
    <s v="Tchadienne"/>
    <m/>
    <n v="0"/>
    <n v="6"/>
    <n v="0"/>
    <n v="0"/>
    <n v="0"/>
    <n v="0"/>
    <n v="0"/>
    <n v="0"/>
    <n v="1"/>
    <n v="0"/>
    <n v="2"/>
    <n v="2"/>
    <n v="2"/>
    <n v="6"/>
    <s v="Bovins Autre Ovins"/>
    <s v="Asins et Equins"/>
    <n v="65"/>
    <n v="15"/>
    <n v="0"/>
    <n v="8"/>
    <n v="88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Madingring"/>
    <s v="CMR006004004"/>
    <s v="GAMBOU"/>
    <s v="2020-10-14"/>
    <s v="Tchadienne"/>
    <m/>
    <n v="0"/>
    <n v="10"/>
    <n v="0"/>
    <n v="0"/>
    <n v="0"/>
    <n v="0"/>
    <n v="0"/>
    <n v="0"/>
    <n v="1"/>
    <n v="2"/>
    <n v="3"/>
    <n v="2"/>
    <n v="3"/>
    <n v="10"/>
    <s v="Bovins Ovins Autre"/>
    <s v="Asins et Equins"/>
    <n v="130"/>
    <n v="30"/>
    <n v="0"/>
    <n v="8"/>
    <n v="168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Touboro"/>
    <s v="CMR006004003"/>
    <s v="MBAIMBOUM"/>
    <s v="2020-11-14"/>
    <s v="Tchadienne"/>
    <m/>
    <n v="0"/>
    <n v="6"/>
    <n v="0"/>
    <n v="0"/>
    <n v="0"/>
    <n v="0"/>
    <n v="0"/>
    <n v="0"/>
    <n v="1"/>
    <n v="1"/>
    <n v="2"/>
    <n v="1"/>
    <n v="2"/>
    <n v="6"/>
    <s v="Bovins Ovins Autre"/>
    <s v="Asins"/>
    <n v="60"/>
    <n v="30"/>
    <n v="0"/>
    <n v="5"/>
    <n v="95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Touboro"/>
    <s v="CMR006004003"/>
    <s v="MBAIMBOUM"/>
    <s v="2020-11-14"/>
    <s v="Tchadienne"/>
    <m/>
    <n v="0"/>
    <n v="12"/>
    <n v="0"/>
    <n v="0"/>
    <n v="0"/>
    <n v="0"/>
    <n v="0"/>
    <n v="0"/>
    <n v="1"/>
    <n v="2"/>
    <n v="3"/>
    <n v="3"/>
    <n v="4"/>
    <n v="12"/>
    <s v="Bovins Ovins Autre"/>
    <s v="Asins et Equins"/>
    <n v="150"/>
    <n v="40"/>
    <n v="0"/>
    <n v="10"/>
    <n v="200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Touboro"/>
    <s v="CMR006004003"/>
    <s v="MBAIBOUM"/>
    <s v="2020-11-14"/>
    <s v="Tchadienne"/>
    <m/>
    <n v="0"/>
    <n v="8"/>
    <n v="0"/>
    <n v="0"/>
    <n v="0"/>
    <n v="0"/>
    <n v="0"/>
    <n v="0"/>
    <n v="1"/>
    <n v="2"/>
    <n v="2"/>
    <n v="2"/>
    <n v="2"/>
    <n v="8"/>
    <s v="Bovins Ovins Autre"/>
    <s v="Asins et Equins"/>
    <n v="60"/>
    <n v="30"/>
    <n v="0"/>
    <n v="10"/>
    <n v="100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Touboro"/>
    <s v="CMR006004003"/>
    <s v="MBAIMBOUM"/>
    <s v="2020-11-14"/>
    <s v="Tchadienne"/>
    <m/>
    <n v="0"/>
    <n v="12"/>
    <n v="0"/>
    <n v="0"/>
    <n v="0"/>
    <n v="0"/>
    <n v="0"/>
    <n v="0"/>
    <n v="1"/>
    <n v="2"/>
    <n v="4"/>
    <n v="3"/>
    <n v="3"/>
    <n v="12"/>
    <s v="Bovins Ovins Autre"/>
    <s v="Asins et Equins"/>
    <n v="130"/>
    <n v="35"/>
    <n v="0"/>
    <n v="12"/>
    <n v="177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Madingring"/>
    <s v="CMR006004004"/>
    <s v="GAMBOU"/>
    <s v="2020-10-14"/>
    <s v="Tchadienne"/>
    <m/>
    <n v="0"/>
    <n v="8"/>
    <n v="0"/>
    <n v="0"/>
    <n v="0"/>
    <n v="0"/>
    <n v="0"/>
    <n v="0"/>
    <n v="1"/>
    <n v="1"/>
    <n v="3"/>
    <n v="1"/>
    <n v="3"/>
    <n v="8"/>
    <s v="Bovins Ovins Autre"/>
    <s v="Asins"/>
    <n v="110"/>
    <n v="35"/>
    <n v="0"/>
    <n v="5"/>
    <n v="150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Madingring"/>
    <s v="CMR006004004"/>
    <s v="GAMBOU"/>
    <s v="2020-10-10"/>
    <s v="Tchadienne"/>
    <m/>
    <n v="0"/>
    <n v="12"/>
    <n v="0"/>
    <n v="0"/>
    <n v="0"/>
    <n v="0"/>
    <n v="0"/>
    <n v="0"/>
    <n v="1"/>
    <n v="4"/>
    <n v="2"/>
    <n v="2"/>
    <n v="4"/>
    <n v="12"/>
    <s v="Bovins Ovins Autre"/>
    <s v="Asins et Equins"/>
    <n v="140"/>
    <n v="40"/>
    <n v="0"/>
    <n v="6"/>
    <n v="186"/>
    <n v="8.6633450799999991"/>
    <n v="14.9876931"/>
    <x v="0"/>
  </r>
  <r>
    <s v="2020-10-16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08-26"/>
    <x v="0"/>
    <s v="CMR"/>
    <m/>
    <s v="Nord"/>
    <s v="CMR006"/>
    <s v="Mayo-Rey"/>
    <s v="CMR006004"/>
    <s v="Touboro"/>
    <s v="CMR006004003"/>
    <s v="MBAIMBOUM"/>
    <s v="2020-11-14"/>
    <s v="Tchadienne"/>
    <m/>
    <n v="0"/>
    <n v="6"/>
    <n v="0"/>
    <n v="0"/>
    <n v="0"/>
    <n v="0"/>
    <n v="0"/>
    <n v="0"/>
    <n v="1"/>
    <n v="1"/>
    <n v="2"/>
    <n v="1"/>
    <n v="2"/>
    <n v="6"/>
    <s v="Bovins Ovins Autre"/>
    <s v="Asins"/>
    <n v="60"/>
    <n v="25"/>
    <n v="0"/>
    <n v="5"/>
    <n v="90"/>
    <n v="8.6633450799999991"/>
    <n v="14.9876931"/>
    <x v="0"/>
  </r>
  <r>
    <s v="2020-10-16"/>
    <x v="1"/>
    <s v="CMR006"/>
    <s v="Mayo-Rey"/>
    <s v="CMR006004"/>
    <s v="Rey-Bouba"/>
    <s v="CMR006004002"/>
    <s v="SINASSI"/>
    <x v="0"/>
    <s v="CMR"/>
    <m/>
    <s v="Nord"/>
    <s v="CMR006"/>
    <s v="Mayo-Louti"/>
    <s v="CMR006003"/>
    <s v="Mayo-Oulo"/>
    <s v="CMR006003001"/>
    <s v="MAYO OULO"/>
    <s v="2020-05-10"/>
    <x v="0"/>
    <s v="CMR"/>
    <m/>
    <s v="Nord"/>
    <s v="CMR006"/>
    <s v="Mayo-Rey"/>
    <s v="CMR006004"/>
    <s v="Rey-Bouba"/>
    <s v="CMR006004002"/>
    <s v="KOINDERI"/>
    <s v="2020-05-21"/>
    <s v="Camerounaise"/>
    <m/>
    <n v="12"/>
    <n v="0"/>
    <n v="0"/>
    <n v="0"/>
    <n v="0"/>
    <n v="0"/>
    <n v="0"/>
    <n v="0"/>
    <n v="1"/>
    <n v="3"/>
    <n v="3"/>
    <n v="2"/>
    <n v="4"/>
    <n v="12"/>
    <s v="Bovins Caprins"/>
    <m/>
    <n v="2500"/>
    <n v="0"/>
    <n v="25"/>
    <n v="0"/>
    <n v="2525"/>
    <n v="9.3887997999999993"/>
    <n v="13.43275727"/>
    <x v="0"/>
  </r>
  <r>
    <s v="2020-10-1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16"/>
    <x v="0"/>
    <s v="CMR"/>
    <m/>
    <s v="Adamaoua"/>
    <s v="CMR001"/>
    <s v="Mbéré"/>
    <s v="CMR001004"/>
    <s v="Meiganga"/>
    <s v="CMR001004002"/>
    <s v="MEIGANGA"/>
    <s v="2020-10-18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12"/>
    <n v="0"/>
    <n v="0"/>
    <n v="0"/>
    <n v="12"/>
    <n v="6.7419379599999996"/>
    <n v="14.56870743"/>
    <x v="0"/>
  </r>
  <r>
    <s v="2020-10-17"/>
    <x v="0"/>
    <s v="CMR001"/>
    <s v="Mbéré"/>
    <s v="CMR001004"/>
    <s v="Meiganga"/>
    <s v="CMR001004002"/>
    <s v="NGAM"/>
    <x v="1"/>
    <s v="TCD"/>
    <m/>
    <s v="Logone Oriental"/>
    <s v="TCD009"/>
    <m/>
    <m/>
    <m/>
    <m/>
    <s v=""/>
    <s v="2020-10-06"/>
    <x v="0"/>
    <s v="CMR"/>
    <m/>
    <s v="Centre"/>
    <s v="CMR002"/>
    <s v="Mfoundi"/>
    <s v="CMR002007"/>
    <s v="Yaounde I"/>
    <s v="CMR002007005"/>
    <s v="YAOUNDE"/>
    <s v="2020-11-16"/>
    <s v="Tchadienne Camerounaise"/>
    <m/>
    <n v="1"/>
    <n v="2"/>
    <n v="0"/>
    <n v="0"/>
    <n v="0"/>
    <n v="0"/>
    <n v="0"/>
    <n v="0"/>
    <n v="2"/>
    <n v="0"/>
    <n v="0"/>
    <n v="0"/>
    <n v="3"/>
    <n v="3"/>
    <s v="Bovins"/>
    <m/>
    <n v="35"/>
    <n v="0"/>
    <n v="0"/>
    <n v="0"/>
    <n v="35"/>
    <n v="6.7419379599999996"/>
    <n v="14.56870743"/>
    <x v="0"/>
  </r>
  <r>
    <s v="2020-10-1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16"/>
    <x v="0"/>
    <s v="CMR"/>
    <m/>
    <s v="Adamaoua"/>
    <s v="CMR001"/>
    <s v="Mbéré"/>
    <s v="CMR001004"/>
    <s v="Meiganga"/>
    <s v="CMR001004002"/>
    <s v="MEIDOUGOU"/>
    <s v="2020-10-1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5"/>
    <n v="0"/>
    <n v="0"/>
    <n v="0"/>
    <n v="45"/>
    <n v="6.7419379599999996"/>
    <n v="14.56870743"/>
    <x v="0"/>
  </r>
  <r>
    <s v="2020-10-1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17"/>
    <x v="0"/>
    <s v="CMR"/>
    <m/>
    <s v="Adamaoua"/>
    <s v="CMR001"/>
    <s v="Mbéré"/>
    <s v="CMR001004"/>
    <s v="Meiganga"/>
    <s v="CMR001004002"/>
    <s v="MEIGANGA"/>
    <s v="2020-10-1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7"/>
    <n v="0"/>
    <n v="0"/>
    <n v="0"/>
    <n v="17"/>
    <n v="6.7419379599999996"/>
    <n v="14.56870743"/>
    <x v="0"/>
  </r>
  <r>
    <s v="2020-10-17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8-14"/>
    <x v="1"/>
    <s v="COG"/>
    <m/>
    <m/>
    <m/>
    <m/>
    <m/>
    <m/>
    <m/>
    <s v=""/>
    <s v="2020-12-12"/>
    <s v="Tchadienne Camerounaise"/>
    <m/>
    <n v="2"/>
    <n v="3"/>
    <n v="0"/>
    <n v="0"/>
    <n v="0"/>
    <n v="0"/>
    <n v="0"/>
    <n v="0"/>
    <n v="2"/>
    <n v="0"/>
    <n v="0"/>
    <n v="0"/>
    <n v="5"/>
    <n v="5"/>
    <s v="Bovins Autre"/>
    <s v="Asins"/>
    <n v="135"/>
    <n v="0"/>
    <n v="0"/>
    <n v="3"/>
    <n v="138"/>
    <n v="4.8990748999999996"/>
    <n v="14.54433978"/>
    <x v="0"/>
  </r>
  <r>
    <s v="2020-10-1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MOBE"/>
    <s v="2020-10-10"/>
    <x v="0"/>
    <s v="CMR"/>
    <m/>
    <s v="Est"/>
    <s v="CMR003"/>
    <s v="kadey"/>
    <s v="CMR003003"/>
    <s v="Kentzou"/>
    <s v="CMR003003007"/>
    <s v="KENZOU"/>
    <s v="2020-10-31"/>
    <s v="Camerounaise"/>
    <m/>
    <n v="11"/>
    <n v="0"/>
    <n v="0"/>
    <n v="0"/>
    <n v="0"/>
    <n v="0"/>
    <n v="0"/>
    <n v="0"/>
    <n v="1"/>
    <n v="0"/>
    <n v="3"/>
    <n v="4"/>
    <n v="4"/>
    <n v="11"/>
    <s v="Bovins"/>
    <m/>
    <n v="242"/>
    <n v="0"/>
    <n v="0"/>
    <n v="0"/>
    <n v="242"/>
    <n v="4.8990748999999996"/>
    <n v="14.54433978"/>
    <x v="0"/>
  </r>
  <r>
    <s v="2020-10-17"/>
    <x v="2"/>
    <s v="CMR003"/>
    <s v="Kadey"/>
    <s v="CMR003003"/>
    <s v="Ouli"/>
    <s v="CMR003003005"/>
    <s v="TAMOUNEGUEZE"/>
    <x v="0"/>
    <s v="CMR"/>
    <m/>
    <s v="Extrême-Nord"/>
    <s v="CMR004"/>
    <s v="Mayo-Danay"/>
    <s v="CMR004003"/>
    <s v="Guéré"/>
    <s v="CMR004003010"/>
    <s v="GUÈRE"/>
    <s v="2020-10-11"/>
    <x v="2"/>
    <s v="CAR"/>
    <m/>
    <s v="Nana-Mambere"/>
    <s v="CAR010"/>
    <m/>
    <m/>
    <m/>
    <m/>
    <s v=""/>
    <s v="2020-10-25"/>
    <s v="Camerounaise Nigérianne"/>
    <m/>
    <n v="8"/>
    <n v="0"/>
    <n v="0"/>
    <n v="7"/>
    <n v="0"/>
    <n v="0"/>
    <n v="0"/>
    <n v="0"/>
    <n v="2"/>
    <n v="2"/>
    <n v="4"/>
    <n v="3"/>
    <n v="6"/>
    <n v="15"/>
    <s v="Bovins Autre"/>
    <s v="Asins et Equins"/>
    <n v="1585"/>
    <n v="0"/>
    <n v="0"/>
    <n v="10"/>
    <n v="1595"/>
    <n v="5.0849866700000002"/>
    <n v="14.63825578"/>
    <x v="0"/>
  </r>
  <r>
    <s v="2020-10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0-14"/>
    <x v="2"/>
    <s v="CAR"/>
    <m/>
    <s v="Bamingui-Bangoran"/>
    <s v="CAR001"/>
    <m/>
    <m/>
    <m/>
    <m/>
    <s v=""/>
    <s v="2020-10-28"/>
    <s v="Camerounaise"/>
    <m/>
    <n v="8"/>
    <n v="0"/>
    <n v="0"/>
    <n v="0"/>
    <n v="0"/>
    <n v="0"/>
    <n v="0"/>
    <n v="0"/>
    <n v="1"/>
    <n v="0"/>
    <n v="0"/>
    <n v="3"/>
    <n v="5"/>
    <n v="8"/>
    <s v="Bovins Ovins"/>
    <m/>
    <n v="310"/>
    <n v="58"/>
    <n v="0"/>
    <n v="0"/>
    <n v="368"/>
    <n v="5.0849866700000002"/>
    <n v="14.63825578"/>
    <x v="0"/>
  </r>
  <r>
    <s v="2020-10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0-14"/>
    <x v="2"/>
    <s v="CAR"/>
    <m/>
    <s v="Bamingui-Bangoran"/>
    <s v="CAR001"/>
    <m/>
    <m/>
    <m/>
    <m/>
    <s v=""/>
    <s v="2020-10-28"/>
    <s v="Camerounaise"/>
    <m/>
    <n v="13"/>
    <n v="0"/>
    <n v="0"/>
    <n v="0"/>
    <n v="0"/>
    <n v="0"/>
    <n v="0"/>
    <n v="0"/>
    <n v="1"/>
    <n v="2"/>
    <n v="3"/>
    <n v="3"/>
    <n v="5"/>
    <n v="13"/>
    <s v="Bovins Ovins"/>
    <m/>
    <n v="508"/>
    <n v="69"/>
    <n v="0"/>
    <n v="0"/>
    <n v="577"/>
    <n v="5.0849866700000002"/>
    <n v="14.63825578"/>
    <x v="0"/>
  </r>
  <r>
    <s v="2020-10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0-14"/>
    <x v="2"/>
    <s v="CAR"/>
    <m/>
    <s v="Bamingui-Bangoran"/>
    <s v="CAR001"/>
    <m/>
    <m/>
    <m/>
    <m/>
    <s v=""/>
    <s v="2020-10-30"/>
    <s v="Camerounaise"/>
    <m/>
    <n v="15"/>
    <n v="0"/>
    <n v="0"/>
    <n v="0"/>
    <n v="0"/>
    <n v="0"/>
    <n v="0"/>
    <n v="0"/>
    <n v="1"/>
    <n v="4"/>
    <n v="3"/>
    <n v="5"/>
    <n v="3"/>
    <n v="15"/>
    <s v="Bovins Ovins"/>
    <m/>
    <n v="708"/>
    <n v="120"/>
    <n v="0"/>
    <n v="0"/>
    <n v="828"/>
    <n v="5.0849866700000002"/>
    <n v="14.63825578"/>
    <x v="0"/>
  </r>
  <r>
    <s v="2020-10-17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0-14"/>
    <x v="0"/>
    <s v="CMR"/>
    <m/>
    <s v="Centre"/>
    <s v="CMR002"/>
    <s v="Haute-Sanaga"/>
    <s v="CMR002001"/>
    <s v="Nanga-Eboko"/>
    <s v="CMR002001002"/>
    <s v="NANGA EBOKO"/>
    <s v="2020-11-17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00"/>
    <n v="0"/>
    <n v="0"/>
    <n v="0"/>
    <n v="100"/>
    <n v="6.0385846000000001"/>
    <n v="14.4007468"/>
    <x v="0"/>
  </r>
  <r>
    <s v="2020-10-17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0-14"/>
    <x v="0"/>
    <s v="CMR"/>
    <m/>
    <s v="Centre"/>
    <s v="CMR002"/>
    <s v="Haute-Sanaga"/>
    <s v="CMR002001"/>
    <s v="Nanga-Eboko"/>
    <s v="CMR002001002"/>
    <s v="NANGA EBOKO"/>
    <s v="2020-11-17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00"/>
    <n v="0"/>
    <n v="0"/>
    <n v="0"/>
    <n v="100"/>
    <n v="6.0385846000000001"/>
    <n v="14.4007468"/>
    <x v="0"/>
  </r>
  <r>
    <s v="2020-10-18"/>
    <x v="0"/>
    <s v="CMR001"/>
    <s v="Mbéré"/>
    <s v="CMR001004"/>
    <s v="Meiganga"/>
    <s v="CMR001004002"/>
    <s v="NGAM"/>
    <x v="1"/>
    <s v="TCD"/>
    <m/>
    <s v="Lac"/>
    <s v="TCD007"/>
    <m/>
    <m/>
    <m/>
    <m/>
    <s v=""/>
    <s v="2020-09-17"/>
    <x v="0"/>
    <s v="CMR"/>
    <m/>
    <s v="Est"/>
    <s v="CMR003"/>
    <s v="Boumba-Et-Ngoko"/>
    <s v="CMR003001"/>
    <s v="Gari-Gombo"/>
    <s v="CMR003001002"/>
    <s v="GARI-GOMBO"/>
    <s v="2020-11-03"/>
    <s v="Tchadienne"/>
    <m/>
    <n v="0"/>
    <n v="10"/>
    <n v="0"/>
    <n v="0"/>
    <n v="0"/>
    <n v="0"/>
    <n v="0"/>
    <n v="0"/>
    <n v="1"/>
    <n v="0"/>
    <n v="3"/>
    <n v="2"/>
    <n v="5"/>
    <n v="10"/>
    <s v="Bovins Ovins "/>
    <m/>
    <n v="81"/>
    <n v="7"/>
    <n v="0"/>
    <n v="0"/>
    <n v="88"/>
    <n v="6.7419379599999996"/>
    <n v="14.56870743"/>
    <x v="0"/>
  </r>
  <r>
    <s v="2020-10-18"/>
    <x v="0"/>
    <s v="CMR001"/>
    <s v="Mbéré"/>
    <s v="CMR001004"/>
    <s v="Meiganga"/>
    <s v="CMR001004002"/>
    <s v="NGAM"/>
    <x v="2"/>
    <s v="CAR"/>
    <m/>
    <s v="Sangha-Mbaere"/>
    <s v="CAR015"/>
    <m/>
    <m/>
    <m/>
    <m/>
    <s v=""/>
    <s v="2020-09-24"/>
    <x v="0"/>
    <s v="CMR"/>
    <m/>
    <s v="Est"/>
    <s v="CMR003"/>
    <s v="Haut-Nyong"/>
    <s v="CMR003002"/>
    <s v="Lomié"/>
    <s v="CMR003002005"/>
    <s v="LOMIE"/>
    <s v="2020-10-31"/>
    <s v="Centrafricaine"/>
    <m/>
    <n v="0"/>
    <n v="0"/>
    <n v="7"/>
    <n v="0"/>
    <n v="0"/>
    <n v="0"/>
    <n v="0"/>
    <n v="0"/>
    <n v="1"/>
    <n v="0"/>
    <n v="1"/>
    <n v="2"/>
    <n v="4"/>
    <n v="7"/>
    <s v="Bovins"/>
    <m/>
    <n v="72"/>
    <n v="0"/>
    <n v="0"/>
    <n v="0"/>
    <n v="72"/>
    <n v="6.7419379599999996"/>
    <n v="14.56870743"/>
    <x v="0"/>
  </r>
  <r>
    <s v="2020-10-1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17"/>
    <x v="0"/>
    <s v="CMR"/>
    <m/>
    <s v="Adamaoua"/>
    <s v="CMR001"/>
    <s v="Mbéré"/>
    <s v="CMR001004"/>
    <s v="Meiganga"/>
    <s v="CMR001004002"/>
    <s v="MEIGANGA"/>
    <s v="2020-10-19"/>
    <s v="Camerounaise"/>
    <m/>
    <n v="2"/>
    <n v="0"/>
    <n v="0"/>
    <n v="0"/>
    <n v="0"/>
    <n v="0"/>
    <n v="0"/>
    <n v="0"/>
    <n v="1"/>
    <n v="0"/>
    <n v="0"/>
    <n v="1"/>
    <n v="1"/>
    <n v="2"/>
    <s v="Bovins"/>
    <m/>
    <n v="17"/>
    <n v="0"/>
    <n v="0"/>
    <n v="0"/>
    <n v="17"/>
    <n v="6.7419379599999996"/>
    <n v="14.56870743"/>
    <x v="0"/>
  </r>
  <r>
    <s v="2020-10-1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0-17"/>
    <x v="0"/>
    <s v="CMR"/>
    <m/>
    <s v="Adamaoua"/>
    <s v="CMR001"/>
    <s v="Mbéré"/>
    <s v="CMR001004"/>
    <s v="Meiganga"/>
    <s v="CMR001004002"/>
    <s v="MEIDOUGOU "/>
    <s v="2020-10-1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2"/>
    <n v="0"/>
    <n v="0"/>
    <n v="0"/>
    <n v="12"/>
    <n v="6.7419379599999996"/>
    <n v="14.56870743"/>
    <x v="0"/>
  </r>
  <r>
    <s v="2020-10-18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8-08"/>
    <x v="1"/>
    <s v="COG"/>
    <m/>
    <m/>
    <m/>
    <m/>
    <m/>
    <m/>
    <m/>
    <s v=""/>
    <s v="2020-10-08"/>
    <s v="Camerounaise Tchadienne"/>
    <m/>
    <n v="5"/>
    <n v="16"/>
    <n v="0"/>
    <n v="0"/>
    <n v="0"/>
    <n v="0"/>
    <n v="0"/>
    <n v="0"/>
    <n v="2"/>
    <n v="0"/>
    <n v="0"/>
    <n v="0"/>
    <n v="21"/>
    <n v="21"/>
    <s v="Bovins"/>
    <m/>
    <n v="483"/>
    <n v="0"/>
    <n v="0"/>
    <n v="0"/>
    <n v="483"/>
    <n v="4.8990748999999996"/>
    <n v="14.54433978"/>
    <x v="0"/>
  </r>
  <r>
    <s v="2020-10-18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EIGANGA"/>
    <s v="2020-10-14"/>
    <x v="0"/>
    <s v="CMR"/>
    <m/>
    <s v="Centre"/>
    <s v="CMR002"/>
    <s v="Haute-Sanaga"/>
    <s v="CMR002001"/>
    <s v="Nanga-Eboko"/>
    <s v="CMR002001002"/>
    <s v="NANGA EBOKO"/>
    <s v="2020-11-1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50"/>
    <n v="0"/>
    <n v="0"/>
    <n v="0"/>
    <n v="150"/>
    <n v="6.0385846000000001"/>
    <n v="14.4007468"/>
    <x v="0"/>
  </r>
  <r>
    <s v="2020-10-18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NGAOUNDERE "/>
    <s v="2020-10-12"/>
    <x v="0"/>
    <s v="CMR"/>
    <m/>
    <s v="Centre"/>
    <s v="CMR002"/>
    <s v="Haute-Sanaga"/>
    <s v="CMR002001"/>
    <s v="Nanga-Eboko"/>
    <s v="CMR002001002"/>
    <s v="NANGA EBOKO "/>
    <s v="2020-11-12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200"/>
    <n v="0"/>
    <n v="0"/>
    <n v="0"/>
    <n v="200"/>
    <n v="6.0385846000000001"/>
    <n v="14.4007468"/>
    <x v="0"/>
  </r>
  <r>
    <s v="2020-10-18"/>
    <x v="1"/>
    <s v="CMR006"/>
    <s v="Mayo-Rey"/>
    <s v="CMR006004"/>
    <s v="Rey-Bouba"/>
    <s v="CMR006004002"/>
    <s v="SINASSI"/>
    <x v="0"/>
    <s v="CMR"/>
    <m/>
    <s v="Extrême-Nord"/>
    <s v="CMR004"/>
    <s v="Mayo-Sava"/>
    <s v="CMR004005"/>
    <s v="Mora"/>
    <s v="CMR004005002"/>
    <s v="MORA"/>
    <s v="2020-04-28"/>
    <x v="0"/>
    <s v="CMR"/>
    <m/>
    <s v="Nord"/>
    <s v="CMR006"/>
    <s v="Mayo-Rey"/>
    <s v="CMR006004"/>
    <s v="Rey-Bouba"/>
    <s v="CMR006004002"/>
    <s v="SINASSI"/>
    <s v="2020-05-10"/>
    <s v="Camerounaise"/>
    <m/>
    <n v="8"/>
    <n v="0"/>
    <n v="0"/>
    <n v="0"/>
    <n v="0"/>
    <n v="0"/>
    <n v="0"/>
    <n v="0"/>
    <n v="1"/>
    <n v="3"/>
    <n v="2"/>
    <n v="0"/>
    <n v="3"/>
    <n v="8"/>
    <s v="Bovins"/>
    <m/>
    <n v="1320"/>
    <n v="0"/>
    <n v="0"/>
    <n v="0"/>
    <n v="1320"/>
    <n v="9.3887997999999993"/>
    <n v="13.43275727"/>
    <x v="0"/>
  </r>
  <r>
    <s v="2020-10-18"/>
    <x v="1"/>
    <s v="CMR006"/>
    <s v="Mayo-Rey"/>
    <s v="CMR006004"/>
    <s v="Touboro"/>
    <s v="CMR006004003"/>
    <s v="BOGDIBO"/>
    <x v="1"/>
    <s v="TCD"/>
    <m/>
    <s v="Logone Occidental"/>
    <s v="TCD008"/>
    <m/>
    <m/>
    <m/>
    <m/>
    <s v=""/>
    <s v="2020-09-16"/>
    <x v="2"/>
    <s v="CAR"/>
    <m/>
    <s v="Nana-Mambere"/>
    <s v="CAR010"/>
    <m/>
    <m/>
    <m/>
    <m/>
    <s v=""/>
    <s v="2020-11-25"/>
    <s v="Tchadienne Camerounaise"/>
    <m/>
    <n v="17"/>
    <n v="6"/>
    <n v="0"/>
    <n v="0"/>
    <n v="0"/>
    <n v="0"/>
    <n v="0"/>
    <n v="0"/>
    <n v="2"/>
    <n v="4"/>
    <n v="6"/>
    <n v="2"/>
    <n v="11"/>
    <n v="23"/>
    <s v="Bovins Ovins Autre"/>
    <s v="Asins et Equins"/>
    <n v="1532"/>
    <n v="225"/>
    <n v="0"/>
    <n v="4"/>
    <n v="1761"/>
    <n v="7.7847441999999996"/>
    <n v="15.51739456"/>
    <x v="0"/>
  </r>
  <r>
    <s v="2020-10-19"/>
    <x v="0"/>
    <s v="CMR001"/>
    <s v="Mbéré"/>
    <s v="CMR001004"/>
    <s v="Meiganga"/>
    <s v="CMR001004002"/>
    <s v="NGAM"/>
    <x v="1"/>
    <s v="TCD"/>
    <m/>
    <s v="Logone Oriental"/>
    <s v="TCD009"/>
    <m/>
    <m/>
    <m/>
    <m/>
    <s v=""/>
    <s v="2020-10-04"/>
    <x v="0"/>
    <s v="CMR"/>
    <m/>
    <s v="Est"/>
    <s v="CMR003"/>
    <s v="kadey"/>
    <s v="CMR003003"/>
    <s v="Batouri"/>
    <s v="CMR003003003"/>
    <s v="BATOURI"/>
    <s v="2020-10-31"/>
    <s v="Tchadienne"/>
    <m/>
    <n v="0"/>
    <n v="12"/>
    <n v="0"/>
    <n v="0"/>
    <n v="0"/>
    <n v="0"/>
    <n v="0"/>
    <n v="0"/>
    <n v="1"/>
    <n v="0"/>
    <n v="2"/>
    <n v="4"/>
    <n v="6"/>
    <n v="12"/>
    <s v="Bovins "/>
    <m/>
    <n v="300"/>
    <n v="0"/>
    <n v="0"/>
    <n v="0"/>
    <n v="300"/>
    <n v="6.7419379599999996"/>
    <n v="14.56870743"/>
    <x v="0"/>
  </r>
  <r>
    <s v="2020-10-19"/>
    <x v="0"/>
    <s v="CMR001"/>
    <s v="Mbéré"/>
    <s v="CMR001004"/>
    <s v="Meiganga"/>
    <s v="CMR001004002"/>
    <s v="NGAM"/>
    <x v="2"/>
    <s v="CAR"/>
    <m/>
    <s v="Ouham"/>
    <s v="CAR013"/>
    <m/>
    <m/>
    <m/>
    <m/>
    <s v=""/>
    <s v="2020-09-26"/>
    <x v="0"/>
    <s v="CMR"/>
    <m/>
    <s v="Centre"/>
    <s v="CMR002"/>
    <s v="Mefou-et-Afamba"/>
    <s v="CMR002005"/>
    <s v="Awae"/>
    <s v="CMR002005004"/>
    <s v="AWAE"/>
    <s v="2020-11-12"/>
    <s v="Centrafricaine"/>
    <m/>
    <n v="0"/>
    <n v="0"/>
    <n v="8"/>
    <n v="0"/>
    <n v="0"/>
    <n v="0"/>
    <n v="0"/>
    <n v="0"/>
    <n v="1"/>
    <n v="2"/>
    <n v="2"/>
    <n v="0"/>
    <n v="4"/>
    <n v="8"/>
    <s v="Bovins "/>
    <m/>
    <n v="76"/>
    <n v="0"/>
    <n v="0"/>
    <n v="0"/>
    <n v="76"/>
    <n v="6.7419379599999996"/>
    <n v="14.56870743"/>
    <x v="0"/>
  </r>
  <r>
    <s v="2020-10-1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ARGA-PELA"/>
    <s v="2020-10-14"/>
    <x v="0"/>
    <s v="CMR"/>
    <m/>
    <s v="Est"/>
    <s v="CMR003"/>
    <s v="Lom-Et-Djerem"/>
    <s v="CMR003004"/>
    <s v="Mandjou"/>
    <s v="CMR003004004"/>
    <s v="MANDJOU "/>
    <s v="2020-11-03"/>
    <s v="Camerounaise"/>
    <m/>
    <n v="6"/>
    <n v="0"/>
    <n v="0"/>
    <n v="0"/>
    <n v="0"/>
    <n v="0"/>
    <n v="0"/>
    <n v="0"/>
    <n v="1"/>
    <n v="0"/>
    <n v="2"/>
    <n v="0"/>
    <n v="4"/>
    <n v="6"/>
    <s v="Bovins Ovins"/>
    <m/>
    <n v="67"/>
    <n v="7"/>
    <n v="0"/>
    <n v="0"/>
    <n v="74"/>
    <n v="6.7419379599999996"/>
    <n v="14.56870743"/>
    <x v="0"/>
  </r>
  <r>
    <s v="2020-10-1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BOULI"/>
    <s v="2020-10-17"/>
    <x v="2"/>
    <s v="CAR"/>
    <m/>
    <s v="Mambere-Kadei"/>
    <s v="CAR007"/>
    <m/>
    <m/>
    <m/>
    <m/>
    <s v=""/>
    <s v="2020-10-24"/>
    <s v="Camerounaise"/>
    <m/>
    <n v="5"/>
    <n v="0"/>
    <n v="0"/>
    <n v="0"/>
    <n v="0"/>
    <n v="0"/>
    <n v="0"/>
    <n v="0"/>
    <n v="1"/>
    <n v="0"/>
    <n v="0"/>
    <n v="0"/>
    <n v="5"/>
    <n v="5"/>
    <s v="Bovins Caprins"/>
    <m/>
    <n v="210"/>
    <n v="0"/>
    <n v="35"/>
    <n v="0"/>
    <n v="245"/>
    <n v="5.0849866700000002"/>
    <n v="14.63825578"/>
    <x v="0"/>
  </r>
  <r>
    <s v="2020-10-19"/>
    <x v="2"/>
    <s v="CMR003"/>
    <s v="Kadey"/>
    <s v="CMR003003"/>
    <s v="Ouli"/>
    <s v="CMR003003005"/>
    <s v="TAMOUNEGUEZE"/>
    <x v="2"/>
    <s v="CAR"/>
    <m/>
    <s v="Bamingui-Bangoran"/>
    <s v="CAR001"/>
    <m/>
    <m/>
    <m/>
    <m/>
    <s v=""/>
    <s v="2020-10-07"/>
    <x v="0"/>
    <s v="CMR"/>
    <m/>
    <s v="Extrême-Nord"/>
    <s v="CMR004"/>
    <s v="Logone-Et-Chari"/>
    <s v="CMR004002"/>
    <s v="Kousseri"/>
    <s v="CMR004002006"/>
    <s v="KOUSSERI"/>
    <s v="2020-10-27"/>
    <s v="Soudanaise Centrafricaine"/>
    <m/>
    <n v="0"/>
    <n v="0"/>
    <n v="9"/>
    <n v="0"/>
    <n v="0"/>
    <n v="3"/>
    <n v="0"/>
    <n v="0"/>
    <n v="2"/>
    <n v="2"/>
    <n v="2"/>
    <n v="3"/>
    <n v="5"/>
    <n v="12"/>
    <s v="Bovins Autre"/>
    <s v="Asins et Equins"/>
    <n v="2100"/>
    <n v="0"/>
    <n v="0"/>
    <n v="15"/>
    <n v="2115"/>
    <n v="5.0849866700000002"/>
    <n v="14.63825578"/>
    <x v="0"/>
  </r>
  <r>
    <s v="2020-10-19"/>
    <x v="2"/>
    <s v="CMR003"/>
    <s v="Kadey"/>
    <s v="CMR003003"/>
    <s v="Ouli"/>
    <s v="CMR003003005"/>
    <s v="TAMOUNEGUEZE"/>
    <x v="2"/>
    <s v="CAR"/>
    <m/>
    <s v="Bamingui-Bangoran"/>
    <s v="CAR001"/>
    <m/>
    <m/>
    <m/>
    <m/>
    <s v=""/>
    <s v="2020-10-07"/>
    <x v="0"/>
    <s v="CMR"/>
    <m/>
    <s v="Extrême-Nord"/>
    <s v="CMR004"/>
    <s v="Logone-Et-Chari"/>
    <s v="CMR004002"/>
    <s v="Kousseri"/>
    <s v="CMR004002006"/>
    <s v="KOUSSERI"/>
    <s v="2020-10-25"/>
    <s v="Soudanaise Centrafricaine"/>
    <m/>
    <n v="0"/>
    <n v="0"/>
    <n v="12"/>
    <n v="0"/>
    <n v="0"/>
    <n v="4"/>
    <n v="0"/>
    <n v="0"/>
    <n v="2"/>
    <n v="2"/>
    <n v="3"/>
    <n v="4"/>
    <n v="7"/>
    <n v="16"/>
    <s v="Bovins Autre"/>
    <s v="Asins et Equins"/>
    <n v="2050"/>
    <n v="0"/>
    <n v="0"/>
    <n v="17"/>
    <n v="2067"/>
    <n v="5.0849866700000002"/>
    <n v="14.63825578"/>
    <x v="0"/>
  </r>
  <r>
    <s v="2020-10-19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1"/>
    <x v="0"/>
    <s v="CMR"/>
    <m/>
    <s v="Centre"/>
    <s v="CMR002"/>
    <s v="Haute-Sanaga"/>
    <s v="CMR002001"/>
    <s v="Nanga-Eboko"/>
    <s v="CMR002001002"/>
    <s v="NANGA EBOKO "/>
    <s v="2020-11-01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50"/>
    <n v="0"/>
    <n v="0"/>
    <n v="0"/>
    <n v="50"/>
    <n v="6.0385846000000001"/>
    <n v="14.4007468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2-18"/>
    <s v="Tchadienne"/>
    <m/>
    <n v="0"/>
    <n v="9"/>
    <n v="0"/>
    <n v="0"/>
    <n v="0"/>
    <n v="0"/>
    <n v="0"/>
    <n v="0"/>
    <n v="1"/>
    <n v="3"/>
    <n v="2"/>
    <n v="2"/>
    <n v="2"/>
    <n v="9"/>
    <s v="Bovins Ovins Autre Caprins"/>
    <s v="Asins et Equins"/>
    <n v="80"/>
    <n v="40"/>
    <n v="10"/>
    <n v="8"/>
    <n v="138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2-18"/>
    <s v="Tchadienne"/>
    <m/>
    <n v="0"/>
    <n v="7"/>
    <n v="0"/>
    <n v="0"/>
    <n v="0"/>
    <n v="0"/>
    <n v="0"/>
    <n v="0"/>
    <n v="1"/>
    <n v="2"/>
    <n v="1"/>
    <n v="2"/>
    <n v="2"/>
    <n v="7"/>
    <s v="Bovins Ovins Caprins Autre"/>
    <s v="Asins et Equins"/>
    <n v="120"/>
    <n v="30"/>
    <n v="10"/>
    <n v="5"/>
    <n v="165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0"/>
    <x v="2"/>
    <s v="CAR"/>
    <m/>
    <s v="Ouham-Pende"/>
    <s v="CAR014"/>
    <m/>
    <m/>
    <m/>
    <m/>
    <s v=""/>
    <s v="2020-12-13"/>
    <s v="Tchadienne"/>
    <m/>
    <n v="0"/>
    <n v="6"/>
    <n v="0"/>
    <n v="0"/>
    <n v="0"/>
    <n v="0"/>
    <n v="0"/>
    <n v="0"/>
    <n v="1"/>
    <n v="1"/>
    <n v="1"/>
    <n v="2"/>
    <n v="2"/>
    <n v="6"/>
    <s v="Bovins Ovins Caprins Autre"/>
    <s v="Asins"/>
    <n v="50"/>
    <n v="30"/>
    <n v="20"/>
    <n v="4"/>
    <n v="104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5"/>
    <x v="2"/>
    <s v="CAR"/>
    <m/>
    <s v="Ouham-Pende"/>
    <s v="CAR014"/>
    <m/>
    <m/>
    <m/>
    <m/>
    <s v=""/>
    <s v="2020-12-06"/>
    <s v="Tchadienne"/>
    <m/>
    <n v="0"/>
    <n v="9"/>
    <n v="0"/>
    <n v="0"/>
    <n v="0"/>
    <n v="0"/>
    <n v="0"/>
    <n v="0"/>
    <n v="1"/>
    <n v="2"/>
    <n v="2"/>
    <n v="2"/>
    <n v="3"/>
    <n v="9"/>
    <s v="Bovins Ovins Autre"/>
    <s v="Asins et Equins"/>
    <n v="100"/>
    <n v="60"/>
    <n v="0"/>
    <n v="8"/>
    <n v="168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2-18"/>
    <s v="Tchadienne"/>
    <m/>
    <n v="0"/>
    <n v="7"/>
    <n v="0"/>
    <n v="0"/>
    <n v="0"/>
    <n v="0"/>
    <n v="0"/>
    <n v="0"/>
    <n v="1"/>
    <n v="1"/>
    <n v="2"/>
    <n v="2"/>
    <n v="2"/>
    <n v="7"/>
    <s v="Bovins Ovins Autre"/>
    <s v="Asins"/>
    <n v="70"/>
    <n v="30"/>
    <n v="0"/>
    <n v="4"/>
    <n v="104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2-08"/>
    <s v="Tchadienne"/>
    <m/>
    <n v="0"/>
    <n v="4"/>
    <n v="0"/>
    <n v="0"/>
    <n v="0"/>
    <n v="0"/>
    <n v="0"/>
    <n v="0"/>
    <n v="1"/>
    <n v="0"/>
    <n v="1"/>
    <n v="1"/>
    <n v="2"/>
    <n v="4"/>
    <s v="Ovins Autre Bovins Caprins"/>
    <s v="Asins et Equins"/>
    <n v="70"/>
    <n v="40"/>
    <n v="15"/>
    <n v="10"/>
    <n v="135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0"/>
    <x v="0"/>
    <s v="CMR"/>
    <m/>
    <s v="Nord"/>
    <s v="CMR006"/>
    <s v="Mayo-Rey"/>
    <s v="CMR006004"/>
    <s v="Touboro"/>
    <s v="CMR006004003"/>
    <s v="MBAIMBOUM "/>
    <s v="2020-11-20"/>
    <s v="Tchadienne"/>
    <m/>
    <n v="0"/>
    <n v="9"/>
    <n v="0"/>
    <n v="0"/>
    <n v="0"/>
    <n v="0"/>
    <n v="0"/>
    <n v="0"/>
    <n v="1"/>
    <n v="2"/>
    <n v="1"/>
    <n v="3"/>
    <n v="3"/>
    <n v="9"/>
    <s v="Bovins Ovins Autre"/>
    <s v="Asins et Equins"/>
    <n v="120"/>
    <n v="50"/>
    <n v="0"/>
    <n v="10"/>
    <n v="180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0"/>
    <x v="0"/>
    <s v="CMR"/>
    <m/>
    <s v="Nord"/>
    <s v="CMR006"/>
    <s v="Mayo-Rey"/>
    <s v="CMR006004"/>
    <s v="Touboro"/>
    <s v="CMR006004003"/>
    <s v="MBAIMBOUM "/>
    <s v="2020-11-20"/>
    <s v="Tchadienne"/>
    <m/>
    <n v="0"/>
    <n v="5"/>
    <n v="0"/>
    <n v="0"/>
    <n v="0"/>
    <n v="0"/>
    <n v="0"/>
    <n v="0"/>
    <n v="1"/>
    <n v="1"/>
    <n v="1"/>
    <n v="1"/>
    <n v="2"/>
    <n v="5"/>
    <s v="Bovins Ovins Autre"/>
    <s v="Asins et Equins"/>
    <n v="60"/>
    <n v="40"/>
    <n v="0"/>
    <n v="6"/>
    <n v="106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0"/>
    <x v="2"/>
    <s v="CAR"/>
    <m/>
    <s v="Ouham-Pende"/>
    <s v="CAR014"/>
    <m/>
    <m/>
    <m/>
    <m/>
    <s v=""/>
    <s v="2020-11-10"/>
    <s v="Tchadienne"/>
    <m/>
    <n v="0"/>
    <n v="6"/>
    <n v="0"/>
    <n v="0"/>
    <n v="0"/>
    <n v="0"/>
    <n v="0"/>
    <n v="0"/>
    <n v="1"/>
    <n v="1"/>
    <n v="1"/>
    <n v="1"/>
    <n v="3"/>
    <n v="6"/>
    <s v="Bovins Caprins Autre"/>
    <s v="Asins et Equins"/>
    <n v="80"/>
    <n v="0"/>
    <n v="40"/>
    <n v="6"/>
    <n v="126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1-18"/>
    <s v="Tchadienne"/>
    <m/>
    <n v="0"/>
    <n v="8"/>
    <n v="0"/>
    <n v="0"/>
    <n v="0"/>
    <n v="0"/>
    <n v="0"/>
    <n v="0"/>
    <n v="1"/>
    <n v="2"/>
    <n v="2"/>
    <n v="1"/>
    <n v="3"/>
    <n v="8"/>
    <s v="Bovins Ovins Caprins Autre"/>
    <s v="Asins et Equins"/>
    <n v="150"/>
    <n v="50"/>
    <n v="30"/>
    <n v="5"/>
    <n v="235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0"/>
    <s v="CMR"/>
    <m/>
    <s v="Nord"/>
    <s v="CMR006"/>
    <s v="Mayo-Rey"/>
    <s v="CMR006004"/>
    <s v="Touboro"/>
    <s v="CMR006004003"/>
    <s v="MBAIMBOUM "/>
    <s v="2020-11-20"/>
    <s v="Tchadienne"/>
    <m/>
    <n v="0"/>
    <n v="9"/>
    <n v="0"/>
    <n v="0"/>
    <n v="0"/>
    <n v="0"/>
    <n v="0"/>
    <n v="0"/>
    <n v="1"/>
    <n v="2"/>
    <n v="3"/>
    <n v="2"/>
    <n v="2"/>
    <n v="9"/>
    <s v="Bovins Ovins Autre"/>
    <s v="Asins"/>
    <n v="80"/>
    <n v="40"/>
    <n v="0"/>
    <n v="5"/>
    <n v="125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2-19"/>
    <s v="Tchadienne"/>
    <m/>
    <n v="0"/>
    <n v="11"/>
    <n v="0"/>
    <n v="0"/>
    <n v="0"/>
    <n v="0"/>
    <n v="0"/>
    <n v="0"/>
    <n v="1"/>
    <n v="3"/>
    <n v="2"/>
    <n v="2"/>
    <n v="4"/>
    <n v="11"/>
    <s v="Bovins Ovins Autre Caprins"/>
    <s v="Asins et Equins"/>
    <n v="150"/>
    <n v="50"/>
    <n v="12"/>
    <n v="18"/>
    <n v="230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6"/>
    <x v="2"/>
    <s v="CAR"/>
    <m/>
    <s v="Ouham-Pende"/>
    <s v="CAR014"/>
    <m/>
    <m/>
    <m/>
    <m/>
    <s v=""/>
    <s v="2020-11-06"/>
    <s v="Tchadienne"/>
    <m/>
    <n v="0"/>
    <n v="5"/>
    <n v="0"/>
    <n v="0"/>
    <n v="0"/>
    <n v="0"/>
    <n v="0"/>
    <n v="0"/>
    <n v="1"/>
    <n v="1"/>
    <n v="1"/>
    <n v="1"/>
    <n v="2"/>
    <n v="5"/>
    <s v="Bovins Ovins"/>
    <m/>
    <n v="50"/>
    <n v="30"/>
    <n v="0"/>
    <n v="0"/>
    <n v="80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1-18"/>
    <s v="Tchadienne"/>
    <m/>
    <n v="0"/>
    <n v="10"/>
    <n v="0"/>
    <n v="0"/>
    <n v="0"/>
    <n v="0"/>
    <n v="0"/>
    <n v="0"/>
    <n v="1"/>
    <n v="3"/>
    <n v="2"/>
    <n v="2"/>
    <n v="3"/>
    <n v="10"/>
    <s v="Bovins Caprins Autre"/>
    <s v="Asins"/>
    <n v="90"/>
    <n v="0"/>
    <n v="30"/>
    <n v="5"/>
    <n v="125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1"/>
    <x v="2"/>
    <s v="CAR"/>
    <m/>
    <s v="Ouham-Pende"/>
    <s v="CAR014"/>
    <m/>
    <m/>
    <m/>
    <m/>
    <s v=""/>
    <s v="2020-11-11"/>
    <s v="Tchadienne"/>
    <m/>
    <n v="0"/>
    <n v="4"/>
    <n v="0"/>
    <n v="0"/>
    <n v="0"/>
    <n v="0"/>
    <n v="0"/>
    <n v="0"/>
    <n v="1"/>
    <n v="0"/>
    <n v="1"/>
    <n v="1"/>
    <n v="2"/>
    <n v="4"/>
    <s v="Bovins Ovins"/>
    <m/>
    <n v="40"/>
    <n v="20"/>
    <n v="0"/>
    <n v="0"/>
    <n v="60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1"/>
    <x v="2"/>
    <s v="CAR"/>
    <m/>
    <s v="Ouham-Pende"/>
    <s v="CAR014"/>
    <m/>
    <m/>
    <m/>
    <m/>
    <s v=""/>
    <s v="2020-11-11"/>
    <s v="Tchadienne"/>
    <m/>
    <n v="0"/>
    <n v="7"/>
    <n v="0"/>
    <n v="0"/>
    <n v="0"/>
    <n v="0"/>
    <n v="0"/>
    <n v="0"/>
    <n v="1"/>
    <n v="2"/>
    <n v="1"/>
    <n v="1"/>
    <n v="3"/>
    <n v="7"/>
    <s v="Bovins Ovins Autre"/>
    <s v="Asins et Equins"/>
    <n v="110"/>
    <n v="50"/>
    <n v="0"/>
    <n v="7"/>
    <n v="167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1-08"/>
    <s v="Tchadienne"/>
    <m/>
    <n v="0"/>
    <n v="9"/>
    <n v="0"/>
    <n v="0"/>
    <n v="0"/>
    <n v="0"/>
    <n v="0"/>
    <n v="0"/>
    <n v="1"/>
    <n v="2"/>
    <n v="2"/>
    <n v="1"/>
    <n v="4"/>
    <n v="9"/>
    <s v="Bovins Ovins Autre"/>
    <s v="Asins et Equins"/>
    <n v="180"/>
    <n v="50"/>
    <n v="0"/>
    <n v="10"/>
    <n v="240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9"/>
    <x v="2"/>
    <s v="CAR"/>
    <m/>
    <s v="Ouham-Pende"/>
    <s v="CAR014"/>
    <m/>
    <m/>
    <m/>
    <m/>
    <s v=""/>
    <s v="2020-12-10"/>
    <s v="Tchadienne"/>
    <m/>
    <n v="0"/>
    <n v="10"/>
    <n v="0"/>
    <n v="0"/>
    <n v="0"/>
    <n v="0"/>
    <n v="0"/>
    <n v="0"/>
    <n v="1"/>
    <n v="2"/>
    <n v="3"/>
    <n v="2"/>
    <n v="3"/>
    <n v="10"/>
    <s v="Bovins Ovins Autre Caprins"/>
    <s v="Asins"/>
    <n v="90"/>
    <n v="30"/>
    <n v="10"/>
    <n v="8"/>
    <n v="138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2"/>
    <x v="0"/>
    <s v="CMR"/>
    <m/>
    <s v="Nord"/>
    <s v="CMR006"/>
    <s v="Mayo-Rey"/>
    <s v="CMR006004"/>
    <s v="Touboro"/>
    <s v="CMR006004003"/>
    <s v="MBAIMBOUM "/>
    <s v="2020-11-21"/>
    <s v="Tchadienne"/>
    <m/>
    <n v="0"/>
    <n v="8"/>
    <n v="0"/>
    <n v="0"/>
    <n v="0"/>
    <n v="0"/>
    <n v="0"/>
    <n v="0"/>
    <n v="1"/>
    <n v="2"/>
    <n v="2"/>
    <n v="1"/>
    <n v="3"/>
    <n v="8"/>
    <s v="Bovins Ovins Caprins Autre"/>
    <s v="Asins et Equins"/>
    <n v="80"/>
    <n v="30"/>
    <n v="20"/>
    <n v="6"/>
    <n v="136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2-18"/>
    <s v="Tchadienne"/>
    <m/>
    <n v="0"/>
    <n v="10"/>
    <n v="0"/>
    <n v="0"/>
    <n v="0"/>
    <n v="0"/>
    <n v="0"/>
    <n v="0"/>
    <n v="1"/>
    <n v="2"/>
    <n v="2"/>
    <n v="2"/>
    <n v="4"/>
    <n v="10"/>
    <s v="Bovins Ovins Autre Caprins"/>
    <s v="Asins"/>
    <n v="120"/>
    <n v="50"/>
    <n v="15"/>
    <n v="7"/>
    <n v="192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1-18"/>
    <s v="Tchadienne"/>
    <m/>
    <n v="0"/>
    <n v="6"/>
    <n v="0"/>
    <n v="0"/>
    <n v="0"/>
    <n v="0"/>
    <n v="0"/>
    <n v="0"/>
    <n v="1"/>
    <n v="1"/>
    <n v="1"/>
    <n v="2"/>
    <n v="2"/>
    <n v="6"/>
    <s v="Bovins Ovins Autre"/>
    <s v="Asins et Equins"/>
    <n v="60"/>
    <n v="20"/>
    <n v="0"/>
    <n v="6"/>
    <n v="86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0"/>
    <x v="2"/>
    <s v="CAR"/>
    <m/>
    <s v="Ouham-Pende"/>
    <s v="CAR014"/>
    <m/>
    <m/>
    <m/>
    <m/>
    <s v=""/>
    <s v="2020-11-10"/>
    <s v="Tchadienne"/>
    <m/>
    <n v="0"/>
    <n v="8"/>
    <n v="0"/>
    <n v="0"/>
    <n v="0"/>
    <n v="0"/>
    <n v="0"/>
    <n v="0"/>
    <n v="1"/>
    <n v="2"/>
    <n v="2"/>
    <n v="1"/>
    <n v="3"/>
    <n v="8"/>
    <s v="Bovins Ovins Caprins Autre"/>
    <s v="Asins et Equins"/>
    <n v="160"/>
    <n v="30"/>
    <n v="20"/>
    <n v="10"/>
    <n v="220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5"/>
    <x v="2"/>
    <s v="CAR"/>
    <m/>
    <s v="Ouham-Pende"/>
    <s v="CAR014"/>
    <m/>
    <m/>
    <m/>
    <m/>
    <s v=""/>
    <s v="2020-12-06"/>
    <s v="Tchadienne"/>
    <m/>
    <n v="0"/>
    <n v="12"/>
    <n v="0"/>
    <n v="0"/>
    <n v="0"/>
    <n v="0"/>
    <n v="0"/>
    <n v="0"/>
    <n v="1"/>
    <n v="2"/>
    <n v="3"/>
    <n v="3"/>
    <n v="4"/>
    <n v="12"/>
    <s v="Bovins Ovins Autre Caprins"/>
    <s v="Asins et Equins"/>
    <n v="160"/>
    <n v="50"/>
    <n v="10"/>
    <n v="20"/>
    <n v="240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4"/>
    <x v="0"/>
    <s v="CMR"/>
    <m/>
    <s v="Nord"/>
    <s v="CMR006"/>
    <s v="Mayo-Rey"/>
    <s v="CMR006004"/>
    <s v="Touboro"/>
    <s v="CMR006004003"/>
    <s v="MBAIMBOUM "/>
    <s v="2020-11-12"/>
    <s v="Tchadienne"/>
    <m/>
    <n v="0"/>
    <n v="10"/>
    <n v="0"/>
    <n v="0"/>
    <n v="0"/>
    <n v="0"/>
    <n v="0"/>
    <n v="0"/>
    <n v="1"/>
    <n v="3"/>
    <n v="2"/>
    <n v="2"/>
    <n v="3"/>
    <n v="10"/>
    <s v="Bovins Ovins Caprins Autre"/>
    <s v="Asins et Equins"/>
    <n v="180"/>
    <n v="40"/>
    <n v="20"/>
    <n v="6"/>
    <n v="246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8"/>
    <x v="2"/>
    <s v="CAR"/>
    <m/>
    <s v="Ouham-Pende"/>
    <s v="CAR014"/>
    <m/>
    <m/>
    <m/>
    <m/>
    <s v=""/>
    <s v="2020-12-18"/>
    <s v="Tchadienne"/>
    <m/>
    <n v="0"/>
    <n v="8"/>
    <n v="0"/>
    <n v="0"/>
    <n v="0"/>
    <n v="0"/>
    <n v="0"/>
    <n v="0"/>
    <n v="1"/>
    <n v="2"/>
    <n v="2"/>
    <n v="2"/>
    <n v="2"/>
    <n v="8"/>
    <s v="Bovins Ovins Autre"/>
    <s v="Asins et Equins"/>
    <n v="60"/>
    <n v="35"/>
    <n v="0"/>
    <n v="6"/>
    <n v="101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0"/>
    <x v="2"/>
    <s v="CAR"/>
    <m/>
    <s v="Ouham-Pende"/>
    <s v="CAR014"/>
    <m/>
    <m/>
    <m/>
    <m/>
    <s v=""/>
    <s v="2020-12-10"/>
    <s v="Tchadienne"/>
    <m/>
    <n v="0"/>
    <n v="8"/>
    <n v="0"/>
    <n v="0"/>
    <n v="0"/>
    <n v="0"/>
    <n v="0"/>
    <n v="0"/>
    <n v="1"/>
    <n v="1"/>
    <n v="2"/>
    <n v="1"/>
    <n v="4"/>
    <n v="8"/>
    <s v="Bovins Caprins Ovins Autre"/>
    <s v="Asins et Equins"/>
    <n v="150"/>
    <n v="50"/>
    <n v="20"/>
    <n v="8"/>
    <n v="228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2"/>
    <x v="0"/>
    <s v="CMR"/>
    <m/>
    <s v="Nord"/>
    <s v="CMR006"/>
    <s v="Mayo-Rey"/>
    <s v="CMR006004"/>
    <s v="Touboro"/>
    <s v="CMR006004003"/>
    <s v="MBAIMBOUM "/>
    <s v="2020-11-21"/>
    <s v="Tchadienne"/>
    <m/>
    <n v="0"/>
    <n v="9"/>
    <n v="0"/>
    <n v="0"/>
    <n v="0"/>
    <n v="0"/>
    <n v="0"/>
    <n v="0"/>
    <n v="1"/>
    <n v="2"/>
    <n v="2"/>
    <n v="2"/>
    <n v="3"/>
    <n v="9"/>
    <s v="Bovins Ovins Caprins"/>
    <m/>
    <n v="70"/>
    <n v="30"/>
    <n v="10"/>
    <n v="0"/>
    <n v="110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18"/>
    <x v="0"/>
    <s v="CMR"/>
    <m/>
    <s v="Nord"/>
    <s v="CMR006"/>
    <s v="Mayo-Rey"/>
    <s v="CMR006004"/>
    <s v="Touboro"/>
    <s v="CMR006004003"/>
    <s v="MBAIMBOUM"/>
    <s v="2020-11-21"/>
    <s v="Tchadienne"/>
    <m/>
    <n v="0"/>
    <n v="5"/>
    <n v="0"/>
    <n v="0"/>
    <n v="0"/>
    <n v="0"/>
    <n v="0"/>
    <n v="0"/>
    <n v="1"/>
    <n v="1"/>
    <n v="1"/>
    <n v="1"/>
    <n v="2"/>
    <n v="5"/>
    <s v="Bovins Ovins Autre"/>
    <s v="Asins"/>
    <n v="40"/>
    <n v="20"/>
    <n v="0"/>
    <n v="2"/>
    <n v="62"/>
    <n v="8.6633450799999991"/>
    <n v="14.9876931"/>
    <x v="0"/>
  </r>
  <r>
    <s v="2020-10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09-09"/>
    <x v="2"/>
    <s v="CAR"/>
    <m/>
    <s v="Ouham-Pende"/>
    <s v="CAR014"/>
    <m/>
    <m/>
    <m/>
    <m/>
    <s v=""/>
    <s v="2020-12-11"/>
    <s v="Tchadienne"/>
    <m/>
    <n v="0"/>
    <n v="8"/>
    <n v="0"/>
    <n v="0"/>
    <n v="0"/>
    <n v="0"/>
    <n v="0"/>
    <n v="0"/>
    <n v="1"/>
    <n v="2"/>
    <n v="2"/>
    <n v="2"/>
    <n v="2"/>
    <n v="8"/>
    <s v="Bovins Ovins Autre Caprins"/>
    <s v="Asins"/>
    <n v="90"/>
    <n v="30"/>
    <n v="10"/>
    <n v="8"/>
    <n v="138"/>
    <n v="8.6633450799999991"/>
    <n v="14.9876931"/>
    <x v="0"/>
  </r>
  <r>
    <s v="2020-10-19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18"/>
    <x v="0"/>
    <s v="CMR"/>
    <m/>
    <s v="Nord"/>
    <s v="CMR006"/>
    <s v="Bénoué"/>
    <s v="CMR006001"/>
    <s v="Bibémi"/>
    <s v="CMR006001012"/>
    <s v="ADOUMRI"/>
    <s v="2020-10-21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50"/>
    <n v="0"/>
    <n v="0"/>
    <n v="0"/>
    <n v="50"/>
    <n v="9.3887997999999993"/>
    <n v="13.43275727"/>
    <x v="0"/>
  </r>
  <r>
    <s v="2020-10-19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04-10"/>
    <x v="0"/>
    <s v="CMR"/>
    <m/>
    <s v="Nord"/>
    <s v="CMR006"/>
    <s v="Mayo-Rey"/>
    <s v="CMR006004"/>
    <s v="Rey-Bouba"/>
    <s v="CMR006004002"/>
    <s v="SINASSI"/>
    <s v="2020-04-18"/>
    <s v="Tchadienne"/>
    <m/>
    <n v="0"/>
    <n v="7"/>
    <n v="0"/>
    <n v="0"/>
    <n v="0"/>
    <n v="0"/>
    <n v="0"/>
    <n v="0"/>
    <n v="1"/>
    <n v="3"/>
    <n v="2"/>
    <n v="1"/>
    <n v="1"/>
    <n v="7"/>
    <s v="Bovins Ovins Autre"/>
    <s v="Asins"/>
    <n v="150"/>
    <n v="80"/>
    <n v="0"/>
    <n v="4"/>
    <n v="234"/>
    <n v="9.3887997999999993"/>
    <n v="13.43275727"/>
    <x v="0"/>
  </r>
  <r>
    <s v="2020-10-2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18"/>
    <x v="0"/>
    <s v="CMR"/>
    <m/>
    <s v="Centre"/>
    <s v="CMR002"/>
    <s v="Mfoundi"/>
    <s v="CMR002007"/>
    <s v="Yaounde I"/>
    <s v="CMR002007005"/>
    <s v="YAOUNDE"/>
    <s v="2020-11-3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74"/>
    <n v="0"/>
    <n v="0"/>
    <n v="0"/>
    <n v="74"/>
    <n v="6.7419379599999996"/>
    <n v="14.56870743"/>
    <x v="0"/>
  </r>
  <r>
    <s v="2020-10-2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0-19"/>
    <x v="0"/>
    <s v="CMR"/>
    <m/>
    <s v="Centre"/>
    <s v="CMR002"/>
    <s v="Mbam-et-Kim"/>
    <s v="CMR002004"/>
    <s v="Yoko"/>
    <s v="CMR002004002"/>
    <s v="YOKO "/>
    <s v="2020-11-08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9"/>
    <n v="0"/>
    <n v="0"/>
    <n v="0"/>
    <n v="19"/>
    <n v="6.7419379599999996"/>
    <n v="14.56870743"/>
    <x v="0"/>
  </r>
  <r>
    <s v="2020-10-2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DIEL "/>
    <s v="2020-10-17"/>
    <x v="0"/>
    <s v="CMR"/>
    <m/>
    <s v="Est"/>
    <s v="CMR003"/>
    <s v="kadey"/>
    <s v="CMR003003"/>
    <s v="Kentzou"/>
    <s v="CMR003003007"/>
    <s v="KENTZOU"/>
    <s v="2020-11-05"/>
    <s v="Camerounaise"/>
    <m/>
    <n v="6"/>
    <n v="0"/>
    <n v="0"/>
    <n v="0"/>
    <n v="0"/>
    <n v="0"/>
    <n v="0"/>
    <n v="0"/>
    <n v="1"/>
    <n v="0"/>
    <n v="1"/>
    <n v="1"/>
    <n v="4"/>
    <n v="6"/>
    <s v="Bovins "/>
    <m/>
    <n v="46"/>
    <n v="0"/>
    <n v="0"/>
    <n v="0"/>
    <n v="46"/>
    <n v="6.7419379599999996"/>
    <n v="14.56870743"/>
    <x v="0"/>
  </r>
  <r>
    <s v="2020-10-20"/>
    <x v="2"/>
    <s v="CMR003"/>
    <s v="Kadey"/>
    <s v="CMR003003"/>
    <s v="Kette"/>
    <s v="CMR003003004"/>
    <s v="TIMANGOLO"/>
    <x v="1"/>
    <s v="TCD"/>
    <m/>
    <s v="Moyen-Chari"/>
    <s v="TCD013"/>
    <m/>
    <m/>
    <m/>
    <m/>
    <s v=""/>
    <s v="2020-08-08"/>
    <x v="1"/>
    <s v="COG"/>
    <m/>
    <m/>
    <m/>
    <m/>
    <m/>
    <m/>
    <m/>
    <s v=""/>
    <s v="2020-11-14"/>
    <s v="Tchadienne Camerounaise"/>
    <m/>
    <n v="1"/>
    <n v="7"/>
    <n v="0"/>
    <n v="0"/>
    <n v="0"/>
    <n v="0"/>
    <n v="0"/>
    <n v="0"/>
    <n v="2"/>
    <n v="0"/>
    <n v="0"/>
    <n v="0"/>
    <n v="8"/>
    <n v="8"/>
    <s v="Bovins"/>
    <m/>
    <n v="234"/>
    <n v="0"/>
    <n v="0"/>
    <n v="0"/>
    <n v="234"/>
    <n v="4.8990748999999996"/>
    <n v="14.54433978"/>
    <x v="0"/>
  </r>
  <r>
    <s v="2020-10-20"/>
    <x v="2"/>
    <s v="CMR003"/>
    <s v="Lom-Et-Djerem"/>
    <s v="CMR003004"/>
    <s v="Garoua-Boulaï"/>
    <s v="CMR003004006"/>
    <s v="TAPARE"/>
    <x v="0"/>
    <s v="CMR"/>
    <m/>
    <s v="Adamaoua"/>
    <s v="CMR001"/>
    <s v="Djerem"/>
    <s v="CMR001001"/>
    <s v="Tabati"/>
    <s v="CMR001001001"/>
    <s v="TIBATI "/>
    <s v="2020-10-05"/>
    <x v="0"/>
    <s v="CMR"/>
    <m/>
    <s v="Est"/>
    <s v="CMR003"/>
    <s v="kadey"/>
    <s v="CMR003003"/>
    <s v="Batouri"/>
    <s v="CMR003003003"/>
    <s v="BATOURI"/>
    <s v="2020-11-01"/>
    <s v="Camerounaise"/>
    <m/>
    <n v="3"/>
    <n v="0"/>
    <n v="0"/>
    <n v="0"/>
    <n v="0"/>
    <n v="0"/>
    <n v="0"/>
    <n v="0"/>
    <n v="1"/>
    <n v="0"/>
    <n v="0"/>
    <n v="0"/>
    <n v="3"/>
    <n v="3"/>
    <s v="Bovins Caprins"/>
    <m/>
    <n v="300"/>
    <n v="0"/>
    <n v="15"/>
    <n v="0"/>
    <n v="315"/>
    <n v="6.0385846000000001"/>
    <n v="14.4007468"/>
    <x v="0"/>
  </r>
  <r>
    <s v="2020-10-20"/>
    <x v="1"/>
    <s v="CMR006"/>
    <s v="Mayo-Rey"/>
    <s v="CMR006004"/>
    <s v="Rey-Bouba"/>
    <s v="CMR006004002"/>
    <s v="SINASSI"/>
    <x v="1"/>
    <s v="TCD"/>
    <m/>
    <s v="Kanem"/>
    <s v="TCD006"/>
    <m/>
    <m/>
    <m/>
    <m/>
    <s v=""/>
    <s v="2020-04-13"/>
    <x v="0"/>
    <s v="CMR"/>
    <m/>
    <s v="Nord"/>
    <s v="CMR006"/>
    <s v="Mayo-Rey"/>
    <s v="CMR006004"/>
    <s v="Rey-Bouba"/>
    <s v="CMR006004002"/>
    <s v="BAMBORORO"/>
    <s v="2020-04-21"/>
    <s v="Autre"/>
    <s v="Apatrides"/>
    <n v="0"/>
    <n v="0"/>
    <n v="0"/>
    <n v="0"/>
    <n v="0"/>
    <n v="0"/>
    <n v="0"/>
    <n v="5"/>
    <n v="1"/>
    <n v="1"/>
    <n v="2"/>
    <n v="1"/>
    <n v="1"/>
    <n v="5"/>
    <s v="Ovins Caprins"/>
    <m/>
    <n v="0"/>
    <n v="75"/>
    <n v="66"/>
    <n v="0"/>
    <n v="141"/>
    <n v="9.3887997999999993"/>
    <n v="13.43275727"/>
    <x v="0"/>
  </r>
  <r>
    <s v="2020-10-2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20"/>
    <x v="0"/>
    <s v="CMR"/>
    <m/>
    <s v="Adamaoua"/>
    <s v="CMR001"/>
    <s v="Mbéré"/>
    <s v="CMR001004"/>
    <s v="Meiganga"/>
    <s v="CMR001004002"/>
    <s v="MEIGANGA"/>
    <s v="2020-10-22"/>
    <s v="Centrafricaine Camerounaise"/>
    <m/>
    <n v="1"/>
    <n v="0"/>
    <n v="1"/>
    <n v="0"/>
    <n v="0"/>
    <n v="0"/>
    <n v="0"/>
    <n v="0"/>
    <n v="2"/>
    <n v="0"/>
    <n v="0"/>
    <n v="0"/>
    <n v="2"/>
    <n v="2"/>
    <s v="Bovins"/>
    <m/>
    <n v="25"/>
    <n v="0"/>
    <n v="0"/>
    <n v="0"/>
    <n v="25"/>
    <n v="6.7419379599999996"/>
    <n v="14.56870743"/>
    <x v="0"/>
  </r>
  <r>
    <s v="2020-10-2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20"/>
    <x v="0"/>
    <s v="CMR"/>
    <m/>
    <s v="Centre"/>
    <s v="CMR002"/>
    <s v="Mfoundi"/>
    <s v="CMR002007"/>
    <s v="Yaounde I"/>
    <s v="CMR002007005"/>
    <s v="YAOUNDE"/>
    <s v="2020-11-28"/>
    <s v="Camerounaise Tchadienne"/>
    <m/>
    <n v="2"/>
    <n v="1"/>
    <n v="0"/>
    <n v="0"/>
    <n v="0"/>
    <n v="0"/>
    <n v="0"/>
    <n v="0"/>
    <n v="2"/>
    <n v="0"/>
    <n v="0"/>
    <n v="0"/>
    <n v="3"/>
    <n v="3"/>
    <s v="Bovins"/>
    <m/>
    <n v="45"/>
    <n v="0"/>
    <n v="0"/>
    <n v="0"/>
    <n v="45"/>
    <n v="6.7419379599999996"/>
    <n v="14.56870743"/>
    <x v="0"/>
  </r>
  <r>
    <s v="2020-10-2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SOBA"/>
    <s v="2020-10-18"/>
    <x v="0"/>
    <s v="CMR"/>
    <m/>
    <s v="Est"/>
    <s v="CMR003"/>
    <s v="Boumba-Et-Ngoko"/>
    <s v="CMR003001"/>
    <s v="Yokadouma"/>
    <s v="CMR003001001"/>
    <s v="YOKADOUMA "/>
    <s v="2020-11-04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53"/>
    <n v="0"/>
    <n v="0"/>
    <n v="0"/>
    <n v="53"/>
    <n v="6.7419379599999996"/>
    <n v="14.56870743"/>
    <x v="0"/>
  </r>
  <r>
    <s v="2020-10-2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TIMANGOLO "/>
    <s v="2020-10-19"/>
    <x v="0"/>
    <s v="CMR"/>
    <m/>
    <s v="Est"/>
    <s v="CMR003"/>
    <s v="kadey"/>
    <s v="CMR003003"/>
    <s v="Kentzou"/>
    <s v="CMR003003007"/>
    <s v="MBOUMBE- PANA"/>
    <s v="2020-10-24"/>
    <s v="Camerounaise"/>
    <m/>
    <n v="12"/>
    <n v="0"/>
    <n v="0"/>
    <n v="0"/>
    <n v="0"/>
    <n v="0"/>
    <n v="0"/>
    <n v="0"/>
    <n v="1"/>
    <n v="4"/>
    <n v="2"/>
    <n v="3"/>
    <n v="3"/>
    <n v="12"/>
    <s v="Bovins"/>
    <m/>
    <n v="47"/>
    <n v="0"/>
    <n v="0"/>
    <n v="0"/>
    <n v="47"/>
    <n v="4.8990748999999996"/>
    <n v="14.54433978"/>
    <x v="0"/>
  </r>
  <r>
    <s v="2020-10-21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PITOUA"/>
    <s v="2020-10-03"/>
    <x v="0"/>
    <s v="CMR"/>
    <m/>
    <s v="Est"/>
    <s v="CMR003"/>
    <s v="kadey"/>
    <s v="CMR003003"/>
    <s v="Kentzou"/>
    <s v="CMR003003007"/>
    <s v="KENTZOU "/>
    <s v="2020-11-03"/>
    <s v="Camerounaise"/>
    <m/>
    <n v="2"/>
    <n v="0"/>
    <n v="0"/>
    <n v="0"/>
    <n v="0"/>
    <n v="0"/>
    <n v="0"/>
    <n v="0"/>
    <n v="1"/>
    <n v="0"/>
    <n v="0"/>
    <n v="0"/>
    <n v="2"/>
    <n v="2"/>
    <s v="Bovins Caprins"/>
    <m/>
    <n v="20"/>
    <n v="0"/>
    <n v="10"/>
    <n v="0"/>
    <n v="30"/>
    <n v="6.0385846000000001"/>
    <n v="14.4007468"/>
    <x v="0"/>
  </r>
  <r>
    <s v="2020-10-21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BAKKA MBOUNGA"/>
    <s v="2020-10-21"/>
    <x v="0"/>
    <s v="CMR"/>
    <m/>
    <s v="Nord"/>
    <s v="CMR006"/>
    <s v="Bénoué"/>
    <s v="CMR006001"/>
    <s v="Bibémi"/>
    <s v="CMR006001012"/>
    <s v="MBOUNGA"/>
    <s v="2020-10-22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61"/>
    <n v="0"/>
    <n v="0"/>
    <n v="0"/>
    <n v="361"/>
    <n v="9.2572727399999994"/>
    <n v="13.77182711"/>
    <x v="0"/>
  </r>
  <r>
    <s v="2020-10-21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SEBORE"/>
    <s v="2020-10-21"/>
    <x v="0"/>
    <s v="CMR"/>
    <m/>
    <s v="Nord"/>
    <s v="CMR006"/>
    <s v="Bénoué"/>
    <s v="CMR006001"/>
    <s v="Bibémi"/>
    <s v="CMR006001012"/>
    <s v="KILBAO"/>
    <s v="2020-10-22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00"/>
    <n v="0"/>
    <n v="0"/>
    <n v="0"/>
    <n v="300"/>
    <n v="9.2572727399999994"/>
    <n v="13.77182711"/>
    <x v="0"/>
  </r>
  <r>
    <s v="2020-10-21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AREDJE"/>
    <s v="2020-10-21"/>
    <x v="0"/>
    <s v="CMR"/>
    <m/>
    <s v="Nord"/>
    <s v="CMR006"/>
    <s v="Bénoué"/>
    <s v="CMR006001"/>
    <s v="Bibémi"/>
    <s v="CMR006001012"/>
    <s v="MALLOUM"/>
    <s v="2020-10-22"/>
    <s v="Camerounaise"/>
    <m/>
    <n v="2"/>
    <n v="0"/>
    <n v="0"/>
    <n v="0"/>
    <n v="0"/>
    <n v="0"/>
    <n v="0"/>
    <n v="0"/>
    <n v="1"/>
    <n v="0"/>
    <n v="0"/>
    <n v="0"/>
    <n v="2"/>
    <n v="2"/>
    <s v="Bovins Ovins Caprins"/>
    <m/>
    <n v="140"/>
    <n v="25"/>
    <n v="4"/>
    <n v="0"/>
    <n v="169"/>
    <n v="9.2572727399999994"/>
    <n v="13.77182711"/>
    <x v="0"/>
  </r>
  <r>
    <s v="2020-10-21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MBOUNGA"/>
    <s v="2020-10-21"/>
    <x v="0"/>
    <s v="CMR"/>
    <m/>
    <s v="Nord"/>
    <s v="CMR006"/>
    <s v="Bénoué"/>
    <s v="CMR006001"/>
    <s v="Bibémi"/>
    <s v="CMR006001012"/>
    <s v="KILBAO"/>
    <s v="2020-10-22"/>
    <s v="Camerounaise"/>
    <m/>
    <n v="1"/>
    <n v="0"/>
    <n v="0"/>
    <n v="0"/>
    <n v="0"/>
    <n v="0"/>
    <n v="0"/>
    <n v="0"/>
    <n v="1"/>
    <n v="0"/>
    <n v="0"/>
    <n v="0"/>
    <n v="1"/>
    <n v="1"/>
    <s v="Bovins Ovins Caprins"/>
    <m/>
    <n v="150"/>
    <n v="6"/>
    <n v="5"/>
    <n v="0"/>
    <n v="161"/>
    <n v="9.2572727399999994"/>
    <n v="13.77182711"/>
    <x v="0"/>
  </r>
  <r>
    <s v="2020-10-21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18"/>
    <x v="0"/>
    <s v="CMR"/>
    <m/>
    <s v="Nord"/>
    <s v="CMR006"/>
    <s v="Bénoué"/>
    <s v="CMR006001"/>
    <s v="Bibémi"/>
    <s v="CMR006001012"/>
    <s v="ADOUMRI"/>
    <s v="2020-10-23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02"/>
    <n v="0"/>
    <n v="0"/>
    <n v="0"/>
    <n v="102"/>
    <n v="9.3887997999999993"/>
    <n v="13.43275727"/>
    <x v="0"/>
  </r>
  <r>
    <s v="2020-10-2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21"/>
    <x v="0"/>
    <s v="CMR"/>
    <m/>
    <s v="Centre"/>
    <s v="CMR002"/>
    <s v="Mfoundi"/>
    <s v="CMR002007"/>
    <s v="Yaounde I"/>
    <s v="CMR002007005"/>
    <s v="YAOUNDE"/>
    <s v="2020-11-30"/>
    <s v="Tchadienne Centrafricaine"/>
    <m/>
    <n v="0"/>
    <n v="2"/>
    <n v="1"/>
    <n v="0"/>
    <n v="0"/>
    <n v="0"/>
    <n v="0"/>
    <n v="0"/>
    <n v="2"/>
    <n v="0"/>
    <n v="0"/>
    <n v="0"/>
    <n v="3"/>
    <n v="3"/>
    <s v="Bovins"/>
    <m/>
    <n v="35"/>
    <n v="0"/>
    <n v="0"/>
    <n v="0"/>
    <n v="35"/>
    <n v="6.7419379599999996"/>
    <n v="14.56870743"/>
    <x v="0"/>
  </r>
  <r>
    <s v="2020-10-2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NGAOUI"/>
    <s v="2020-10-21"/>
    <x v="0"/>
    <s v="CMR"/>
    <m/>
    <s v="Centre"/>
    <s v="CMR002"/>
    <s v="Mfoundi"/>
    <s v="CMR002007"/>
    <s v="Yaounde I"/>
    <s v="CMR002007005"/>
    <s v="YAOUNDE"/>
    <s v="2020-12-0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9"/>
    <n v="0"/>
    <n v="0"/>
    <n v="0"/>
    <n v="29"/>
    <n v="6.7419379599999996"/>
    <n v="14.56870743"/>
    <x v="0"/>
  </r>
  <r>
    <s v="2020-10-2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0-21"/>
    <x v="0"/>
    <s v="CMR"/>
    <m/>
    <s v="Adamaoua"/>
    <s v="CMR001"/>
    <s v="Mbéré"/>
    <s v="CMR001004"/>
    <s v="Meiganga"/>
    <s v="CMR001004002"/>
    <s v="MEIGANGA "/>
    <s v="2020-10-24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8"/>
    <n v="0"/>
    <n v="0"/>
    <n v="0"/>
    <n v="28"/>
    <n v="6.7419379599999996"/>
    <n v="14.56870743"/>
    <x v="0"/>
  </r>
  <r>
    <s v="2020-10-2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DOLÉ"/>
    <s v="2020-10-17"/>
    <x v="0"/>
    <s v="CMR"/>
    <m/>
    <s v="Centre"/>
    <s v="CMR002"/>
    <s v="Haute-Sanaga"/>
    <s v="CMR002001"/>
    <s v="Mbandjock"/>
    <s v="CMR002001001"/>
    <s v="MBANDJOCK"/>
    <s v="2020-11-10"/>
    <s v="Camerounaise"/>
    <m/>
    <n v="7"/>
    <n v="0"/>
    <n v="0"/>
    <n v="0"/>
    <n v="0"/>
    <n v="0"/>
    <n v="0"/>
    <n v="0"/>
    <n v="1"/>
    <n v="0"/>
    <n v="0"/>
    <n v="2"/>
    <n v="5"/>
    <n v="7"/>
    <s v="Bovins"/>
    <m/>
    <n v="67"/>
    <n v="0"/>
    <n v="0"/>
    <n v="0"/>
    <n v="67"/>
    <n v="6.7419379599999996"/>
    <n v="14.56870743"/>
    <x v="0"/>
  </r>
  <r>
    <s v="2020-10-22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09-10"/>
    <x v="0"/>
    <s v="CMR"/>
    <m/>
    <s v="Est"/>
    <s v="CMR003"/>
    <s v="Boumba-Et-Ngoko"/>
    <s v="CMR003001"/>
    <s v="Yokadouma"/>
    <s v="CMR003001001"/>
    <s v="YOKADOUMA"/>
    <s v="2020-11-0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65"/>
    <n v="0"/>
    <n v="0"/>
    <n v="0"/>
    <n v="65"/>
    <n v="4.8990748999999996"/>
    <n v="14.54433978"/>
    <x v="0"/>
  </r>
  <r>
    <s v="2020-10-2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0-18"/>
    <x v="0"/>
    <s v="CMR"/>
    <m/>
    <s v="Est"/>
    <s v="CMR003"/>
    <s v="kadey"/>
    <s v="CMR003003"/>
    <s v="Kette"/>
    <s v="CMR003003004"/>
    <s v="DORG BADAWA"/>
    <s v="2020-10-21"/>
    <s v="Camerounaise"/>
    <m/>
    <n v="5"/>
    <n v="0"/>
    <n v="0"/>
    <n v="0"/>
    <n v="0"/>
    <n v="0"/>
    <n v="0"/>
    <n v="0"/>
    <n v="1"/>
    <n v="1"/>
    <n v="2"/>
    <n v="1"/>
    <n v="1"/>
    <n v="5"/>
    <s v="Bovins Ovins"/>
    <m/>
    <n v="52"/>
    <n v="11"/>
    <n v="0"/>
    <n v="0"/>
    <n v="63"/>
    <n v="4.8990748999999996"/>
    <n v="14.54433978"/>
    <x v="0"/>
  </r>
  <r>
    <s v="2020-10-22"/>
    <x v="2"/>
    <s v="CMR003"/>
    <s v="Kadey"/>
    <s v="CMR003003"/>
    <s v="Ouli"/>
    <s v="CMR003003005"/>
    <s v="TAMOUNEGUEZE"/>
    <x v="0"/>
    <s v="CMR"/>
    <m/>
    <s v="Nord"/>
    <s v="CMR006"/>
    <s v="Kadey"/>
    <s v="CMR003003"/>
    <s v="Garoua I"/>
    <s v="CMR006001007"/>
    <s v="GAROUA1"/>
    <s v="2020-10-16"/>
    <x v="2"/>
    <s v="CAR"/>
    <m/>
    <s v="Nana-Mambere"/>
    <s v="CAR010"/>
    <m/>
    <m/>
    <m/>
    <m/>
    <s v=""/>
    <s v="2020-10-29"/>
    <s v="Camerounaise"/>
    <m/>
    <n v="2"/>
    <n v="0"/>
    <n v="0"/>
    <n v="0"/>
    <n v="0"/>
    <n v="0"/>
    <n v="0"/>
    <n v="0"/>
    <n v="1"/>
    <n v="0"/>
    <n v="0"/>
    <n v="0"/>
    <n v="2"/>
    <n v="2"/>
    <s v="Bovins Ovins"/>
    <m/>
    <n v="260"/>
    <n v="25"/>
    <n v="0"/>
    <n v="0"/>
    <n v="285"/>
    <n v="5.0849866700000002"/>
    <n v="14.63825578"/>
    <x v="0"/>
  </r>
  <r>
    <s v="2020-10-22"/>
    <x v="2"/>
    <s v="CMR003"/>
    <s v="Kadey"/>
    <s v="CMR003003"/>
    <s v="Ouli"/>
    <s v="CMR003003005"/>
    <s v="TAMOUNEGUEZE"/>
    <x v="0"/>
    <s v="CMR"/>
    <m/>
    <s v="Nord"/>
    <s v="CMR006"/>
    <s v="Bénoué"/>
    <s v="CMR006001"/>
    <s v="Garoua I"/>
    <s v="CMR006001007"/>
    <s v="GAROUA1"/>
    <s v="2020-10-16"/>
    <x v="2"/>
    <s v="CAR"/>
    <m/>
    <s v="Nana-Mambere"/>
    <s v="CAR010"/>
    <m/>
    <m/>
    <m/>
    <m/>
    <s v=""/>
    <s v="2020-10-29"/>
    <s v="Camerounaise"/>
    <m/>
    <n v="3"/>
    <n v="0"/>
    <n v="0"/>
    <n v="0"/>
    <n v="0"/>
    <n v="0"/>
    <n v="0"/>
    <n v="0"/>
    <n v="1"/>
    <n v="0"/>
    <n v="0"/>
    <n v="0"/>
    <n v="3"/>
    <n v="3"/>
    <s v="Bovins Ovins"/>
    <m/>
    <n v="450"/>
    <n v="17"/>
    <n v="0"/>
    <n v="0"/>
    <n v="467"/>
    <n v="5.0849866700000002"/>
    <n v="14.63825578"/>
    <x v="0"/>
  </r>
  <r>
    <s v="2020-10-22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NGAOUNDERE "/>
    <s v="2020-10-19"/>
    <x v="0"/>
    <s v="CMR"/>
    <m/>
    <s v="Littoral"/>
    <s v="CMR005"/>
    <s v="Wouri"/>
    <s v="CMR005004"/>
    <s v="Douala I"/>
    <s v="CMR005004006"/>
    <s v="DOUALA "/>
    <s v="2020-11-21"/>
    <s v="Camerounaise"/>
    <m/>
    <n v="2"/>
    <n v="0"/>
    <n v="0"/>
    <n v="0"/>
    <n v="0"/>
    <n v="0"/>
    <n v="0"/>
    <n v="0"/>
    <n v="1"/>
    <n v="0"/>
    <n v="0"/>
    <n v="0"/>
    <n v="2"/>
    <n v="2"/>
    <s v="Bovins Autre"/>
    <s v="Asins"/>
    <n v="100"/>
    <n v="0"/>
    <n v="0"/>
    <n v="2"/>
    <n v="102"/>
    <n v="6.0385846000000001"/>
    <n v="14.4007468"/>
    <x v="0"/>
  </r>
  <r>
    <s v="2020-10-22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 "/>
    <s v="2020-10-19"/>
    <x v="0"/>
    <s v="CMR"/>
    <m/>
    <s v="Est"/>
    <s v="CMR003"/>
    <s v="kadey"/>
    <s v="CMR003003"/>
    <s v="Kentzou"/>
    <s v="CMR003003007"/>
    <s v="KENTZOU "/>
    <s v="2020-11-1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50"/>
    <n v="0"/>
    <n v="0"/>
    <n v="0"/>
    <n v="150"/>
    <n v="6.0385846000000001"/>
    <n v="14.4007468"/>
    <x v="0"/>
  </r>
  <r>
    <s v="2020-10-22"/>
    <x v="2"/>
    <s v="CMR003"/>
    <s v="Lom-Et-Djerem"/>
    <s v="CMR003004"/>
    <s v="Garoua-Boulaï"/>
    <s v="CMR003004006"/>
    <s v="ZAMBOÏ"/>
    <x v="1"/>
    <s v="TCD"/>
    <m/>
    <s v="Moyen-Chari"/>
    <s v="TCD013"/>
    <m/>
    <m/>
    <m/>
    <m/>
    <s v=""/>
    <s v="2020-09-16"/>
    <x v="2"/>
    <s v="CAR"/>
    <m/>
    <s v="Nana-Mambere"/>
    <s v="CAR010"/>
    <m/>
    <m/>
    <m/>
    <m/>
    <s v=""/>
    <s v="2020-11-05"/>
    <s v="Tchadienne"/>
    <m/>
    <n v="0"/>
    <n v="4"/>
    <n v="0"/>
    <n v="0"/>
    <n v="0"/>
    <n v="0"/>
    <n v="0"/>
    <n v="0"/>
    <n v="1"/>
    <n v="0"/>
    <n v="0"/>
    <n v="1"/>
    <n v="3"/>
    <n v="4"/>
    <s v="Bovins"/>
    <m/>
    <n v="200"/>
    <n v="0"/>
    <n v="0"/>
    <n v="0"/>
    <n v="200"/>
    <n v="5.6215450300000001"/>
    <n v="14.597549069999999"/>
    <x v="0"/>
  </r>
  <r>
    <s v="2020-10-22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AREDJE"/>
    <s v="2020-10-22"/>
    <x v="0"/>
    <s v="CMR"/>
    <m/>
    <s v="Nord"/>
    <s v="CMR006"/>
    <s v="Bénoué"/>
    <s v="CMR006001"/>
    <s v="Bibémi"/>
    <s v="CMR006001012"/>
    <s v="DANDORE"/>
    <s v="2020-10-23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90"/>
    <n v="0"/>
    <n v="0"/>
    <n v="0"/>
    <n v="90"/>
    <n v="9.2572727399999994"/>
    <n v="13.77182711"/>
    <x v="0"/>
  </r>
  <r>
    <s v="2020-10-22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AREDJE"/>
    <s v="2020-10-22"/>
    <x v="0"/>
    <s v="CMR"/>
    <m/>
    <s v="Nord"/>
    <s v="CMR006"/>
    <s v="Bénoué"/>
    <s v="CMR006001"/>
    <s v="Bibémi"/>
    <s v="CMR006001012"/>
    <s v="MBOUNGA"/>
    <s v="2020-10-23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45"/>
    <n v="0"/>
    <n v="0"/>
    <n v="0"/>
    <n v="145"/>
    <n v="9.2572727399999994"/>
    <n v="13.77182711"/>
    <x v="0"/>
  </r>
  <r>
    <s v="2020-10-22"/>
    <x v="1"/>
    <s v="CMR006"/>
    <s v="Mayo-Rey"/>
    <s v="CMR006004"/>
    <s v="Touboro"/>
    <s v="CMR006004003"/>
    <s v="BOGDIBO"/>
    <x v="1"/>
    <s v="TCD"/>
    <m/>
    <s v="Chari Baguirmi"/>
    <s v="TCD003"/>
    <m/>
    <m/>
    <m/>
    <m/>
    <s v=""/>
    <s v="2020-10-02"/>
    <x v="0"/>
    <s v="CMR"/>
    <m/>
    <s v="Adamaoua"/>
    <s v="CMR001"/>
    <s v="Mbéré"/>
    <s v="CMR001004"/>
    <s v="Ngaoui"/>
    <s v="CMR001004004"/>
    <s v="BAFOUCK"/>
    <s v="2020-11-20"/>
    <s v="Camerounaise"/>
    <m/>
    <n v="3"/>
    <n v="0"/>
    <n v="0"/>
    <n v="0"/>
    <n v="0"/>
    <n v="0"/>
    <n v="0"/>
    <n v="0"/>
    <n v="1"/>
    <n v="0"/>
    <n v="0"/>
    <n v="0"/>
    <n v="3"/>
    <n v="3"/>
    <s v="Bovins Ovins"/>
    <m/>
    <n v="112"/>
    <n v="24"/>
    <n v="0"/>
    <n v="0"/>
    <n v="136"/>
    <n v="7.7847441999999996"/>
    <n v="15.51739456"/>
    <x v="0"/>
  </r>
  <r>
    <s v="2020-10-2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0-23"/>
    <x v="0"/>
    <s v="CMR"/>
    <m/>
    <s v="Adamaoua"/>
    <s v="CMR001"/>
    <s v="Mbéré"/>
    <s v="CMR001004"/>
    <s v="Meiganga"/>
    <s v="CMR001004002"/>
    <s v="MEIGANGA "/>
    <s v="2020-10-25"/>
    <s v="Centrafricaine Camerounaise"/>
    <m/>
    <n v="2"/>
    <n v="0"/>
    <n v="1"/>
    <n v="0"/>
    <n v="0"/>
    <n v="0"/>
    <n v="0"/>
    <n v="0"/>
    <n v="2"/>
    <n v="0"/>
    <n v="0"/>
    <n v="0"/>
    <n v="3"/>
    <n v="3"/>
    <s v="Bovins"/>
    <m/>
    <n v="36"/>
    <n v="0"/>
    <n v="0"/>
    <n v="0"/>
    <n v="36"/>
    <n v="6.7419379599999996"/>
    <n v="14.56870743"/>
    <x v="0"/>
  </r>
  <r>
    <s v="2020-10-2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0-22"/>
    <x v="0"/>
    <s v="CMR"/>
    <m/>
    <s v="Est"/>
    <s v="CMR003"/>
    <s v="kadey"/>
    <s v="CMR003003"/>
    <s v="Batouri"/>
    <s v="CMR003003003"/>
    <s v="BATOURI "/>
    <s v="2020-11-23"/>
    <s v="Centrafricaine"/>
    <m/>
    <n v="0"/>
    <n v="0"/>
    <n v="5"/>
    <n v="0"/>
    <n v="0"/>
    <n v="0"/>
    <n v="0"/>
    <n v="0"/>
    <n v="1"/>
    <n v="0"/>
    <n v="1"/>
    <n v="1"/>
    <n v="3"/>
    <n v="5"/>
    <s v="Bovins"/>
    <m/>
    <n v="150"/>
    <n v="0"/>
    <n v="0"/>
    <n v="0"/>
    <n v="150"/>
    <n v="6.7419379599999996"/>
    <n v="14.56870743"/>
    <x v="0"/>
  </r>
  <r>
    <s v="2020-10-2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BAWAKA"/>
    <s v="2020-10-18"/>
    <x v="0"/>
    <s v="CMR"/>
    <m/>
    <s v="Centre"/>
    <s v="CMR002"/>
    <s v="Mbam-et-Inoubou"/>
    <s v="CMR002003"/>
    <s v="Bafia"/>
    <s v="CMR002003008"/>
    <s v="BAFIA "/>
    <s v="2020-11-12"/>
    <s v="Camerounaise"/>
    <m/>
    <n v="7"/>
    <n v="0"/>
    <n v="0"/>
    <n v="0"/>
    <n v="0"/>
    <n v="0"/>
    <n v="0"/>
    <n v="0"/>
    <n v="1"/>
    <n v="1"/>
    <n v="1"/>
    <n v="0"/>
    <n v="5"/>
    <n v="7"/>
    <s v="Bovins"/>
    <m/>
    <n v="65"/>
    <n v="0"/>
    <n v="0"/>
    <n v="0"/>
    <n v="65"/>
    <n v="6.7419379599999996"/>
    <n v="14.56870743"/>
    <x v="0"/>
  </r>
  <r>
    <s v="2020-10-23"/>
    <x v="0"/>
    <s v="CMR001"/>
    <s v="Mbéré"/>
    <s v="CMR001004"/>
    <s v="Meiganga"/>
    <s v="CMR001004002"/>
    <s v="NGAM"/>
    <x v="2"/>
    <s v="CAR"/>
    <m/>
    <s v="Ouham-Pende"/>
    <s v="CAR014"/>
    <m/>
    <m/>
    <m/>
    <m/>
    <s v=""/>
    <s v="2020-10-04"/>
    <x v="0"/>
    <s v="CMR"/>
    <m/>
    <s v="Est"/>
    <s v="CMR003"/>
    <s v="kadey"/>
    <s v="CMR003003"/>
    <s v="Batouri"/>
    <s v="CMR003003003"/>
    <s v="BATOURI"/>
    <s v="2020-11-10"/>
    <s v="Centrafricaine"/>
    <m/>
    <n v="0"/>
    <n v="0"/>
    <n v="5"/>
    <n v="0"/>
    <n v="0"/>
    <n v="0"/>
    <n v="0"/>
    <n v="0"/>
    <n v="1"/>
    <n v="0"/>
    <n v="1"/>
    <n v="1"/>
    <n v="3"/>
    <n v="5"/>
    <s v="Bovins "/>
    <m/>
    <n v="83"/>
    <n v="0"/>
    <n v="0"/>
    <n v="0"/>
    <n v="83"/>
    <n v="6.7419379599999996"/>
    <n v="14.56870743"/>
    <x v="0"/>
  </r>
  <r>
    <s v="2020-10-23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NGOUANDERE "/>
    <s v="2020-10-16"/>
    <x v="0"/>
    <s v="CMR"/>
    <m/>
    <s v="Est"/>
    <s v="CMR003"/>
    <s v="kadey"/>
    <s v="CMR003003"/>
    <s v="Kette"/>
    <s v="CMR003003004"/>
    <s v="BITTI "/>
    <s v="2020-11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0"/>
    <n v="0"/>
    <n v="0"/>
    <n v="0"/>
    <n v="100"/>
    <n v="6.0385846000000001"/>
    <n v="14.4007468"/>
    <x v="0"/>
  </r>
  <r>
    <s v="2020-10-23"/>
    <x v="2"/>
    <s v="CMR003"/>
    <s v="Lom-Et-Djerem"/>
    <s v="CMR003004"/>
    <s v="Garoua-Boulaï"/>
    <s v="CMR003004006"/>
    <s v="ZAMBOÏ"/>
    <x v="2"/>
    <s v="CAR"/>
    <m/>
    <s v="Mambere-Kadei"/>
    <s v="CAR007"/>
    <m/>
    <m/>
    <m/>
    <m/>
    <s v=""/>
    <s v="2020-09-30"/>
    <x v="0"/>
    <s v="CMR"/>
    <m/>
    <s v="Est"/>
    <s v="CMR003"/>
    <s v="Lom-Et-Djerem"/>
    <s v="CMR003004"/>
    <s v="Bétaré-Oya"/>
    <s v="CMR003004002"/>
    <s v="BITTI "/>
    <s v="2020-11-17"/>
    <s v="Centrafricaine"/>
    <m/>
    <n v="0"/>
    <n v="0"/>
    <n v="4"/>
    <n v="0"/>
    <n v="0"/>
    <n v="0"/>
    <n v="0"/>
    <n v="0"/>
    <n v="1"/>
    <n v="0"/>
    <n v="0"/>
    <n v="2"/>
    <n v="2"/>
    <n v="4"/>
    <s v="Bovins Autre"/>
    <s v="Asins"/>
    <n v="354"/>
    <n v="0"/>
    <n v="0"/>
    <n v="2"/>
    <n v="356"/>
    <n v="5.6215450300000001"/>
    <n v="14.597549069999999"/>
    <x v="0"/>
  </r>
  <r>
    <s v="2020-10-2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23"/>
    <x v="0"/>
    <s v="CMR"/>
    <m/>
    <s v="Est"/>
    <s v="CMR003"/>
    <s v="kadey"/>
    <s v="CMR003003"/>
    <s v="Kette"/>
    <s v="CMR003003004"/>
    <s v="KETTE"/>
    <s v="2020-11-26"/>
    <s v="Camerounaise Centrafricaine"/>
    <m/>
    <n v="2"/>
    <n v="0"/>
    <n v="2"/>
    <n v="0"/>
    <n v="0"/>
    <n v="0"/>
    <n v="0"/>
    <n v="0"/>
    <n v="2"/>
    <n v="0"/>
    <n v="0"/>
    <n v="1"/>
    <n v="3"/>
    <n v="4"/>
    <s v="Bovins"/>
    <m/>
    <n v="105"/>
    <n v="0"/>
    <n v="0"/>
    <n v="0"/>
    <n v="105"/>
    <n v="6.7419379599999996"/>
    <n v="14.56870743"/>
    <x v="0"/>
  </r>
  <r>
    <s v="2020-10-2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23"/>
    <x v="0"/>
    <s v="CMR"/>
    <m/>
    <s v="Adamaoua"/>
    <s v="CMR001"/>
    <s v="Mbéré"/>
    <s v="CMR001004"/>
    <s v="Meiganga"/>
    <s v="CMR001004002"/>
    <s v="MEIGANGA"/>
    <s v="2020-10-2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4"/>
    <n v="0"/>
    <n v="0"/>
    <n v="0"/>
    <n v="24"/>
    <n v="6.7419379599999996"/>
    <n v="14.56870743"/>
    <x v="0"/>
  </r>
  <r>
    <s v="2020-10-2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MBOMANGO"/>
    <s v="2020-10-16"/>
    <x v="0"/>
    <s v="CMR"/>
    <m/>
    <s v="Centre"/>
    <s v="CMR002"/>
    <s v="Mbam-et-Kim"/>
    <s v="CMR002004"/>
    <s v="Yoko"/>
    <s v="CMR002004002"/>
    <s v="YOKO"/>
    <s v="2020-11-13"/>
    <s v="Camerounaise"/>
    <m/>
    <n v="5"/>
    <n v="0"/>
    <n v="0"/>
    <n v="0"/>
    <n v="0"/>
    <n v="0"/>
    <n v="0"/>
    <n v="0"/>
    <n v="1"/>
    <n v="0"/>
    <n v="1"/>
    <n v="0"/>
    <n v="4"/>
    <n v="5"/>
    <s v="Bovins "/>
    <m/>
    <n v="46"/>
    <n v="0"/>
    <n v="0"/>
    <n v="0"/>
    <n v="46"/>
    <n v="6.7419379599999996"/>
    <n v="14.56870743"/>
    <x v="0"/>
  </r>
  <r>
    <s v="2020-10-24"/>
    <x v="0"/>
    <s v="CMR001"/>
    <s v="Mbéré"/>
    <s v="CMR001004"/>
    <s v="Meiganga"/>
    <s v="CMR001004002"/>
    <s v="NGAM"/>
    <x v="2"/>
    <s v="CAR"/>
    <m/>
    <s v="Kémo"/>
    <s v="CAR005"/>
    <m/>
    <m/>
    <m/>
    <m/>
    <s v=""/>
    <s v="2020-10-10"/>
    <x v="0"/>
    <s v="CMR"/>
    <m/>
    <s v="Est"/>
    <s v="CMR003"/>
    <s v="Haut-Nyong"/>
    <s v="CMR003002"/>
    <s v="Dimako"/>
    <s v="CMR003002012"/>
    <s v="DIMAKO"/>
    <s v="2020-11-15"/>
    <s v="Centrafricaine"/>
    <m/>
    <n v="0"/>
    <n v="0"/>
    <n v="8"/>
    <n v="0"/>
    <n v="0"/>
    <n v="0"/>
    <n v="0"/>
    <n v="0"/>
    <n v="1"/>
    <n v="1"/>
    <n v="2"/>
    <n v="1"/>
    <n v="4"/>
    <n v="8"/>
    <s v="Bovins"/>
    <m/>
    <n v="87"/>
    <n v="0"/>
    <n v="0"/>
    <n v="0"/>
    <n v="87"/>
    <n v="6.7419379599999996"/>
    <n v="14.56870743"/>
    <x v="0"/>
  </r>
  <r>
    <s v="2020-10-24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09-03"/>
    <x v="0"/>
    <s v="CMR"/>
    <m/>
    <s v="Est"/>
    <s v="CMR003"/>
    <s v="Boumba-Et-Ngoko"/>
    <s v="CMR003001"/>
    <s v="Yokadouma"/>
    <s v="CMR003001001"/>
    <s v="YOKADOUMA"/>
    <s v="2020-11-0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5"/>
    <n v="0"/>
    <n v="0"/>
    <n v="0"/>
    <n v="35"/>
    <n v="4.8990748999999996"/>
    <n v="14.54433978"/>
    <x v="0"/>
  </r>
  <r>
    <s v="2020-10-24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NGAOUNDERE "/>
    <s v="2020-10-15"/>
    <x v="0"/>
    <s v="CMR"/>
    <m/>
    <s v="Est"/>
    <s v="CMR003"/>
    <s v="kadey"/>
    <s v="CMR003003"/>
    <s v="Batouri"/>
    <s v="CMR003003003"/>
    <s v="BITI"/>
    <s v="2020-11-0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5"/>
    <n v="0"/>
    <n v="0"/>
    <n v="0"/>
    <n v="105"/>
    <n v="6.0385846000000001"/>
    <n v="14.4007468"/>
    <x v="0"/>
  </r>
  <r>
    <s v="2020-10-24"/>
    <x v="2"/>
    <s v="CMR003"/>
    <s v="Lom-Et-Djerem"/>
    <s v="CMR003004"/>
    <s v="Garoua-Boulaï"/>
    <s v="CMR003004006"/>
    <s v="ZAMBOÏ"/>
    <x v="2"/>
    <s v="CAR"/>
    <m/>
    <s v="Mambere-Kadei"/>
    <s v="CAR007"/>
    <m/>
    <m/>
    <m/>
    <m/>
    <s v=""/>
    <s v="2020-10-02"/>
    <x v="0"/>
    <s v="CMR"/>
    <m/>
    <s v="Est"/>
    <s v="CMR003"/>
    <s v="Lom-Et-Djerem"/>
    <s v="CMR003004"/>
    <s v="Garoua-Boulaï"/>
    <s v="CMR003004006"/>
    <s v="ILLA"/>
    <s v="2020-11-13"/>
    <s v="Centrafricaine"/>
    <m/>
    <n v="0"/>
    <n v="0"/>
    <n v="6"/>
    <n v="0"/>
    <n v="0"/>
    <n v="0"/>
    <n v="0"/>
    <n v="0"/>
    <n v="1"/>
    <n v="0"/>
    <n v="2"/>
    <n v="1"/>
    <n v="3"/>
    <n v="6"/>
    <s v="Bovins Autre"/>
    <s v="Asins"/>
    <n v="123"/>
    <n v="7"/>
    <n v="0"/>
    <n v="6"/>
    <n v="136"/>
    <n v="5.6215450300000001"/>
    <n v="14.597549069999999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SEBORE"/>
    <s v="2020-10-24"/>
    <x v="0"/>
    <s v="CMR"/>
    <m/>
    <s v="Nord"/>
    <s v="CMR006"/>
    <s v="Bénoué"/>
    <s v="CMR006001"/>
    <s v="Pitoa"/>
    <s v="CMR006001010"/>
    <s v="BADJOUMA"/>
    <s v="2020-10-24"/>
    <s v="Camerounaise"/>
    <m/>
    <n v="6"/>
    <n v="0"/>
    <n v="0"/>
    <n v="0"/>
    <n v="0"/>
    <n v="0"/>
    <n v="0"/>
    <n v="0"/>
    <n v="1"/>
    <n v="0"/>
    <n v="0"/>
    <n v="3"/>
    <n v="3"/>
    <n v="6"/>
    <s v="Bovins"/>
    <m/>
    <n v="250"/>
    <n v="0"/>
    <n v="0"/>
    <n v="0"/>
    <n v="250"/>
    <n v="9.2572727399999994"/>
    <n v="13.77182711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HAOUDJALE"/>
    <s v="2020-10-24"/>
    <x v="0"/>
    <s v="CMR"/>
    <m/>
    <s v="Nord"/>
    <s v="CMR006"/>
    <s v="Bénoué"/>
    <s v="CMR006001"/>
    <s v="Bibémi"/>
    <s v="CMR006001012"/>
    <s v="HOULA"/>
    <s v="2020-10-24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72"/>
    <n v="0"/>
    <n v="0"/>
    <n v="0"/>
    <n v="72"/>
    <n v="9.2572727399999994"/>
    <n v="13.77182711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BIBÉMI"/>
    <s v="2020-10-24"/>
    <x v="0"/>
    <s v="CMR"/>
    <m/>
    <s v="Nord"/>
    <s v="CMR006"/>
    <s v="Bénoué"/>
    <s v="CMR006001"/>
    <s v="Bibémi"/>
    <s v="CMR006001012"/>
    <s v="KILBAWO"/>
    <s v="2020-10-24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05"/>
    <n v="0"/>
    <n v="0"/>
    <n v="0"/>
    <n v="305"/>
    <n v="9.2572727399999994"/>
    <n v="13.77182711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BAWEDANG"/>
    <s v="2020-10-24"/>
    <x v="0"/>
    <s v="CMR"/>
    <m/>
    <s v="Nord"/>
    <s v="CMR006"/>
    <s v="Bénoué"/>
    <s v="CMR006001"/>
    <s v="Bibémi"/>
    <s v="CMR006001012"/>
    <s v="KILBAWO"/>
    <s v="2020-10-24"/>
    <s v="Camerounaise"/>
    <m/>
    <n v="4"/>
    <n v="0"/>
    <n v="0"/>
    <n v="0"/>
    <n v="0"/>
    <n v="0"/>
    <n v="0"/>
    <n v="0"/>
    <n v="1"/>
    <n v="0"/>
    <n v="0"/>
    <n v="2"/>
    <n v="2"/>
    <n v="4"/>
    <s v="Bovins Ovins"/>
    <m/>
    <n v="240"/>
    <n v="30"/>
    <n v="0"/>
    <n v="0"/>
    <n v="270"/>
    <n v="9.2572727399999994"/>
    <n v="13.77182711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BIBÉMI"/>
    <s v="2020-10-24"/>
    <x v="0"/>
    <s v="CMR"/>
    <m/>
    <s v="Nord"/>
    <s v="CMR006"/>
    <s v="Bénoué"/>
    <s v="CMR006001"/>
    <s v="Bibémi"/>
    <s v="CMR006001012"/>
    <s v="KILBAO"/>
    <s v="2020-10-24"/>
    <s v="Camerounaise"/>
    <m/>
    <n v="6"/>
    <n v="0"/>
    <n v="0"/>
    <n v="0"/>
    <n v="0"/>
    <n v="0"/>
    <n v="0"/>
    <n v="0"/>
    <n v="1"/>
    <n v="0"/>
    <n v="0"/>
    <n v="3"/>
    <n v="3"/>
    <n v="6"/>
    <s v="Bovins Ovins"/>
    <m/>
    <n v="300"/>
    <n v="20"/>
    <n v="0"/>
    <n v="0"/>
    <n v="320"/>
    <n v="9.2572727399999994"/>
    <n v="13.77182711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BAWEDANG"/>
    <s v="2020-10-23"/>
    <x v="0"/>
    <s v="CMR"/>
    <m/>
    <s v="Nord"/>
    <s v="CMR006"/>
    <s v="Bénoué"/>
    <s v="CMR006001"/>
    <s v="Bibémi"/>
    <s v="CMR006001012"/>
    <s v="KILBAWO"/>
    <s v="2020-10-24"/>
    <s v="Camerounaise"/>
    <m/>
    <n v="2"/>
    <n v="0"/>
    <n v="0"/>
    <n v="0"/>
    <n v="0"/>
    <n v="0"/>
    <n v="0"/>
    <n v="0"/>
    <n v="1"/>
    <n v="0"/>
    <n v="0"/>
    <n v="0"/>
    <n v="2"/>
    <n v="2"/>
    <s v="Bovins Ovins"/>
    <m/>
    <n v="120"/>
    <n v="10"/>
    <n v="0"/>
    <n v="0"/>
    <n v="130"/>
    <n v="9.2572727399999994"/>
    <n v="13.77182711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ADOUMRI"/>
    <s v="2020-10-24"/>
    <x v="0"/>
    <s v="CMR"/>
    <m/>
    <s v="Nord"/>
    <s v="CMR006"/>
    <s v="Bénoué"/>
    <s v="CMR006001"/>
    <s v="Bibémi"/>
    <s v="CMR006001012"/>
    <s v="MBOUNGA"/>
    <s v="2020-10-2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70"/>
    <n v="0"/>
    <n v="0"/>
    <n v="0"/>
    <n v="170"/>
    <n v="9.2572727399999994"/>
    <n v="13.77182711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AREDJE"/>
    <s v="2020-10-23"/>
    <x v="0"/>
    <s v="CMR"/>
    <m/>
    <s v="Nord"/>
    <s v="CMR006"/>
    <s v="Bénoué"/>
    <s v="CMR006001"/>
    <s v="Bibémi"/>
    <s v="CMR006001012"/>
    <s v="MBOUGA"/>
    <s v="2020-10-23"/>
    <s v="Camerounaise"/>
    <m/>
    <n v="9"/>
    <n v="0"/>
    <n v="0"/>
    <n v="0"/>
    <n v="0"/>
    <n v="0"/>
    <n v="0"/>
    <n v="0"/>
    <n v="1"/>
    <n v="0"/>
    <n v="0"/>
    <n v="5"/>
    <n v="4"/>
    <n v="9"/>
    <s v="Bovins Ovins"/>
    <m/>
    <n v="225"/>
    <n v="15"/>
    <n v="0"/>
    <n v="0"/>
    <n v="240"/>
    <n v="9.2572727399999994"/>
    <n v="13.77182711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SEBORE"/>
    <s v="2020-06-26"/>
    <x v="0"/>
    <s v="CMR"/>
    <m/>
    <s v="Nord"/>
    <s v="CMR006"/>
    <s v="Bénoué"/>
    <s v="CMR006001"/>
    <s v="Bibémi"/>
    <s v="CMR006001012"/>
    <s v="KILBAO"/>
    <s v="2020-10-25"/>
    <s v="Camerounaise"/>
    <m/>
    <n v="13"/>
    <n v="0"/>
    <n v="0"/>
    <n v="0"/>
    <n v="0"/>
    <n v="0"/>
    <n v="0"/>
    <n v="0"/>
    <n v="1"/>
    <n v="0"/>
    <n v="2"/>
    <n v="6"/>
    <n v="5"/>
    <n v="13"/>
    <s v="Bovins Ovins"/>
    <m/>
    <n v="400"/>
    <n v="100"/>
    <n v="0"/>
    <n v="0"/>
    <n v="500"/>
    <n v="9.2572727399999994"/>
    <n v="13.77182711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SEBORE"/>
    <s v="2020-10-24"/>
    <x v="0"/>
    <s v="CMR"/>
    <m/>
    <s v="Nord"/>
    <s v="CMR006"/>
    <s v="Bénoué"/>
    <s v="CMR006001"/>
    <s v="Pitoa"/>
    <s v="CMR006001010"/>
    <s v="BADJOUMA"/>
    <s v="2020-10-24"/>
    <s v="Camerounaise"/>
    <m/>
    <n v="3"/>
    <n v="0"/>
    <n v="0"/>
    <n v="0"/>
    <n v="0"/>
    <n v="0"/>
    <n v="0"/>
    <n v="0"/>
    <n v="1"/>
    <n v="0"/>
    <n v="0"/>
    <n v="0"/>
    <n v="3"/>
    <n v="3"/>
    <s v="Bovins Ovins Caprins"/>
    <m/>
    <n v="75"/>
    <n v="20"/>
    <n v="5"/>
    <n v="0"/>
    <n v="100"/>
    <n v="9.2572727399999994"/>
    <n v="13.77182711"/>
    <x v="0"/>
  </r>
  <r>
    <s v="2020-10-24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BAWEDAN"/>
    <s v="2020-04-25"/>
    <x v="0"/>
    <s v="CMR"/>
    <m/>
    <s v="Nord"/>
    <s v="CMR006"/>
    <s v="Bénoué"/>
    <s v="CMR006001"/>
    <s v="Bibémi"/>
    <s v="CMR006001012"/>
    <s v="KILBAO"/>
    <s v="2020-10-25"/>
    <s v="Camerounaise"/>
    <m/>
    <n v="2"/>
    <n v="0"/>
    <n v="0"/>
    <n v="0"/>
    <n v="0"/>
    <n v="0"/>
    <n v="0"/>
    <n v="0"/>
    <n v="1"/>
    <n v="0"/>
    <n v="0"/>
    <n v="0"/>
    <n v="2"/>
    <n v="2"/>
    <s v="Bovins Ovins"/>
    <m/>
    <n v="250"/>
    <n v="70"/>
    <n v="0"/>
    <n v="0"/>
    <n v="320"/>
    <n v="9.2572727399999994"/>
    <n v="13.77182711"/>
    <x v="0"/>
  </r>
  <r>
    <s v="2020-10-2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24"/>
    <x v="0"/>
    <s v="CMR"/>
    <m/>
    <s v="Adamaoua"/>
    <s v="CMR001"/>
    <s v="Mbéré"/>
    <s v="CMR001004"/>
    <s v="Meiganga"/>
    <s v="CMR001004002"/>
    <s v="MEIGANGA"/>
    <s v="2020-10-2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3"/>
    <n v="0"/>
    <n v="0"/>
    <n v="0"/>
    <n v="43"/>
    <n v="6.7419379599999996"/>
    <n v="14.56870743"/>
    <x v="0"/>
  </r>
  <r>
    <s v="2020-10-25"/>
    <x v="0"/>
    <s v="CMR001"/>
    <s v="Mbéré"/>
    <s v="CMR001004"/>
    <s v="Meiganga"/>
    <s v="CMR001004002"/>
    <s v="NGAM"/>
    <x v="1"/>
    <s v="TCD"/>
    <m/>
    <s v="Lac"/>
    <s v="TCD007"/>
    <m/>
    <m/>
    <m/>
    <m/>
    <s v=""/>
    <s v="2020-09-17"/>
    <x v="0"/>
    <s v="CMR"/>
    <m/>
    <s v="Est"/>
    <s v="CMR003"/>
    <s v="Lom-Et-Djerem"/>
    <s v="CMR003004"/>
    <s v="Bertoua II"/>
    <s v="CMR003004008"/>
    <s v="TOUNGOU"/>
    <s v="2020-11-07"/>
    <s v="Tchadienne"/>
    <m/>
    <n v="0"/>
    <n v="7"/>
    <n v="0"/>
    <n v="0"/>
    <n v="0"/>
    <n v="0"/>
    <n v="0"/>
    <n v="0"/>
    <n v="1"/>
    <n v="0"/>
    <n v="0"/>
    <n v="0"/>
    <n v="7"/>
    <n v="7"/>
    <s v="Bovins"/>
    <m/>
    <n v="100"/>
    <n v="0"/>
    <n v="0"/>
    <n v="0"/>
    <n v="100"/>
    <n v="6.7419379599999996"/>
    <n v="14.56870743"/>
    <x v="0"/>
  </r>
  <r>
    <s v="2020-10-2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LAMOU"/>
    <s v="2020-10-11"/>
    <x v="0"/>
    <s v="CMR"/>
    <m/>
    <s v="Littoral"/>
    <s v="CMR005"/>
    <s v="Moungo"/>
    <s v="CMR005001"/>
    <s v="Bonalea"/>
    <s v="CMR005001004"/>
    <s v="BONALEA"/>
    <s v="2020-11-13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84"/>
    <n v="0"/>
    <n v="0"/>
    <n v="0"/>
    <n v="84"/>
    <n v="6.7419379599999996"/>
    <n v="14.56870743"/>
    <x v="0"/>
  </r>
  <r>
    <s v="2020-10-2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0-24"/>
    <x v="0"/>
    <s v="CMR"/>
    <m/>
    <s v="Adamaoua"/>
    <s v="CMR001"/>
    <s v="Mbéré"/>
    <s v="CMR001004"/>
    <s v="Meiganga"/>
    <s v="CMR001004002"/>
    <s v="MEIGANGA "/>
    <s v="2020-10-26"/>
    <s v="Camerounaise Centrafricaine"/>
    <m/>
    <n v="2"/>
    <n v="0"/>
    <n v="1"/>
    <n v="0"/>
    <n v="0"/>
    <n v="0"/>
    <n v="0"/>
    <n v="0"/>
    <n v="2"/>
    <n v="0"/>
    <n v="0"/>
    <n v="0"/>
    <n v="3"/>
    <n v="3"/>
    <s v="Bovins"/>
    <m/>
    <n v="49"/>
    <n v="0"/>
    <n v="0"/>
    <n v="0"/>
    <n v="49"/>
    <n v="6.7419379599999996"/>
    <n v="14.56870743"/>
    <x v="0"/>
  </r>
  <r>
    <s v="2020-10-2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0-24"/>
    <x v="0"/>
    <s v="CMR"/>
    <m/>
    <s v="Est"/>
    <s v="CMR003"/>
    <s v="kadey"/>
    <s v="CMR003003"/>
    <s v="Kentzou"/>
    <s v="CMR003003007"/>
    <s v="KENTZOU "/>
    <s v="2020-11-20"/>
    <s v="Centrafricaine"/>
    <m/>
    <n v="0"/>
    <n v="0"/>
    <n v="4"/>
    <n v="0"/>
    <n v="0"/>
    <n v="0"/>
    <n v="0"/>
    <n v="0"/>
    <n v="1"/>
    <n v="0"/>
    <n v="1"/>
    <n v="1"/>
    <n v="2"/>
    <n v="4"/>
    <s v="Bovins"/>
    <m/>
    <n v="188"/>
    <n v="0"/>
    <n v="0"/>
    <n v="0"/>
    <n v="188"/>
    <n v="6.7419379599999996"/>
    <n v="14.56870743"/>
    <x v="0"/>
  </r>
  <r>
    <s v="2020-10-25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EIGANGA "/>
    <s v="2020-10-20"/>
    <x v="0"/>
    <s v="CMR"/>
    <m/>
    <s v="Est"/>
    <s v="CMR003"/>
    <s v="kadey"/>
    <s v="CMR003003"/>
    <s v="Kette"/>
    <s v="CMR003003004"/>
    <s v="BITI"/>
    <s v="2020-11-20"/>
    <s v="Camerounaise"/>
    <m/>
    <n v="2"/>
    <n v="0"/>
    <n v="0"/>
    <n v="0"/>
    <n v="0"/>
    <n v="0"/>
    <n v="0"/>
    <n v="0"/>
    <n v="1"/>
    <n v="0"/>
    <n v="0"/>
    <n v="0"/>
    <n v="2"/>
    <n v="2"/>
    <s v="Bovins Caprins"/>
    <m/>
    <n v="50"/>
    <n v="0"/>
    <n v="10"/>
    <n v="0"/>
    <n v="60"/>
    <n v="6.0385846000000001"/>
    <n v="14.4007468"/>
    <x v="0"/>
  </r>
  <r>
    <s v="2020-10-25"/>
    <x v="2"/>
    <s v="CMR003"/>
    <s v="Lom-Et-Djerem"/>
    <s v="CMR003004"/>
    <s v="Garoua-Boulaï"/>
    <s v="CMR003004006"/>
    <s v="TAPARE"/>
    <x v="0"/>
    <s v="CMR"/>
    <m/>
    <s v="Adamaoua"/>
    <s v="CMR001"/>
    <s v="Djerem"/>
    <s v="CMR001001"/>
    <s v="Tabati"/>
    <s v="CMR001001001"/>
    <s v="TIBATI"/>
    <s v="2020-10-16"/>
    <x v="0"/>
    <s v="CMR"/>
    <m/>
    <s v="Est"/>
    <s v="CMR003"/>
    <s v="kadey"/>
    <s v="CMR003003"/>
    <s v="Batouri"/>
    <s v="CMR003003003"/>
    <s v="BATOURI"/>
    <s v="2020-11-24"/>
    <s v="Camerounaise"/>
    <m/>
    <n v="3"/>
    <n v="0"/>
    <n v="0"/>
    <n v="0"/>
    <n v="0"/>
    <n v="0"/>
    <n v="0"/>
    <n v="0"/>
    <n v="1"/>
    <n v="0"/>
    <n v="0"/>
    <n v="0"/>
    <n v="3"/>
    <n v="3"/>
    <s v="Bovins Caprins"/>
    <m/>
    <n v="30"/>
    <n v="0"/>
    <n v="5"/>
    <n v="0"/>
    <n v="35"/>
    <n v="6.0387188500000004"/>
    <n v="14.40065877"/>
    <x v="0"/>
  </r>
  <r>
    <s v="2020-10-25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AREDJE"/>
    <s v="2020-10-25"/>
    <x v="0"/>
    <s v="CMR"/>
    <m/>
    <s v="Nord"/>
    <s v="CMR006"/>
    <s v="Bénoué"/>
    <s v="CMR006001"/>
    <s v="Pitoa"/>
    <s v="CMR006001010"/>
    <s v="BADJOUMA"/>
    <s v="2020-10-2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780"/>
    <n v="0"/>
    <n v="0"/>
    <n v="0"/>
    <n v="780"/>
    <n v="9.2572727399999994"/>
    <n v="13.77182711"/>
    <x v="0"/>
  </r>
  <r>
    <s v="2020-10-25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AREDJE"/>
    <s v="2020-10-24"/>
    <x v="0"/>
    <s v="CMR"/>
    <m/>
    <s v="Nord"/>
    <s v="CMR006"/>
    <s v="Bénoué"/>
    <s v="CMR006001"/>
    <s v="Bibémi"/>
    <s v="CMR006001012"/>
    <s v="MBOUNGA"/>
    <s v="2020-10-25"/>
    <s v="Camerounaise"/>
    <m/>
    <n v="5"/>
    <n v="0"/>
    <n v="0"/>
    <n v="0"/>
    <n v="0"/>
    <n v="0"/>
    <n v="0"/>
    <n v="0"/>
    <n v="1"/>
    <n v="0"/>
    <n v="0"/>
    <n v="1"/>
    <n v="4"/>
    <n v="5"/>
    <s v="Bovins"/>
    <m/>
    <n v="70"/>
    <n v="0"/>
    <n v="0"/>
    <n v="0"/>
    <n v="70"/>
    <n v="9.2572727399999994"/>
    <n v="13.77182711"/>
    <x v="0"/>
  </r>
  <r>
    <s v="2020-10-25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AREDJE"/>
    <s v="2020-10-24"/>
    <x v="0"/>
    <s v="CMR"/>
    <m/>
    <s v="Nord"/>
    <s v="CMR006"/>
    <s v="Bénoué"/>
    <s v="CMR006001"/>
    <s v="Bibémi"/>
    <s v="CMR006001012"/>
    <s v="MBOUNGA"/>
    <s v="2020-10-2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20"/>
    <n v="0"/>
    <n v="0"/>
    <n v="0"/>
    <n v="120"/>
    <n v="9.2572727399999994"/>
    <n v="13.77182711"/>
    <x v="0"/>
  </r>
  <r>
    <s v="2020-10-25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"/>
    <s v="2020-10-25"/>
    <x v="0"/>
    <s v="CMR"/>
    <m/>
    <s v="Nord"/>
    <s v="CMR006"/>
    <s v="Mayo-Rey"/>
    <s v="CMR006004"/>
    <s v="Touboro"/>
    <s v="CMR006004003"/>
    <s v=""/>
    <s v="2020-10-31"/>
    <s v="Camerounaise"/>
    <m/>
    <n v="3"/>
    <n v="0"/>
    <n v="0"/>
    <n v="0"/>
    <n v="0"/>
    <n v="0"/>
    <n v="0"/>
    <n v="0"/>
    <n v="1"/>
    <n v="0"/>
    <n v="0"/>
    <n v="1"/>
    <n v="2"/>
    <n v="3"/>
    <s v="Bovins"/>
    <m/>
    <n v="60"/>
    <n v="0"/>
    <n v="0"/>
    <n v="0"/>
    <n v="60"/>
    <n v="8.6633450799999991"/>
    <n v="14.9876931"/>
    <x v="0"/>
  </r>
  <r>
    <s v="2020-10-25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"/>
    <s v="2020-10-25"/>
    <x v="0"/>
    <s v="CMR"/>
    <m/>
    <s v="Nord"/>
    <s v="CMR006"/>
    <s v="Mayo-Rey"/>
    <s v="CMR006004"/>
    <s v="Touboro"/>
    <s v="CMR006004003"/>
    <s v=""/>
    <s v="2020-10-31"/>
    <s v="Camerounaise"/>
    <m/>
    <n v="6"/>
    <n v="0"/>
    <n v="0"/>
    <n v="0"/>
    <n v="0"/>
    <n v="0"/>
    <n v="0"/>
    <n v="0"/>
    <n v="1"/>
    <n v="0"/>
    <n v="0"/>
    <n v="2"/>
    <n v="4"/>
    <n v="6"/>
    <s v="Bovins"/>
    <m/>
    <n v="120"/>
    <n v="0"/>
    <n v="0"/>
    <n v="0"/>
    <n v="120"/>
    <n v="8.6633450799999991"/>
    <n v="14.9876931"/>
    <x v="0"/>
  </r>
  <r>
    <s v="2020-10-25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"/>
    <s v="2020-10-25"/>
    <x v="0"/>
    <s v="CMR"/>
    <m/>
    <s v="Nord"/>
    <s v="CMR006"/>
    <s v="Mayo-Rey"/>
    <s v="CMR006004"/>
    <s v="Touboro"/>
    <s v="CMR006004003"/>
    <s v="MBAIMBOUM_x000a_"/>
    <s v="2020-10-3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80"/>
    <n v="0"/>
    <n v="0"/>
    <n v="0"/>
    <n v="80"/>
    <n v="8.6633450799999991"/>
    <n v="14.9876931"/>
    <x v="0"/>
  </r>
  <r>
    <s v="2020-10-25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22"/>
    <x v="0"/>
    <s v="CMR"/>
    <m/>
    <s v="Nord"/>
    <s v="CMR006"/>
    <s v="Bénoué"/>
    <s v="CMR006001"/>
    <s v="Bibémi"/>
    <s v="CMR006001012"/>
    <s v="ADOUMRI"/>
    <s v="2020-10-28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36"/>
    <n v="0"/>
    <n v="0"/>
    <n v="0"/>
    <n v="36"/>
    <n v="9.3887997999999993"/>
    <n v="13.43275727"/>
    <x v="0"/>
  </r>
  <r>
    <s v="2020-10-25"/>
    <x v="1"/>
    <s v="CMR006"/>
    <s v="Mayo-Rey"/>
    <s v="CMR006004"/>
    <s v="Rey-Bouba"/>
    <s v="CMR006004002"/>
    <s v="SINASSI"/>
    <x v="0"/>
    <s v="CMR"/>
    <m/>
    <s v="Adamaoua"/>
    <s v="CMR001"/>
    <s v="Mbéré"/>
    <s v="CMR001004"/>
    <s v="Meiganga"/>
    <s v="CMR001004002"/>
    <s v="NGAOUI"/>
    <s v="2020-10-25"/>
    <x v="0"/>
    <s v="CMR"/>
    <m/>
    <s v="Adamaoua"/>
    <s v="CMR001"/>
    <s v="Mbéré"/>
    <s v="CMR001004"/>
    <s v="Ngaoui"/>
    <s v="CMR001004004"/>
    <s v="NGAOUI"/>
    <s v="2020-11-04"/>
    <s v="Autre"/>
    <s v="Apatrides"/>
    <n v="0"/>
    <n v="0"/>
    <n v="0"/>
    <n v="0"/>
    <n v="0"/>
    <n v="0"/>
    <n v="0"/>
    <n v="8"/>
    <n v="1"/>
    <n v="3"/>
    <n v="2"/>
    <n v="1"/>
    <n v="2"/>
    <n v="8"/>
    <s v="Bovins Ovins"/>
    <m/>
    <n v="90"/>
    <n v="45"/>
    <n v="0"/>
    <n v="0"/>
    <n v="135"/>
    <n v="9.3887997999999993"/>
    <n v="13.43275727"/>
    <x v="0"/>
  </r>
  <r>
    <s v="2020-10-25"/>
    <x v="1"/>
    <s v="CMR006"/>
    <s v="Mayo-Rey"/>
    <s v="CMR006004"/>
    <s v="Rey-Bouba"/>
    <s v="CMR006004002"/>
    <s v="SINASSI"/>
    <x v="1"/>
    <s v="TCD"/>
    <m/>
    <s v="Logone Oriental"/>
    <s v="TCD009"/>
    <m/>
    <m/>
    <m/>
    <m/>
    <s v=""/>
    <s v="2020-10-25"/>
    <x v="3"/>
    <s v="TCD"/>
    <m/>
    <s v="Logone Oriental"/>
    <s v="TCD009"/>
    <m/>
    <m/>
    <m/>
    <m/>
    <s v=""/>
    <s v="2020-11-04"/>
    <s v="Autre"/>
    <s v="Apatrides"/>
    <n v="0"/>
    <n v="0"/>
    <n v="0"/>
    <n v="0"/>
    <n v="0"/>
    <n v="0"/>
    <n v="0"/>
    <n v="12"/>
    <n v="1"/>
    <n v="4"/>
    <n v="3"/>
    <n v="2"/>
    <n v="3"/>
    <n v="12"/>
    <s v="Bovins"/>
    <m/>
    <n v="90"/>
    <n v="0"/>
    <n v="0"/>
    <n v="0"/>
    <n v="90"/>
    <n v="9.3887997999999993"/>
    <n v="13.43275727"/>
    <x v="0"/>
  </r>
  <r>
    <s v="2020-10-2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BAFOUCKOÏ"/>
    <s v="2020-10-20"/>
    <x v="0"/>
    <s v="CMR"/>
    <m/>
    <s v="Est"/>
    <s v="CMR003"/>
    <s v="Boumba-Et-Ngoko"/>
    <s v="CMR003001"/>
    <s v="Yokadouma"/>
    <s v="CMR003001001"/>
    <s v="YOKADOUMA"/>
    <s v="2020-11-14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80"/>
    <n v="0"/>
    <n v="0"/>
    <n v="0"/>
    <n v="80"/>
    <n v="6.7419379599999996"/>
    <n v="14.56870743"/>
    <x v="0"/>
  </r>
  <r>
    <s v="2020-10-2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ALLAHAMDOU"/>
    <s v="2020-10-15"/>
    <x v="0"/>
    <s v="CMR"/>
    <m/>
    <s v="Est"/>
    <s v="CMR003"/>
    <s v="Haut-Nyong"/>
    <s v="CMR003002"/>
    <s v="Dimako"/>
    <s v="CMR003002012"/>
    <s v="DIMAKO"/>
    <s v="2020-11-08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56"/>
    <n v="0"/>
    <n v="0"/>
    <n v="0"/>
    <n v="56"/>
    <n v="6.7419379599999996"/>
    <n v="14.56870743"/>
    <x v="0"/>
  </r>
  <r>
    <s v="2020-10-26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0-10"/>
    <x v="0"/>
    <s v="CMR"/>
    <m/>
    <s v="Ouest"/>
    <s v="CMR008"/>
    <s v="Bamboutos"/>
    <s v="CMR008001"/>
    <s v="Mbouda"/>
    <s v="CMR008001003"/>
    <s v="MBOUDA"/>
    <s v="2020-11-14"/>
    <s v="Centrafricaine"/>
    <m/>
    <n v="0"/>
    <n v="0"/>
    <n v="10"/>
    <n v="0"/>
    <n v="0"/>
    <n v="0"/>
    <n v="0"/>
    <n v="0"/>
    <n v="1"/>
    <n v="2"/>
    <n v="2"/>
    <n v="0"/>
    <n v="6"/>
    <n v="10"/>
    <s v="Bovins"/>
    <m/>
    <n v="150"/>
    <n v="0"/>
    <n v="0"/>
    <n v="0"/>
    <n v="150"/>
    <n v="6.7419379599999996"/>
    <n v="14.56870743"/>
    <x v="0"/>
  </r>
  <r>
    <s v="2020-10-26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0-20"/>
    <x v="0"/>
    <s v="CMR"/>
    <m/>
    <s v="Est"/>
    <s v="CMR003"/>
    <s v="Haut-Nyong"/>
    <s v="CMR003002"/>
    <s v="Dimako"/>
    <s v="CMR003002012"/>
    <s v="DIMAKO"/>
    <s v="2020-11-22"/>
    <s v="Centrafricaine"/>
    <m/>
    <n v="0"/>
    <n v="0"/>
    <n v="4"/>
    <n v="0"/>
    <n v="0"/>
    <n v="0"/>
    <n v="0"/>
    <n v="0"/>
    <n v="1"/>
    <n v="0"/>
    <n v="0"/>
    <n v="1"/>
    <n v="3"/>
    <n v="4"/>
    <s v="Bovins"/>
    <m/>
    <n v="144"/>
    <n v="0"/>
    <n v="0"/>
    <n v="0"/>
    <n v="144"/>
    <n v="6.7419379599999996"/>
    <n v="14.56870743"/>
    <x v="0"/>
  </r>
  <r>
    <s v="2020-10-26"/>
    <x v="2"/>
    <s v="CMR003"/>
    <s v="Kadey"/>
    <s v="CMR003003"/>
    <s v="Kette"/>
    <s v="CMR003003004"/>
    <s v="GBITI"/>
    <x v="2"/>
    <s v="CAR"/>
    <m/>
    <s v="Mambere-Kadei"/>
    <s v="CAR007"/>
    <m/>
    <m/>
    <m/>
    <m/>
    <s v=""/>
    <s v="2020-10-26"/>
    <x v="0"/>
    <s v="CMR"/>
    <m/>
    <s v="Est"/>
    <s v="CMR003"/>
    <s v="kadey"/>
    <s v="CMR003003"/>
    <s v="Batouri"/>
    <s v="CMR003003003"/>
    <s v="BATOURI"/>
    <s v="2020-11-01"/>
    <s v="Centrafricaine Tchadienne"/>
    <m/>
    <n v="0"/>
    <n v="2"/>
    <n v="2"/>
    <n v="0"/>
    <n v="0"/>
    <n v="0"/>
    <n v="0"/>
    <n v="0"/>
    <n v="2"/>
    <n v="0"/>
    <n v="0"/>
    <n v="0"/>
    <n v="4"/>
    <n v="4"/>
    <s v="Bovins Ovins"/>
    <m/>
    <n v="80"/>
    <n v="12"/>
    <n v="0"/>
    <n v="0"/>
    <n v="92"/>
    <n v="4.8988359600000004"/>
    <n v="14.544278820000001"/>
    <x v="0"/>
  </r>
  <r>
    <s v="2020-10-26"/>
    <x v="2"/>
    <s v="CMR003"/>
    <s v="Kadey"/>
    <s v="CMR003003"/>
    <s v="Kette"/>
    <s v="CMR003003004"/>
    <s v="GBITI"/>
    <x v="0"/>
    <s v="CMR"/>
    <m/>
    <s v="Extrême-Nord"/>
    <s v="CMR004"/>
    <s v="Logone-Et-Chari"/>
    <s v="CMR004002"/>
    <s v="Kousseri"/>
    <s v="CMR004002006"/>
    <s v="KOUSSERI"/>
    <s v="2020-10-26"/>
    <x v="0"/>
    <s v="CMR"/>
    <m/>
    <s v="Est"/>
    <s v="CMR003"/>
    <s v="Boumba-Et-Ngoko"/>
    <s v="CMR003001"/>
    <s v="Yokadouma"/>
    <s v="CMR003001001"/>
    <s v="YOKADOUMA"/>
    <s v="2020-11-17"/>
    <s v="Camerounaise"/>
    <m/>
    <n v="7"/>
    <n v="0"/>
    <n v="0"/>
    <n v="0"/>
    <n v="0"/>
    <n v="0"/>
    <n v="0"/>
    <n v="0"/>
    <n v="1"/>
    <n v="1"/>
    <n v="2"/>
    <n v="2"/>
    <n v="2"/>
    <n v="7"/>
    <s v="Bovins"/>
    <m/>
    <n v="75"/>
    <n v="0"/>
    <n v="0"/>
    <n v="0"/>
    <n v="75"/>
    <n v="4.8988359600000004"/>
    <n v="14.544278820000001"/>
    <x v="0"/>
  </r>
  <r>
    <s v="2020-10-26"/>
    <x v="2"/>
    <s v="CMR003"/>
    <s v="Kadey"/>
    <s v="CMR003003"/>
    <s v="Kette"/>
    <s v="CMR003003004"/>
    <s v="GBITI"/>
    <x v="1"/>
    <s v="TCD"/>
    <m/>
    <s v="Lac"/>
    <s v="TCD007"/>
    <m/>
    <m/>
    <m/>
    <m/>
    <s v=""/>
    <s v="2020-10-26"/>
    <x v="0"/>
    <s v="CMR"/>
    <m/>
    <s v="Est"/>
    <s v="CMR003"/>
    <s v="kadey"/>
    <s v="CMR003003"/>
    <s v="Batouri"/>
    <s v="CMR003003003"/>
    <s v="BATOURI"/>
    <s v="2020-10-29"/>
    <s v="Tchadienne"/>
    <m/>
    <n v="0"/>
    <n v="2"/>
    <n v="0"/>
    <n v="0"/>
    <n v="0"/>
    <n v="0"/>
    <n v="0"/>
    <n v="0"/>
    <n v="1"/>
    <n v="0"/>
    <n v="0"/>
    <n v="0"/>
    <n v="2"/>
    <n v="2"/>
    <s v="Ovins"/>
    <m/>
    <n v="0"/>
    <n v="50"/>
    <n v="0"/>
    <n v="0"/>
    <n v="50"/>
    <n v="4.8988359600000004"/>
    <n v="14.544278820000001"/>
    <x v="0"/>
  </r>
  <r>
    <s v="2020-10-26"/>
    <x v="2"/>
    <s v="CMR003"/>
    <s v="Kadey"/>
    <s v="CMR003003"/>
    <s v="Kette"/>
    <s v="CMR003003004"/>
    <s v="GBITI"/>
    <x v="1"/>
    <s v="TCD"/>
    <m/>
    <s v="Logone Occidental"/>
    <s v="TCD008"/>
    <m/>
    <m/>
    <m/>
    <m/>
    <s v=""/>
    <s v="2020-10-26"/>
    <x v="0"/>
    <s v="CMR"/>
    <m/>
    <s v="Est"/>
    <s v="CMR003"/>
    <s v="Boumba-Et-Ngoko"/>
    <s v="CMR003001"/>
    <s v="Mouloundou"/>
    <s v="CMR003001003"/>
    <s v="CONGO"/>
    <s v="2020-11-26"/>
    <s v="Tchadienne"/>
    <m/>
    <n v="0"/>
    <n v="12"/>
    <n v="0"/>
    <n v="0"/>
    <n v="0"/>
    <n v="0"/>
    <n v="0"/>
    <n v="0"/>
    <n v="1"/>
    <n v="3"/>
    <n v="2"/>
    <n v="3"/>
    <n v="4"/>
    <n v="12"/>
    <s v="Bovins"/>
    <m/>
    <n v="102"/>
    <n v="0"/>
    <n v="0"/>
    <n v="0"/>
    <n v="102"/>
    <n v="4.8988359600000004"/>
    <n v="14.544278820000001"/>
    <x v="0"/>
  </r>
  <r>
    <s v="2020-10-26"/>
    <x v="2"/>
    <s v="CMR003"/>
    <s v="Kadey"/>
    <s v="CMR003003"/>
    <s v="Kette"/>
    <s v="CMR003003004"/>
    <s v="GBITI"/>
    <x v="2"/>
    <s v="CAR"/>
    <m/>
    <s v="Nana-Mambere"/>
    <s v="CAR010"/>
    <m/>
    <m/>
    <m/>
    <m/>
    <s v=""/>
    <s v="2020-10-26"/>
    <x v="0"/>
    <s v="CMR"/>
    <m/>
    <s v="Est"/>
    <s v="CMR003"/>
    <s v="kadey"/>
    <s v="CMR003003"/>
    <s v="Ndélélé"/>
    <s v="CMR003003006"/>
    <s v="WOLO "/>
    <s v="2020-11-25"/>
    <s v="Centrafricaine"/>
    <m/>
    <n v="0"/>
    <n v="0"/>
    <n v="3"/>
    <n v="0"/>
    <n v="0"/>
    <n v="0"/>
    <n v="0"/>
    <n v="0"/>
    <n v="1"/>
    <n v="0"/>
    <n v="0"/>
    <n v="0"/>
    <n v="3"/>
    <n v="3"/>
    <s v="Bovins Ovins"/>
    <m/>
    <n v="130"/>
    <n v="18"/>
    <n v="0"/>
    <n v="0"/>
    <n v="148"/>
    <n v="4.8988359600000004"/>
    <n v="14.544278820000001"/>
    <x v="0"/>
  </r>
  <r>
    <s v="2020-10-26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0-24"/>
    <x v="2"/>
    <s v="CAR"/>
    <m/>
    <s v="Nana-Grébizi"/>
    <s v="CAR009"/>
    <m/>
    <m/>
    <m/>
    <m/>
    <s v=""/>
    <s v="2020-10-3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95"/>
    <n v="0"/>
    <n v="0"/>
    <n v="0"/>
    <n v="295"/>
    <n v="5.0849866700000002"/>
    <n v="14.63825578"/>
    <x v="0"/>
  </r>
  <r>
    <s v="2020-10-26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0-24"/>
    <x v="2"/>
    <s v="CAR"/>
    <m/>
    <s v="Nana-Grébizi"/>
    <s v="CAR009"/>
    <m/>
    <m/>
    <m/>
    <m/>
    <s v=""/>
    <s v="2020-10-30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380"/>
    <n v="0"/>
    <n v="0"/>
    <n v="0"/>
    <n v="380"/>
    <n v="5.0849866700000002"/>
    <n v="14.63825578"/>
    <x v="0"/>
  </r>
  <r>
    <s v="2020-10-26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NGAOUNDERE"/>
    <s v="2020-10-21"/>
    <x v="0"/>
    <s v="CMR"/>
    <m/>
    <s v="Est"/>
    <s v="CMR003"/>
    <s v="Lom-Et-Djerem"/>
    <s v="CMR003004"/>
    <s v="Garoua-Boulaï"/>
    <s v="CMR003004006"/>
    <s v="GARROUA-BOULAÏ "/>
    <s v="2020-10-3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05"/>
    <n v="0"/>
    <n v="0"/>
    <n v="0"/>
    <n v="105"/>
    <n v="6.0387188500000004"/>
    <n v="14.40065877"/>
    <x v="0"/>
  </r>
  <r>
    <s v="2020-10-26"/>
    <x v="2"/>
    <s v="CMR003"/>
    <s v="Lom-Et-Djerem"/>
    <s v="CMR003004"/>
    <s v="Garoua-Boulaï"/>
    <s v="CMR003004006"/>
    <s v="ZAMBOÏ"/>
    <x v="0"/>
    <s v="CMR"/>
    <m/>
    <s v="Est"/>
    <s v="CMR003"/>
    <s v="Lom-Et-Djerem"/>
    <s v="CMR003004"/>
    <s v="Garoua-Boulaï"/>
    <s v="CMR003004006"/>
    <s v="GADO BADIERE"/>
    <s v="2020-10-20"/>
    <x v="2"/>
    <s v="CAR"/>
    <m/>
    <s v="Nana-Mambere"/>
    <s v="CAR010"/>
    <m/>
    <m/>
    <m/>
    <m/>
    <s v=""/>
    <s v="2020-11-11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104"/>
    <n v="0"/>
    <n v="0"/>
    <n v="0"/>
    <n v="104"/>
    <n v="5.6215450300000001"/>
    <n v="14.597549069999999"/>
    <x v="0"/>
  </r>
  <r>
    <s v="2020-10-26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SEBORE"/>
    <s v="2020-05-30"/>
    <x v="0"/>
    <s v="CMR"/>
    <m/>
    <s v="Nord"/>
    <s v="CMR006"/>
    <s v="Bénoué"/>
    <s v="CMR006001"/>
    <s v="Pitoa"/>
    <s v="CMR006001010"/>
    <s v="BADJOUMA"/>
    <s v="2020-10-25"/>
    <s v="Camerounaise"/>
    <m/>
    <n v="2"/>
    <n v="0"/>
    <n v="0"/>
    <n v="0"/>
    <n v="0"/>
    <n v="0"/>
    <n v="0"/>
    <n v="0"/>
    <n v="1"/>
    <n v="0"/>
    <n v="0"/>
    <n v="0"/>
    <n v="2"/>
    <n v="2"/>
    <s v="Ovins Bovins"/>
    <m/>
    <n v="100"/>
    <n v="60"/>
    <n v="0"/>
    <n v="0"/>
    <n v="160"/>
    <n v="9.2572727399999994"/>
    <n v="13.77182711"/>
    <x v="0"/>
  </r>
  <r>
    <s v="2020-10-26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23"/>
    <x v="0"/>
    <s v="CMR"/>
    <m/>
    <s v="Nord"/>
    <s v="CMR006"/>
    <s v="Bénoué"/>
    <s v="CMR006001"/>
    <s v="Bibémi"/>
    <s v="CMR006001012"/>
    <s v="ADOUMRI"/>
    <s v="2020-10-29"/>
    <s v="Tchadienne"/>
    <m/>
    <n v="0"/>
    <n v="8"/>
    <n v="0"/>
    <n v="0"/>
    <n v="0"/>
    <n v="0"/>
    <n v="0"/>
    <n v="0"/>
    <n v="1"/>
    <n v="0"/>
    <n v="0"/>
    <n v="0"/>
    <n v="8"/>
    <n v="8"/>
    <s v="Bovins"/>
    <m/>
    <n v="148"/>
    <n v="0"/>
    <n v="0"/>
    <n v="0"/>
    <n v="148"/>
    <n v="9.3887997999999993"/>
    <n v="13.43275727"/>
    <x v="0"/>
  </r>
  <r>
    <s v="2020-10-26"/>
    <x v="1"/>
    <s v="CMR006"/>
    <s v="Mayo-Rey"/>
    <s v="CMR006004"/>
    <s v="Rey-Bouba"/>
    <s v="CMR006004002"/>
    <s v="SINASSI"/>
    <x v="1"/>
    <s v="TCD"/>
    <m/>
    <s v="Guera"/>
    <s v="TCD004"/>
    <m/>
    <m/>
    <m/>
    <m/>
    <s v=""/>
    <s v="2020-10-25"/>
    <x v="3"/>
    <s v="TCD"/>
    <m/>
    <s v="Guera"/>
    <s v="TCD004"/>
    <m/>
    <m/>
    <m/>
    <m/>
    <s v=""/>
    <s v="2020-11-10"/>
    <s v="Autre"/>
    <s v="Apatrides"/>
    <n v="0"/>
    <n v="0"/>
    <n v="0"/>
    <n v="0"/>
    <n v="0"/>
    <n v="0"/>
    <n v="0"/>
    <n v="16"/>
    <n v="1"/>
    <n v="3"/>
    <n v="4"/>
    <n v="4"/>
    <n v="5"/>
    <n v="16"/>
    <s v="Bovins Ovins Autre"/>
    <s v="Asins"/>
    <n v="300"/>
    <n v="70"/>
    <n v="0"/>
    <n v="4"/>
    <n v="374"/>
    <n v="9.3887997999999993"/>
    <n v="13.43275727"/>
    <x v="0"/>
  </r>
  <r>
    <s v="2020-10-26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DJOUROUM"/>
    <s v="2020-10-24"/>
    <x v="0"/>
    <s v="CMR"/>
    <m/>
    <s v="Nord"/>
    <s v="CMR006"/>
    <s v="Mayo-Rey"/>
    <s v="CMR006004"/>
    <s v="Rey-Bouba"/>
    <s v="CMR006004002"/>
    <s v="DJOUROUM"/>
    <s v="2020-10-28"/>
    <s v="Autre"/>
    <s v="Apatrides"/>
    <n v="0"/>
    <n v="0"/>
    <n v="0"/>
    <n v="0"/>
    <n v="0"/>
    <n v="0"/>
    <n v="0"/>
    <n v="10"/>
    <n v="1"/>
    <n v="4"/>
    <n v="3"/>
    <n v="2"/>
    <n v="1"/>
    <n v="10"/>
    <s v="Bovins Ovins"/>
    <m/>
    <n v="100"/>
    <n v="40"/>
    <n v="0"/>
    <n v="0"/>
    <n v="140"/>
    <n v="9.3887997999999993"/>
    <n v="13.43275727"/>
    <x v="0"/>
  </r>
  <r>
    <s v="2020-10-26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DAMBI"/>
    <s v="2020-10-22"/>
    <x v="0"/>
    <s v="CMR"/>
    <m/>
    <s v="Nord"/>
    <s v="CMR006"/>
    <s v="Mayo-Rey"/>
    <s v="CMR006004"/>
    <s v="Rey-Bouba"/>
    <s v="CMR006004002"/>
    <s v="DAMBI"/>
    <s v="2020-11-01"/>
    <s v="Autre"/>
    <s v="Apatrides"/>
    <n v="0"/>
    <n v="0"/>
    <n v="0"/>
    <n v="0"/>
    <n v="0"/>
    <n v="0"/>
    <n v="0"/>
    <n v="13"/>
    <n v="1"/>
    <n v="3"/>
    <n v="2"/>
    <n v="2"/>
    <n v="6"/>
    <n v="13"/>
    <s v="Bovins Ovins Autre"/>
    <s v="Asins"/>
    <n v="200"/>
    <n v="45"/>
    <n v="0"/>
    <n v="6"/>
    <n v="251"/>
    <n v="9.3887997999999993"/>
    <n v="13.43275727"/>
    <x v="0"/>
  </r>
  <r>
    <s v="2020-10-26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SINASSI"/>
    <s v="2020-10-26"/>
    <x v="0"/>
    <s v="CMR"/>
    <m/>
    <s v="Nord"/>
    <s v="CMR006"/>
    <s v="Mayo-Rey"/>
    <s v="CMR006004"/>
    <s v="Rey-Bouba"/>
    <s v="CMR006004002"/>
    <s v="SINASSI"/>
    <s v="2020-11-04"/>
    <s v="Camerounaise"/>
    <m/>
    <n v="10"/>
    <n v="0"/>
    <n v="0"/>
    <n v="0"/>
    <n v="0"/>
    <n v="0"/>
    <n v="0"/>
    <n v="0"/>
    <n v="1"/>
    <n v="1"/>
    <n v="2"/>
    <n v="4"/>
    <n v="3"/>
    <n v="10"/>
    <s v="Bovins Ovins"/>
    <m/>
    <n v="300"/>
    <n v="80"/>
    <n v="0"/>
    <n v="0"/>
    <n v="380"/>
    <n v="9.3887997999999993"/>
    <n v="13.43275727"/>
    <x v="0"/>
  </r>
  <r>
    <s v="2020-10-26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DAMBI"/>
    <s v="2020-10-24"/>
    <x v="0"/>
    <s v="CMR"/>
    <m/>
    <s v="Nord"/>
    <s v="CMR006"/>
    <s v="Mayo-Rey"/>
    <s v="CMR006004"/>
    <s v="Rey-Bouba"/>
    <s v="CMR006004002"/>
    <s v="DAMBI"/>
    <s v="2020-10-31"/>
    <s v="Autre"/>
    <s v="Apatrides"/>
    <n v="0"/>
    <n v="0"/>
    <n v="0"/>
    <n v="0"/>
    <n v="0"/>
    <n v="0"/>
    <n v="0"/>
    <n v="10"/>
    <n v="1"/>
    <n v="3"/>
    <n v="2"/>
    <n v="2"/>
    <n v="3"/>
    <n v="10"/>
    <s v="Bovins Ovins Autre"/>
    <s v="Asins"/>
    <n v="400"/>
    <n v="150"/>
    <n v="0"/>
    <n v="10"/>
    <n v="560"/>
    <n v="9.3887997999999993"/>
    <n v="13.43275727"/>
    <x v="0"/>
  </r>
  <r>
    <s v="2020-10-26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Touboro"/>
    <s v="CMR006004003"/>
    <s v="DOMPLA"/>
    <s v="2020-10-24"/>
    <x v="0"/>
    <s v="CMR"/>
    <m/>
    <s v="Nord"/>
    <s v="CMR006"/>
    <s v="Mayo-Rey"/>
    <s v="CMR006004"/>
    <s v="Touboro"/>
    <s v="CMR006004003"/>
    <s v="DOMPLA"/>
    <s v="2020-11-12"/>
    <s v="Autre"/>
    <s v="Apatrides"/>
    <n v="0"/>
    <n v="0"/>
    <n v="0"/>
    <n v="0"/>
    <n v="0"/>
    <n v="0"/>
    <n v="0"/>
    <n v="12"/>
    <n v="1"/>
    <n v="2"/>
    <n v="5"/>
    <n v="3"/>
    <n v="2"/>
    <n v="12"/>
    <s v="Bovins Ovins Autre"/>
    <s v="Asins"/>
    <n v="300"/>
    <n v="30"/>
    <n v="0"/>
    <n v="4"/>
    <n v="334"/>
    <n v="9.3887997999999993"/>
    <n v="13.43275727"/>
    <x v="0"/>
  </r>
  <r>
    <s v="2020-10-26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Touboro"/>
    <s v="CMR006004003"/>
    <s v="TOUBORO"/>
    <s v="2020-10-23"/>
    <x v="0"/>
    <s v="CMR"/>
    <m/>
    <s v="Nord"/>
    <s v="CMR006"/>
    <s v="Mayo-Rey"/>
    <s v="CMR006004"/>
    <s v="Touboro"/>
    <s v="CMR006004003"/>
    <s v="TOUBORO"/>
    <s v="2020-11-06"/>
    <s v="Autre"/>
    <s v="Apatrides"/>
    <n v="0"/>
    <n v="0"/>
    <n v="0"/>
    <n v="0"/>
    <n v="0"/>
    <n v="0"/>
    <n v="0"/>
    <n v="11"/>
    <n v="1"/>
    <n v="2"/>
    <n v="4"/>
    <n v="2"/>
    <n v="3"/>
    <n v="11"/>
    <s v="Bovins Ovins Autre"/>
    <s v="Asins"/>
    <n v="200"/>
    <n v="50"/>
    <n v="0"/>
    <n v="3"/>
    <n v="253"/>
    <n v="9.3887997999999993"/>
    <n v="13.43275727"/>
    <x v="0"/>
  </r>
  <r>
    <s v="2020-10-26"/>
    <x v="1"/>
    <s v="CMR006"/>
    <s v="Mayo-Rey"/>
    <s v="CMR006004"/>
    <s v="Rey-Bouba"/>
    <s v="CMR006004002"/>
    <s v="SINASSI"/>
    <x v="2"/>
    <s v="CAR"/>
    <m/>
    <s v="Mbomou"/>
    <s v="CAR008"/>
    <m/>
    <m/>
    <m/>
    <m/>
    <s v=""/>
    <s v="2020-10-26"/>
    <x v="2"/>
    <s v="CAR"/>
    <m/>
    <s v="Mbomou"/>
    <s v="CAR008"/>
    <m/>
    <m/>
    <m/>
    <m/>
    <s v=""/>
    <s v="2020-11-15"/>
    <s v="Autre"/>
    <s v="Apatrides"/>
    <n v="0"/>
    <n v="0"/>
    <n v="0"/>
    <n v="0"/>
    <n v="0"/>
    <n v="0"/>
    <n v="0"/>
    <n v="13"/>
    <n v="1"/>
    <n v="2"/>
    <n v="4"/>
    <n v="5"/>
    <n v="2"/>
    <n v="13"/>
    <s v="Bovins Ovins Autre"/>
    <s v="Asins"/>
    <n v="220"/>
    <n v="50"/>
    <n v="0"/>
    <n v="4"/>
    <n v="274"/>
    <n v="9.3887997999999993"/>
    <n v="13.43275727"/>
    <x v="0"/>
  </r>
  <r>
    <s v="2020-10-2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25"/>
    <x v="0"/>
    <s v="CMR"/>
    <m/>
    <s v="Est"/>
    <s v="CMR003"/>
    <s v="Lom-Et-Djerem"/>
    <s v="CMR003004"/>
    <s v="Belabo"/>
    <s v="CMR003004001"/>
    <s v="BELABO"/>
    <s v="2020-11-26"/>
    <s v="Camerounaise Centrafricaine"/>
    <m/>
    <n v="1"/>
    <n v="0"/>
    <n v="2"/>
    <n v="0"/>
    <n v="0"/>
    <n v="0"/>
    <n v="0"/>
    <n v="0"/>
    <n v="2"/>
    <n v="0"/>
    <n v="0"/>
    <n v="0"/>
    <n v="3"/>
    <n v="3"/>
    <s v="Bovins Autre"/>
    <s v="Chien"/>
    <n v="68"/>
    <n v="0"/>
    <n v="0"/>
    <n v="2"/>
    <n v="70"/>
    <n v="6.7419379599999996"/>
    <n v="14.56870743"/>
    <x v="0"/>
  </r>
  <r>
    <s v="2020-10-2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25"/>
    <x v="0"/>
    <s v="CMR"/>
    <m/>
    <s v="Centre"/>
    <s v="CMR002"/>
    <s v="Mfoundi"/>
    <s v="CMR002007"/>
    <s v="Yaounde I"/>
    <s v="CMR002007005"/>
    <s v="YAOUNDE"/>
    <s v="2020-11-3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56"/>
    <n v="0"/>
    <n v="0"/>
    <n v="0"/>
    <n v="56"/>
    <n v="6.7419379599999996"/>
    <n v="14.56870743"/>
    <x v="0"/>
  </r>
  <r>
    <s v="2020-10-2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25"/>
    <x v="0"/>
    <s v="CMR"/>
    <m/>
    <s v="Est"/>
    <s v="CMR003"/>
    <s v="Lom-Et-Djerem"/>
    <s v="CMR003004"/>
    <s v="Mandjou"/>
    <s v="CMR003004004"/>
    <s v="MANDJOU"/>
    <s v="2020-11-1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0"/>
    <n v="0"/>
    <n v="0"/>
    <n v="0"/>
    <n v="30"/>
    <n v="6.7419379599999996"/>
    <n v="14.56870743"/>
    <x v="0"/>
  </r>
  <r>
    <s v="2020-10-2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SOBA"/>
    <s v="2020-10-22"/>
    <x v="0"/>
    <s v="CMR"/>
    <m/>
    <s v="Littoral"/>
    <s v="CMR005"/>
    <s v="Moungo"/>
    <s v="CMR005001"/>
    <s v="Loum"/>
    <s v="CMR005001006"/>
    <s v="LOUM"/>
    <s v="2020-11-1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62"/>
    <n v="0"/>
    <n v="0"/>
    <n v="0"/>
    <n v="62"/>
    <n v="6.7419379599999996"/>
    <n v="14.56870743"/>
    <x v="0"/>
  </r>
  <r>
    <s v="2020-10-2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25"/>
    <x v="0"/>
    <s v="CMR"/>
    <m/>
    <s v="Littoral"/>
    <s v="CMR005"/>
    <s v="Wouri"/>
    <s v="CMR005004"/>
    <s v="Douala VI"/>
    <s v="CMR005004001"/>
    <s v="DOUALA VL"/>
    <s v="2020-11-04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"/>
    <n v="0"/>
    <n v="0"/>
    <n v="0"/>
    <n v="20"/>
    <n v="6.7419379599999996"/>
    <n v="14.56870743"/>
    <x v="0"/>
  </r>
  <r>
    <s v="2020-10-2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24"/>
    <x v="0"/>
    <s v="CMR"/>
    <m/>
    <s v="Centre"/>
    <s v="CMR002"/>
    <s v="Mefou-et-Akono"/>
    <s v="CMR002006"/>
    <s v="Akono"/>
    <s v="CMR002006004"/>
    <s v="AKONO"/>
    <s v="2020-11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2"/>
    <n v="0"/>
    <n v="0"/>
    <n v="0"/>
    <n v="32"/>
    <n v="6.7419379599999996"/>
    <n v="14.56870743"/>
    <x v="0"/>
  </r>
  <r>
    <s v="2020-10-2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0-25"/>
    <x v="2"/>
    <s v="CAR"/>
    <m/>
    <s v="Mbomou"/>
    <s v="CAR008"/>
    <m/>
    <m/>
    <m/>
    <m/>
    <s v=""/>
    <s v="2020-10-31"/>
    <s v="Camerounaise"/>
    <m/>
    <n v="8"/>
    <n v="0"/>
    <n v="0"/>
    <n v="0"/>
    <n v="0"/>
    <n v="0"/>
    <n v="0"/>
    <n v="0"/>
    <n v="1"/>
    <n v="0"/>
    <n v="3"/>
    <n v="1"/>
    <n v="4"/>
    <n v="8"/>
    <s v="Bovins Ovins Caprins"/>
    <m/>
    <n v="905"/>
    <n v="48"/>
    <n v="62"/>
    <n v="0"/>
    <n v="1015"/>
    <n v="5.0849866700000002"/>
    <n v="14.63825578"/>
    <x v="0"/>
  </r>
  <r>
    <s v="2020-10-27"/>
    <x v="2"/>
    <s v="CMR003"/>
    <s v="Kadey"/>
    <s v="CMR003003"/>
    <s v="Ouli"/>
    <s v="CMR003003005"/>
    <s v="TAMOUNEGUEZE"/>
    <x v="0"/>
    <s v="CMR"/>
    <m/>
    <s v="Adamaoua"/>
    <s v="CMR001"/>
    <s v="Djerem"/>
    <s v="CMR001001"/>
    <s v="Tabati"/>
    <s v="CMR001001001"/>
    <s v="TIBATI"/>
    <s v="2020-10-23"/>
    <x v="2"/>
    <s v="CAR"/>
    <m/>
    <s v="Ouham"/>
    <s v="CAR013"/>
    <m/>
    <m/>
    <m/>
    <m/>
    <s v=""/>
    <s v="2020-10-31"/>
    <s v="Camerounaise Nigérianne"/>
    <m/>
    <n v="9"/>
    <n v="0"/>
    <n v="0"/>
    <n v="6"/>
    <n v="0"/>
    <n v="0"/>
    <n v="0"/>
    <n v="0"/>
    <n v="2"/>
    <n v="1"/>
    <n v="5"/>
    <n v="3"/>
    <n v="6"/>
    <n v="15"/>
    <s v="Bovins Ovins Autre"/>
    <s v="Asins et Equins"/>
    <n v="2350"/>
    <n v="208"/>
    <n v="0"/>
    <n v="15"/>
    <n v="2573"/>
    <n v="5.0849866700000002"/>
    <n v="14.63825578"/>
    <x v="0"/>
  </r>
  <r>
    <s v="2020-10-27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0-20"/>
    <x v="0"/>
    <s v="CMR"/>
    <m/>
    <s v="Est"/>
    <s v="CMR003"/>
    <s v="Lom-Et-Djerem"/>
    <s v="CMR003004"/>
    <s v="Garoua-Boulaï"/>
    <s v="CMR003004006"/>
    <s v="GAROUA BOULAÏ "/>
    <s v="2020-10-2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50"/>
    <n v="0"/>
    <n v="0"/>
    <n v="0"/>
    <n v="50"/>
    <n v="6.0385846000000001"/>
    <n v="14.4007468"/>
    <x v="0"/>
  </r>
  <r>
    <s v="2020-10-27"/>
    <x v="2"/>
    <s v="CMR003"/>
    <s v="Lom-Et-Djerem"/>
    <s v="CMR003004"/>
    <s v="Garoua-Boulaï"/>
    <s v="CMR003004006"/>
    <s v="TAPARE"/>
    <x v="1"/>
    <s v="TCD"/>
    <m/>
    <s v="Logone Occidental"/>
    <s v="TCD008"/>
    <m/>
    <m/>
    <m/>
    <m/>
    <s v=""/>
    <s v="2020-10-22"/>
    <x v="1"/>
    <s v="COG"/>
    <m/>
    <m/>
    <m/>
    <m/>
    <m/>
    <m/>
    <m/>
    <s v=""/>
    <s v="2020-11-1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0"/>
    <n v="0"/>
    <n v="0"/>
    <n v="0"/>
    <n v="100"/>
    <n v="6.0385846000000001"/>
    <n v="14.4007468"/>
    <x v="0"/>
  </r>
  <r>
    <s v="2020-10-2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27"/>
    <x v="1"/>
    <s v="COG"/>
    <m/>
    <m/>
    <m/>
    <m/>
    <m/>
    <m/>
    <m/>
    <s v=""/>
    <s v="2020-12-27"/>
    <s v="Tchadienne"/>
    <m/>
    <n v="0"/>
    <n v="2"/>
    <n v="0"/>
    <n v="0"/>
    <n v="0"/>
    <n v="0"/>
    <n v="0"/>
    <n v="0"/>
    <n v="1"/>
    <n v="0"/>
    <n v="0"/>
    <n v="0"/>
    <n v="2"/>
    <n v="2"/>
    <s v="Bovins Autre"/>
    <s v="Asins"/>
    <n v="150"/>
    <n v="0"/>
    <n v="0"/>
    <n v="2"/>
    <n v="152"/>
    <n v="6.0385846000000001"/>
    <n v="14.4007468"/>
    <x v="0"/>
  </r>
  <r>
    <s v="2020-10-27"/>
    <x v="2"/>
    <s v="CMR003"/>
    <s v="Lom-Et-Djerem"/>
    <s v="CMR003004"/>
    <s v="Garoua-Boulaï"/>
    <s v="CMR003004006"/>
    <s v="TAPARE"/>
    <x v="1"/>
    <s v="TCD"/>
    <m/>
    <s v="Batha"/>
    <s v="TCD001"/>
    <m/>
    <m/>
    <m/>
    <m/>
    <s v=""/>
    <s v="2020-10-08"/>
    <x v="1"/>
    <s v="COG"/>
    <m/>
    <m/>
    <m/>
    <m/>
    <m/>
    <m/>
    <m/>
    <s v=""/>
    <s v="2020-11-25"/>
    <s v="Tchadienne"/>
    <m/>
    <n v="0"/>
    <n v="3"/>
    <n v="0"/>
    <n v="0"/>
    <n v="0"/>
    <n v="0"/>
    <n v="0"/>
    <n v="0"/>
    <n v="1"/>
    <n v="0"/>
    <n v="0"/>
    <n v="0"/>
    <n v="3"/>
    <n v="3"/>
    <s v="Bovins Autre"/>
    <s v="Asins"/>
    <n v="100"/>
    <n v="0"/>
    <n v="0"/>
    <n v="1"/>
    <n v="101"/>
    <n v="6.0387188500000004"/>
    <n v="14.40065877"/>
    <x v="0"/>
  </r>
  <r>
    <s v="2020-10-27"/>
    <x v="2"/>
    <s v="CMR003"/>
    <s v="Lom-Et-Djerem"/>
    <s v="CMR003004"/>
    <s v="Garoua-Boulaï"/>
    <s v="CMR003004006"/>
    <s v="ZAMBOÏ"/>
    <x v="0"/>
    <s v="CMR"/>
    <m/>
    <s v="Est"/>
    <s v="CMR003"/>
    <s v="Lom-Et-Djerem"/>
    <s v="CMR003004"/>
    <s v="Garoua-Boulaï"/>
    <s v="CMR003004006"/>
    <s v="MBORGUENE"/>
    <s v="2020-10-24"/>
    <x v="2"/>
    <s v="CAR"/>
    <m/>
    <s v="Nana-Mambere"/>
    <s v="CAR010"/>
    <m/>
    <m/>
    <m/>
    <m/>
    <s v=""/>
    <s v="2020-10-3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1"/>
    <n v="0"/>
    <n v="0"/>
    <n v="0"/>
    <n v="41"/>
    <n v="5.6215450300000001"/>
    <n v="14.597549069999999"/>
    <x v="0"/>
  </r>
  <r>
    <s v="2020-10-27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23"/>
    <x v="0"/>
    <s v="CMR"/>
    <m/>
    <s v="Nord"/>
    <s v="CMR006"/>
    <s v="Bénoué"/>
    <s v="CMR006001"/>
    <s v="Bibémi"/>
    <s v="CMR006001012"/>
    <s v="ADOUMRI"/>
    <s v="2020-10-29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70"/>
    <n v="0"/>
    <n v="0"/>
    <n v="0"/>
    <n v="70"/>
    <n v="9.3887997999999993"/>
    <n v="13.43275727"/>
    <x v="0"/>
  </r>
  <r>
    <s v="2020-10-28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0-19"/>
    <x v="0"/>
    <s v="CMR"/>
    <m/>
    <s v="Est"/>
    <s v="CMR003"/>
    <s v="kadey"/>
    <s v="CMR003003"/>
    <s v="Batouri"/>
    <s v="CMR003003003"/>
    <s v="BATOURI"/>
    <s v="2020-11-25"/>
    <s v="Centrafricaine"/>
    <m/>
    <n v="0"/>
    <n v="0"/>
    <n v="3"/>
    <n v="0"/>
    <n v="0"/>
    <n v="0"/>
    <n v="0"/>
    <n v="0"/>
    <n v="1"/>
    <n v="0"/>
    <n v="0"/>
    <n v="1"/>
    <n v="2"/>
    <n v="3"/>
    <s v="Bovins"/>
    <m/>
    <n v="148"/>
    <n v="0"/>
    <n v="0"/>
    <n v="0"/>
    <n v="148"/>
    <n v="6.7419379599999996"/>
    <n v="14.56870743"/>
    <x v="0"/>
  </r>
  <r>
    <s v="2020-10-28"/>
    <x v="0"/>
    <s v="CMR001"/>
    <s v="Mbéré"/>
    <s v="CMR001004"/>
    <s v="Meiganga"/>
    <s v="CMR001004002"/>
    <s v="NGAM"/>
    <x v="2"/>
    <s v="CAR"/>
    <m/>
    <s v="Lobaye"/>
    <s v="CAR006"/>
    <m/>
    <m/>
    <m/>
    <m/>
    <s v=""/>
    <s v="2020-10-17"/>
    <x v="0"/>
    <s v="CMR"/>
    <m/>
    <s v="Centre"/>
    <s v="CMR002"/>
    <s v="Mbam-et-Kim"/>
    <s v="CMR002004"/>
    <s v="Ngambe-Tikar"/>
    <s v="CMR002004001"/>
    <s v="NGAMBE-TIKAR"/>
    <s v="2020-11-06"/>
    <s v="Centrafricaine"/>
    <m/>
    <n v="0"/>
    <n v="0"/>
    <n v="5"/>
    <n v="0"/>
    <n v="0"/>
    <n v="0"/>
    <n v="0"/>
    <n v="0"/>
    <n v="1"/>
    <n v="0"/>
    <n v="0"/>
    <n v="0"/>
    <n v="5"/>
    <n v="5"/>
    <s v="Bovins"/>
    <m/>
    <n v="71"/>
    <n v="0"/>
    <n v="0"/>
    <n v="0"/>
    <n v="71"/>
    <n v="6.7419379599999996"/>
    <n v="14.56870743"/>
    <x v="0"/>
  </r>
  <r>
    <s v="2020-10-2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22"/>
    <x v="0"/>
    <s v="CMR"/>
    <m/>
    <s v="Est"/>
    <s v="CMR003"/>
    <s v="Haut-Nyong"/>
    <s v="CMR003002"/>
    <s v="Abong-Mbang"/>
    <s v="CMR003002009"/>
    <s v="ABONG-MBANG"/>
    <s v="2020-11-15"/>
    <s v="Camerounaise"/>
    <m/>
    <n v="6"/>
    <n v="0"/>
    <n v="0"/>
    <n v="0"/>
    <n v="0"/>
    <n v="0"/>
    <n v="0"/>
    <n v="0"/>
    <n v="1"/>
    <n v="0"/>
    <n v="0"/>
    <n v="1"/>
    <n v="5"/>
    <n v="6"/>
    <s v="Bovins"/>
    <m/>
    <n v="82"/>
    <n v="0"/>
    <n v="0"/>
    <n v="0"/>
    <n v="82"/>
    <n v="6.7419379599999996"/>
    <n v="14.56870743"/>
    <x v="0"/>
  </r>
  <r>
    <s v="2020-10-2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0-28"/>
    <x v="0"/>
    <s v="CMR"/>
    <m/>
    <s v="Adamaoua"/>
    <s v="CMR001"/>
    <s v="Mbéré"/>
    <s v="CMR001004"/>
    <s v="Meiganga"/>
    <s v="CMR001004002"/>
    <s v="MEIGANGA "/>
    <s v="2020-10-2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9"/>
    <n v="0"/>
    <n v="0"/>
    <n v="0"/>
    <n v="9"/>
    <n v="6.7419379599999996"/>
    <n v="14.56870743"/>
    <x v="0"/>
  </r>
  <r>
    <s v="2020-10-28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10-04"/>
    <x v="0"/>
    <s v="CMR"/>
    <m/>
    <s v="Est"/>
    <s v="CMR003"/>
    <s v="kadey"/>
    <s v="CMR003003"/>
    <s v="Batouri"/>
    <s v="CMR003003003"/>
    <s v="BATOURI"/>
    <s v="2020-10-2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3"/>
    <n v="0"/>
    <n v="0"/>
    <n v="0"/>
    <n v="13"/>
    <n v="4.8990748999999996"/>
    <n v="14.54433978"/>
    <x v="0"/>
  </r>
  <r>
    <s v="2020-10-28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09-06"/>
    <x v="0"/>
    <s v="CMR"/>
    <m/>
    <s v="Est"/>
    <s v="CMR003"/>
    <s v="kadey"/>
    <s v="CMR003003"/>
    <s v="Batouri"/>
    <s v="CMR003003003"/>
    <s v="NDEM "/>
    <s v="2020-10-2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52"/>
    <n v="0"/>
    <n v="0"/>
    <n v="0"/>
    <n v="52"/>
    <n v="4.8990748999999996"/>
    <n v="14.54433978"/>
    <x v="0"/>
  </r>
  <r>
    <s v="2020-10-28"/>
    <x v="2"/>
    <s v="CMR003"/>
    <s v="Kadey"/>
    <s v="CMR003003"/>
    <s v="Ouli"/>
    <s v="CMR003003005"/>
    <s v="TAMOUNEGUEZE"/>
    <x v="0"/>
    <s v="CMR"/>
    <m/>
    <s v="Nord"/>
    <s v="CMR006"/>
    <s v="Mayo-Louti"/>
    <s v="CMR006003"/>
    <s v="Guider"/>
    <s v="CMR006003002"/>
    <s v="GUIDER"/>
    <s v="2020-10-20"/>
    <x v="2"/>
    <s v="CAR"/>
    <m/>
    <s v="Nana-Grébizi"/>
    <s v="CAR009"/>
    <m/>
    <m/>
    <m/>
    <m/>
    <s v=""/>
    <s v="2020-11-05"/>
    <s v="Tchadienne Camerounaise"/>
    <m/>
    <n v="7"/>
    <n v="5"/>
    <n v="0"/>
    <n v="0"/>
    <n v="0"/>
    <n v="0"/>
    <n v="0"/>
    <n v="0"/>
    <n v="2"/>
    <n v="0"/>
    <n v="3"/>
    <n v="0"/>
    <n v="9"/>
    <n v="12"/>
    <s v="Bovins Ovins Caprins Autre"/>
    <s v="Equins"/>
    <n v="3200"/>
    <n v="140"/>
    <n v="75"/>
    <n v="3"/>
    <n v="3418"/>
    <n v="5.0849866700000002"/>
    <n v="14.63825578"/>
    <x v="0"/>
  </r>
  <r>
    <s v="2020-10-2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TONGO GANDIMA"/>
    <s v="2020-10-24"/>
    <x v="4"/>
    <s v="SDN"/>
    <m/>
    <s v="Kassala"/>
    <m/>
    <m/>
    <m/>
    <m/>
    <m/>
    <s v=""/>
    <s v="2020-11-26"/>
    <s v="Camerounaise"/>
    <m/>
    <n v="5"/>
    <n v="0"/>
    <n v="0"/>
    <n v="0"/>
    <n v="0"/>
    <n v="0"/>
    <n v="0"/>
    <n v="0"/>
    <n v="1"/>
    <n v="0"/>
    <n v="0"/>
    <n v="0"/>
    <n v="5"/>
    <n v="5"/>
    <s v="Bovins Ovins Autre"/>
    <s v="Asins et Equins"/>
    <n v="980"/>
    <n v="60"/>
    <n v="0"/>
    <n v="3"/>
    <n v="1043"/>
    <n v="5.0849866700000002"/>
    <n v="14.63825578"/>
    <x v="0"/>
  </r>
  <r>
    <s v="2020-10-2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TONGO GANDIMA"/>
    <s v="2020-10-25"/>
    <x v="4"/>
    <s v="SDN"/>
    <m/>
    <s v="Kassala"/>
    <m/>
    <m/>
    <m/>
    <m/>
    <m/>
    <s v=""/>
    <s v="2020-11-06"/>
    <s v="Camerounaise"/>
    <m/>
    <n v="7"/>
    <n v="0"/>
    <n v="0"/>
    <n v="0"/>
    <n v="0"/>
    <n v="0"/>
    <n v="0"/>
    <n v="0"/>
    <n v="1"/>
    <n v="0"/>
    <n v="0"/>
    <n v="0"/>
    <n v="7"/>
    <n v="7"/>
    <s v="Bovins Ovins Autre"/>
    <s v="Asins et Equins"/>
    <n v="1100"/>
    <n v="90"/>
    <n v="0"/>
    <n v="5"/>
    <n v="1195"/>
    <n v="5.0849866700000002"/>
    <n v="14.63825578"/>
    <x v="0"/>
  </r>
  <r>
    <s v="2020-10-28"/>
    <x v="2"/>
    <s v="CMR003"/>
    <s v="Lom-Et-Djerem"/>
    <s v="CMR003004"/>
    <s v="Garoua-Boulaï"/>
    <s v="CMR003004006"/>
    <s v="ZAMBOÏ"/>
    <x v="0"/>
    <s v="CMR"/>
    <m/>
    <s v="Est"/>
    <s v="CMR003"/>
    <s v="Lom-Et-Djerem"/>
    <s v="CMR003004"/>
    <s v="Garoua-Boulaï"/>
    <s v="CMR003004006"/>
    <s v="NDOKAYO"/>
    <s v="2020-10-22"/>
    <x v="2"/>
    <s v="CAR"/>
    <m/>
    <s v="Nana-Mambere"/>
    <s v="CAR010"/>
    <m/>
    <m/>
    <m/>
    <m/>
    <s v=""/>
    <s v="2020-11-0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7"/>
    <n v="0"/>
    <n v="0"/>
    <n v="0"/>
    <n v="37"/>
    <n v="5.6215450300000001"/>
    <n v="14.597549069999999"/>
    <x v="0"/>
  </r>
  <r>
    <s v="2020-10-28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YAGOYE"/>
    <s v="2020-10-28"/>
    <x v="2"/>
    <s v="CAR"/>
    <m/>
    <s v="Ouham-Pende"/>
    <s v="CAR014"/>
    <m/>
    <m/>
    <m/>
    <m/>
    <s v=""/>
    <s v="2020-11-25"/>
    <s v="Tchadienne"/>
    <m/>
    <n v="0"/>
    <n v="15"/>
    <n v="0"/>
    <n v="0"/>
    <n v="0"/>
    <n v="0"/>
    <n v="0"/>
    <n v="0"/>
    <n v="1"/>
    <n v="3"/>
    <n v="4"/>
    <n v="2"/>
    <n v="6"/>
    <n v="15"/>
    <s v="Bovins Ovins Autre"/>
    <s v="Asins et Equins"/>
    <n v="200"/>
    <n v="50"/>
    <n v="0"/>
    <n v="15"/>
    <n v="265"/>
    <n v="8.6633450799999991"/>
    <n v="14.9876931"/>
    <x v="0"/>
  </r>
  <r>
    <s v="2020-10-28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YAGOYE "/>
    <s v="2020-10-28"/>
    <x v="2"/>
    <s v="CAR"/>
    <m/>
    <s v="Ouham-Pende"/>
    <s v="CAR014"/>
    <m/>
    <m/>
    <m/>
    <m/>
    <s v=""/>
    <s v="2020-11-25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 et Equins"/>
    <n v="150"/>
    <n v="40"/>
    <n v="0"/>
    <n v="8"/>
    <n v="198"/>
    <n v="8.6633450799999991"/>
    <n v="14.9876931"/>
    <x v="0"/>
  </r>
  <r>
    <s v="2020-10-2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NABEMO"/>
    <s v="2020-10-24"/>
    <x v="0"/>
    <s v="CMR"/>
    <m/>
    <s v="Est"/>
    <s v="CMR003"/>
    <s v="kadey"/>
    <s v="CMR003003"/>
    <s v="Kentzou"/>
    <s v="CMR003003007"/>
    <s v="KENTZOU"/>
    <s v="2020-11-07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7"/>
    <n v="0"/>
    <n v="0"/>
    <n v="0"/>
    <n v="57"/>
    <n v="6.7419379599999996"/>
    <n v="14.56870743"/>
    <x v="0"/>
  </r>
  <r>
    <s v="2020-10-29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0-09"/>
    <x v="0"/>
    <s v="CMR"/>
    <m/>
    <s v="Centre"/>
    <s v="CMR002"/>
    <s v="Haute-Sanaga"/>
    <s v="CMR002001"/>
    <s v="Mbandjock"/>
    <s v="CMR002001001"/>
    <s v="MBANDJOCK"/>
    <s v="2020-11-09"/>
    <s v="Centrafricaine"/>
    <m/>
    <n v="0"/>
    <n v="0"/>
    <n v="6"/>
    <n v="0"/>
    <n v="0"/>
    <n v="0"/>
    <n v="0"/>
    <n v="0"/>
    <n v="1"/>
    <n v="0"/>
    <n v="0"/>
    <n v="0"/>
    <n v="6"/>
    <n v="6"/>
    <s v="Bovins"/>
    <m/>
    <n v="68"/>
    <n v="0"/>
    <n v="0"/>
    <n v="0"/>
    <n v="68"/>
    <n v="6.7419379599999996"/>
    <n v="14.56870743"/>
    <x v="0"/>
  </r>
  <r>
    <s v="2020-10-2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BAFOUCKOÏ "/>
    <s v="2020-10-23"/>
    <x v="0"/>
    <s v="CMR"/>
    <m/>
    <s v="Littoral"/>
    <s v="CMR005"/>
    <s v="Moungo"/>
    <s v="CMR005001"/>
    <s v="Melong"/>
    <s v="CMR005001008"/>
    <s v="MELONG"/>
    <s v="2020-11-12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84"/>
    <n v="0"/>
    <n v="0"/>
    <n v="0"/>
    <n v="84"/>
    <n v="6.7419379599999996"/>
    <n v="14.56870743"/>
    <x v="0"/>
  </r>
  <r>
    <s v="2020-10-2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0-25"/>
    <x v="0"/>
    <s v="CMR"/>
    <m/>
    <s v="Est"/>
    <s v="CMR003"/>
    <s v="Lom-Et-Djerem"/>
    <s v="CMR003004"/>
    <s v="Ngoura"/>
    <s v="CMR003004005"/>
    <s v="NGOURA "/>
    <s v="2020-11-08"/>
    <s v="Camerounaise"/>
    <m/>
    <n v="5"/>
    <n v="0"/>
    <n v="0"/>
    <n v="0"/>
    <n v="0"/>
    <n v="0"/>
    <n v="0"/>
    <n v="0"/>
    <n v="1"/>
    <n v="0"/>
    <n v="0"/>
    <n v="0"/>
    <n v="5"/>
    <n v="5"/>
    <s v="Bovins Ovins"/>
    <m/>
    <n v="46"/>
    <n v="5"/>
    <n v="0"/>
    <n v="0"/>
    <n v="51"/>
    <n v="6.7419379599999996"/>
    <n v="14.56870743"/>
    <x v="0"/>
  </r>
  <r>
    <s v="2020-10-29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8-01"/>
    <x v="1"/>
    <s v="COG"/>
    <m/>
    <m/>
    <m/>
    <m/>
    <m/>
    <m/>
    <m/>
    <s v=""/>
    <s v="2020-12-06"/>
    <s v="Tchadienne"/>
    <m/>
    <n v="0"/>
    <n v="15"/>
    <n v="0"/>
    <n v="0"/>
    <n v="0"/>
    <n v="0"/>
    <n v="0"/>
    <n v="0"/>
    <n v="1"/>
    <n v="0"/>
    <n v="0"/>
    <n v="0"/>
    <n v="15"/>
    <n v="15"/>
    <s v="Bovins"/>
    <m/>
    <n v="525"/>
    <n v="0"/>
    <n v="0"/>
    <n v="0"/>
    <n v="525"/>
    <n v="4.8990748999999996"/>
    <n v="14.54433978"/>
    <x v="0"/>
  </r>
  <r>
    <s v="2020-10-29"/>
    <x v="2"/>
    <s v="CMR003"/>
    <s v="Lom-Et-Djerem"/>
    <s v="CMR003004"/>
    <s v="Garoua-Boulaï"/>
    <s v="CMR003004006"/>
    <s v="TAPARE"/>
    <x v="1"/>
    <s v="TCD"/>
    <m/>
    <s v="Borkou"/>
    <s v="TCD002"/>
    <m/>
    <m/>
    <m/>
    <m/>
    <s v=""/>
    <s v="2020-10-09"/>
    <x v="1"/>
    <s v="COG"/>
    <m/>
    <m/>
    <m/>
    <m/>
    <m/>
    <m/>
    <m/>
    <s v=""/>
    <s v="2020-11-14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70"/>
    <n v="0"/>
    <n v="0"/>
    <n v="0"/>
    <n v="70"/>
    <n v="6.0387188500000004"/>
    <n v="14.40065877"/>
    <x v="0"/>
  </r>
  <r>
    <s v="2020-10-29"/>
    <x v="2"/>
    <s v="CMR003"/>
    <s v="Lom-Et-Djerem"/>
    <s v="CMR003004"/>
    <s v="Garoua-Boulaï"/>
    <s v="CMR003004006"/>
    <s v="TAPARE"/>
    <x v="1"/>
    <s v="TCD"/>
    <m/>
    <s v="Borkou"/>
    <s v="TCD002"/>
    <m/>
    <m/>
    <m/>
    <m/>
    <s v=""/>
    <s v="2020-10-02"/>
    <x v="1"/>
    <s v="COG"/>
    <m/>
    <m/>
    <m/>
    <m/>
    <m/>
    <m/>
    <m/>
    <s v=""/>
    <s v="2020-11-18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120"/>
    <n v="0"/>
    <n v="0"/>
    <n v="0"/>
    <n v="120"/>
    <n v="6.0387188500000004"/>
    <n v="14.40065877"/>
    <x v="0"/>
  </r>
  <r>
    <s v="2020-10-29"/>
    <x v="2"/>
    <s v="CMR003"/>
    <s v="Lom-Et-Djerem"/>
    <s v="CMR003004"/>
    <s v="Garoua-Boulaï"/>
    <s v="CMR003004006"/>
    <s v="ZAMBOÏ"/>
    <x v="0"/>
    <s v="CMR"/>
    <m/>
    <s v="Est"/>
    <s v="CMR003"/>
    <s v="Lom-Et-Djerem"/>
    <s v="CMR003004"/>
    <s v="Garoua-Boulaï"/>
    <s v="CMR003004006"/>
    <s v="GARROUA-BOULAÏ"/>
    <s v="2020-10-28"/>
    <x v="2"/>
    <s v="CAR"/>
    <m/>
    <s v="Nana-Mambere"/>
    <s v="CAR010"/>
    <m/>
    <m/>
    <m/>
    <m/>
    <s v=""/>
    <s v="2020-11-04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62"/>
    <n v="0"/>
    <n v="0"/>
    <n v="0"/>
    <n v="62"/>
    <n v="5.6215450300000001"/>
    <n v="14.597549069999999"/>
    <x v="0"/>
  </r>
  <r>
    <s v="2020-10-29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KONGRONG"/>
    <s v="2020-10-29"/>
    <x v="0"/>
    <s v="CMR"/>
    <m/>
    <s v="Nord"/>
    <s v="CMR006"/>
    <s v="Mayo-Rey"/>
    <s v="CMR006004"/>
    <s v="Rey-Bouba"/>
    <s v="CMR006004002"/>
    <s v="KONGRONG"/>
    <s v="2020-11-04"/>
    <s v="Autre"/>
    <s v="Apatrides"/>
    <n v="0"/>
    <n v="0"/>
    <n v="0"/>
    <n v="0"/>
    <n v="0"/>
    <n v="0"/>
    <n v="0"/>
    <n v="5"/>
    <n v="1"/>
    <n v="0"/>
    <n v="0"/>
    <n v="0"/>
    <n v="5"/>
    <n v="5"/>
    <s v="Bovins Autre"/>
    <s v="Asins"/>
    <n v="250"/>
    <n v="0"/>
    <n v="0"/>
    <n v="2"/>
    <n v="252"/>
    <n v="9.3887997999999993"/>
    <n v="13.43275727"/>
    <x v="0"/>
  </r>
  <r>
    <s v="2020-10-29"/>
    <x v="1"/>
    <s v="CMR006"/>
    <s v="Mayo-Rey"/>
    <s v="CMR006004"/>
    <s v="Touboro"/>
    <s v="CMR006004003"/>
    <s v="BOGDIBO"/>
    <x v="1"/>
    <s v="TCD"/>
    <m/>
    <s v="Mayo Kebbi Ouest"/>
    <s v="TCD012"/>
    <m/>
    <m/>
    <m/>
    <m/>
    <s v=""/>
    <s v="2020-10-22"/>
    <x v="0"/>
    <s v="CMR"/>
    <m/>
    <s v="Adamaoua"/>
    <s v="CMR001"/>
    <s v="Mbéré"/>
    <s v="CMR001004"/>
    <s v="Djohong"/>
    <s v="CMR001004003"/>
    <s v="BORGOP"/>
    <s v="2021-01-30"/>
    <s v="Tchadienne Camerounaise"/>
    <m/>
    <n v="4"/>
    <n v="6"/>
    <n v="0"/>
    <n v="0"/>
    <n v="0"/>
    <n v="0"/>
    <n v="0"/>
    <n v="0"/>
    <n v="2"/>
    <n v="0"/>
    <n v="3"/>
    <n v="2"/>
    <n v="5"/>
    <n v="10"/>
    <s v="Bovins Ovins"/>
    <m/>
    <n v="813"/>
    <n v="56"/>
    <n v="0"/>
    <n v="0"/>
    <n v="869"/>
    <n v="7.7847441999999996"/>
    <n v="15.51739456"/>
    <x v="0"/>
  </r>
  <r>
    <s v="2020-10-30"/>
    <x v="0"/>
    <s v="CMR001"/>
    <s v="Mbéré"/>
    <s v="CMR001004"/>
    <s v="Meiganga"/>
    <s v="CMR001004002"/>
    <s v="NGAM"/>
    <x v="2"/>
    <s v="CAR"/>
    <m/>
    <s v="Lobaye"/>
    <s v="CAR006"/>
    <m/>
    <m/>
    <m/>
    <m/>
    <s v=""/>
    <s v="2020-10-17"/>
    <x v="0"/>
    <s v="CMR"/>
    <m/>
    <s v="Ouest"/>
    <s v="CMR008"/>
    <s v="Bamboutos"/>
    <s v="CMR008001"/>
    <s v="Galim"/>
    <s v="CMR008001004"/>
    <s v="GALIM "/>
    <s v="2020-11-14"/>
    <s v="Centrafricaine"/>
    <m/>
    <n v="0"/>
    <n v="0"/>
    <n v="7"/>
    <n v="0"/>
    <n v="0"/>
    <n v="0"/>
    <n v="0"/>
    <n v="0"/>
    <n v="1"/>
    <n v="0"/>
    <n v="0"/>
    <n v="0"/>
    <n v="7"/>
    <n v="7"/>
    <s v="Bovins "/>
    <m/>
    <n v="79"/>
    <n v="0"/>
    <n v="0"/>
    <n v="0"/>
    <n v="79"/>
    <n v="6.7419379599999996"/>
    <n v="14.56870743"/>
    <x v="0"/>
  </r>
  <r>
    <s v="2020-10-3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ALLAHAMDOU "/>
    <s v="2020-10-23"/>
    <x v="0"/>
    <s v="CMR"/>
    <m/>
    <s v="Est"/>
    <s v="CMR003"/>
    <s v="Boumba-Et-Ngoko"/>
    <s v="CMR003001"/>
    <s v="Mouloundou"/>
    <s v="CMR003001003"/>
    <s v="MOULOUNDOOU "/>
    <s v="2020-11-16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71"/>
    <n v="0"/>
    <n v="0"/>
    <n v="0"/>
    <n v="71"/>
    <n v="6.7419379599999996"/>
    <n v="14.56870743"/>
    <x v="0"/>
  </r>
  <r>
    <s v="2020-10-3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29"/>
    <x v="0"/>
    <s v="CMR"/>
    <m/>
    <s v="Adamaoua"/>
    <s v="CMR001"/>
    <s v="Mbéré"/>
    <s v="CMR001004"/>
    <s v="Meiganga"/>
    <s v="CMR001004002"/>
    <s v="MEIGANGA"/>
    <s v="2020-10-31"/>
    <s v="Camerounaise Centrafricaine"/>
    <m/>
    <n v="2"/>
    <n v="0"/>
    <n v="1"/>
    <n v="0"/>
    <n v="0"/>
    <n v="0"/>
    <n v="0"/>
    <n v="0"/>
    <n v="2"/>
    <n v="0"/>
    <n v="0"/>
    <n v="0"/>
    <n v="3"/>
    <n v="3"/>
    <s v="Bovins"/>
    <m/>
    <n v="38"/>
    <n v="0"/>
    <n v="0"/>
    <n v="0"/>
    <n v="38"/>
    <n v="6.7419379599999996"/>
    <n v="14.56870743"/>
    <x v="0"/>
  </r>
  <r>
    <s v="2020-10-30"/>
    <x v="2"/>
    <s v="CMR003"/>
    <s v="Kadey"/>
    <s v="CMR003003"/>
    <s v="Kette"/>
    <s v="CMR003003004"/>
    <s v="TIMANGOLO"/>
    <x v="2"/>
    <s v="CAR"/>
    <m/>
    <s v="Mambere-Kadei"/>
    <s v="CAR007"/>
    <m/>
    <m/>
    <m/>
    <m/>
    <s v=""/>
    <s v="2020-10-23"/>
    <x v="0"/>
    <s v="CMR"/>
    <m/>
    <s v="Est"/>
    <s v="CMR003"/>
    <s v="kadey"/>
    <s v="CMR003003"/>
    <s v="Mbang"/>
    <s v="CMR003003002"/>
    <s v="MBOUMBE PANA"/>
    <s v="2020-11-0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2"/>
    <n v="0"/>
    <n v="0"/>
    <n v="0"/>
    <n v="22"/>
    <n v="4.8990748999999996"/>
    <n v="14.54433978"/>
    <x v="0"/>
  </r>
  <r>
    <s v="2020-10-30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3"/>
    <x v="1"/>
    <s v="COG"/>
    <m/>
    <m/>
    <m/>
    <m/>
    <m/>
    <m/>
    <m/>
    <s v=""/>
    <s v="2020-12-04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205"/>
    <n v="0"/>
    <n v="0"/>
    <n v="0"/>
    <n v="205"/>
    <n v="6.0385846000000001"/>
    <n v="14.4007468"/>
    <x v="0"/>
  </r>
  <r>
    <s v="2020-10-30"/>
    <x v="2"/>
    <s v="CMR003"/>
    <s v="Lom-Et-Djerem"/>
    <s v="CMR003004"/>
    <s v="Garoua-Boulaï"/>
    <s v="CMR003004006"/>
    <s v="ZAMBOÏ"/>
    <x v="0"/>
    <s v="CMR"/>
    <m/>
    <s v="Est"/>
    <s v="CMR003"/>
    <s v="Kadey"/>
    <s v="CMR003003"/>
    <s v="Kette"/>
    <s v="CMR003003004"/>
    <s v="TOUBORRO"/>
    <s v="2020-10-23"/>
    <x v="2"/>
    <s v="CAR"/>
    <m/>
    <s v="Nana-Mambere"/>
    <s v="CAR010"/>
    <m/>
    <m/>
    <m/>
    <m/>
    <s v=""/>
    <s v="2020-11-04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9"/>
    <n v="0"/>
    <n v="0"/>
    <n v="0"/>
    <n v="19"/>
    <n v="5.6215450300000001"/>
    <n v="14.597549069999999"/>
    <x v="0"/>
  </r>
  <r>
    <s v="2020-10-30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0-30"/>
    <x v="0"/>
    <s v="CMR"/>
    <m/>
    <s v="Nord"/>
    <s v="CMR006"/>
    <s v="Mayo-Rey"/>
    <s v="CMR006004"/>
    <s v="Touboro"/>
    <s v="CMR006004003"/>
    <s v="MBAIMBOUM"/>
    <s v="2020-11-05"/>
    <s v="Camerounaise"/>
    <m/>
    <n v="5"/>
    <n v="0"/>
    <n v="0"/>
    <n v="0"/>
    <n v="0"/>
    <n v="0"/>
    <n v="0"/>
    <n v="0"/>
    <n v="1"/>
    <n v="0"/>
    <n v="0"/>
    <n v="2"/>
    <n v="3"/>
    <n v="5"/>
    <s v="Bovins"/>
    <m/>
    <n v="80"/>
    <n v="0"/>
    <n v="0"/>
    <n v="0"/>
    <n v="80"/>
    <n v="8.6633450799999991"/>
    <n v="14.9876931"/>
    <x v="0"/>
  </r>
  <r>
    <s v="2020-10-30"/>
    <x v="1"/>
    <s v="CMR006"/>
    <s v="Mayo-Rey"/>
    <s v="CMR006004"/>
    <s v="Touboro"/>
    <s v="CMR006004003"/>
    <s v="BOGDIBO"/>
    <x v="1"/>
    <s v="TCD"/>
    <m/>
    <s v="Logone Oriental"/>
    <s v="TCD009"/>
    <m/>
    <m/>
    <m/>
    <m/>
    <s v=""/>
    <s v="2020-10-23"/>
    <x v="2"/>
    <s v="CAR"/>
    <m/>
    <s v="Nana-Mambere"/>
    <s v="CAR010"/>
    <m/>
    <m/>
    <m/>
    <m/>
    <s v=""/>
    <s v="2020-11-10"/>
    <s v="Tchadienne"/>
    <m/>
    <n v="0"/>
    <n v="13"/>
    <n v="0"/>
    <n v="0"/>
    <n v="0"/>
    <n v="0"/>
    <n v="0"/>
    <n v="0"/>
    <n v="1"/>
    <n v="2"/>
    <n v="3"/>
    <n v="4"/>
    <n v="4"/>
    <n v="13"/>
    <s v="Bovins Ovins Autre"/>
    <s v="Asins et Equins"/>
    <n v="170"/>
    <n v="25"/>
    <n v="0"/>
    <n v="7"/>
    <n v="202"/>
    <n v="7.7847441999999996"/>
    <n v="15.51739456"/>
    <x v="0"/>
  </r>
  <r>
    <s v="2020-10-3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31"/>
    <x v="0"/>
    <s v="CMR"/>
    <m/>
    <s v="Adamaoua"/>
    <s v="CMR001"/>
    <s v="Mbéré"/>
    <s v="CMR001004"/>
    <s v="Meiganga"/>
    <s v="CMR001004002"/>
    <s v="MEIGANGA"/>
    <s v="2020-11-0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2"/>
    <n v="0"/>
    <n v="0"/>
    <n v="0"/>
    <n v="32"/>
    <n v="6.7419379599999996"/>
    <n v="14.56870743"/>
    <x v="0"/>
  </r>
  <r>
    <s v="2020-10-3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DIEL"/>
    <s v="2020-10-24"/>
    <x v="0"/>
    <s v="CMR"/>
    <m/>
    <s v="Est"/>
    <s v="CMR003"/>
    <s v="Lom-Et-Djerem"/>
    <s v="CMR003004"/>
    <s v="Garoua-Boulaï"/>
    <s v="CMR003004006"/>
    <s v="GADO-GBAZER"/>
    <s v="2020-11-12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74"/>
    <n v="0"/>
    <n v="0"/>
    <n v="0"/>
    <n v="74"/>
    <n v="6.7419379599999996"/>
    <n v="14.56870743"/>
    <x v="0"/>
  </r>
  <r>
    <s v="2020-10-3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31"/>
    <x v="0"/>
    <s v="CMR"/>
    <m/>
    <s v="Est"/>
    <s v="CMR003"/>
    <s v="Lom-Et-Djerem"/>
    <s v="CMR003004"/>
    <s v="Garoua-Boulaï"/>
    <s v="CMR003004006"/>
    <s v="GAROUA-BOULAÏ"/>
    <s v="2020-11-03"/>
    <s v="Camerounaise Centrafricaine"/>
    <m/>
    <n v="1"/>
    <n v="0"/>
    <n v="1"/>
    <n v="0"/>
    <n v="0"/>
    <n v="0"/>
    <n v="0"/>
    <n v="0"/>
    <n v="2"/>
    <n v="0"/>
    <n v="0"/>
    <n v="0"/>
    <n v="2"/>
    <n v="2"/>
    <s v="Bovins"/>
    <m/>
    <n v="25"/>
    <n v="0"/>
    <n v="0"/>
    <n v="0"/>
    <n v="25"/>
    <n v="6.7419379599999996"/>
    <n v="14.56870743"/>
    <x v="0"/>
  </r>
  <r>
    <s v="2020-10-3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 "/>
    <s v="2020-10-30"/>
    <x v="0"/>
    <s v="CMR"/>
    <m/>
    <s v="Adamaoua"/>
    <s v="CMR001"/>
    <s v="Mbéré"/>
    <s v="CMR001004"/>
    <s v="Meiganga"/>
    <s v="CMR001004002"/>
    <s v="MEIGANGA "/>
    <s v="2020-11-0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6"/>
    <n v="0"/>
    <n v="0"/>
    <n v="0"/>
    <n v="36"/>
    <n v="6.7419379599999996"/>
    <n v="14.56870743"/>
    <x v="0"/>
  </r>
  <r>
    <s v="2020-10-31"/>
    <x v="2"/>
    <s v="CMR003"/>
    <s v="Kadey"/>
    <s v="CMR003003"/>
    <s v="Kette"/>
    <s v="CMR003003004"/>
    <s v="GBITI"/>
    <x v="1"/>
    <s v="TCD"/>
    <m/>
    <s v="Logone Occidental"/>
    <s v="TCD008"/>
    <m/>
    <m/>
    <m/>
    <m/>
    <s v=""/>
    <s v="2020-10-31"/>
    <x v="2"/>
    <s v="CAR"/>
    <m/>
    <s v="Sangha-Mbaere"/>
    <s v="CAR015"/>
    <m/>
    <m/>
    <m/>
    <m/>
    <s v=""/>
    <s v="2020-11-30"/>
    <s v="Camerounaise Tchadienne"/>
    <m/>
    <n v="3"/>
    <n v="1"/>
    <n v="0"/>
    <n v="0"/>
    <n v="0"/>
    <n v="0"/>
    <n v="0"/>
    <n v="0"/>
    <n v="2"/>
    <n v="0"/>
    <n v="0"/>
    <n v="0"/>
    <n v="4"/>
    <n v="4"/>
    <s v="Bovins"/>
    <m/>
    <n v="62"/>
    <n v="0"/>
    <n v="0"/>
    <n v="0"/>
    <n v="62"/>
    <n v="4.8988359600000004"/>
    <n v="14.544278820000001"/>
    <x v="0"/>
  </r>
  <r>
    <s v="2020-10-31"/>
    <x v="2"/>
    <s v="CMR003"/>
    <s v="Kadey"/>
    <s v="CMR003003"/>
    <s v="Kette"/>
    <s v="CMR003003004"/>
    <s v="GBITI"/>
    <x v="1"/>
    <s v="TCD"/>
    <m/>
    <s v="Chari Baguirmi"/>
    <s v="TCD003"/>
    <m/>
    <m/>
    <m/>
    <m/>
    <s v=""/>
    <s v="2020-10-31"/>
    <x v="2"/>
    <s v="CAR"/>
    <m/>
    <s v="Nana-Mambere"/>
    <s v="CAR010"/>
    <m/>
    <m/>
    <m/>
    <m/>
    <s v=""/>
    <s v="2020-11-30"/>
    <s v="Camerounaise Tchadienne"/>
    <m/>
    <n v="2"/>
    <n v="2"/>
    <n v="0"/>
    <n v="0"/>
    <n v="0"/>
    <n v="0"/>
    <n v="0"/>
    <n v="0"/>
    <n v="2"/>
    <n v="0"/>
    <n v="0"/>
    <n v="1"/>
    <n v="3"/>
    <n v="4"/>
    <s v="Bovins Autre"/>
    <s v="Asins"/>
    <n v="57"/>
    <n v="0"/>
    <n v="0"/>
    <n v="1"/>
    <n v="58"/>
    <n v="4.8988359600000004"/>
    <n v="14.544278820000001"/>
    <x v="0"/>
  </r>
  <r>
    <s v="2020-10-31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8-03"/>
    <x v="1"/>
    <s v="COG"/>
    <m/>
    <m/>
    <m/>
    <m/>
    <m/>
    <m/>
    <m/>
    <s v=""/>
    <s v="2020-12-31"/>
    <s v="Tchadienne Camerounaise"/>
    <m/>
    <n v="5"/>
    <n v="7"/>
    <n v="0"/>
    <n v="0"/>
    <n v="0"/>
    <n v="0"/>
    <n v="0"/>
    <n v="0"/>
    <n v="2"/>
    <n v="0"/>
    <n v="0"/>
    <n v="0"/>
    <n v="12"/>
    <n v="12"/>
    <s v="Bovins Autre"/>
    <s v="Asins"/>
    <n v="315"/>
    <n v="0"/>
    <n v="0"/>
    <n v="4"/>
    <n v="319"/>
    <n v="4.8990748999999996"/>
    <n v="14.54433978"/>
    <x v="0"/>
  </r>
  <r>
    <s v="2020-10-3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GADJI"/>
    <s v="2020-10-24"/>
    <x v="0"/>
    <s v="CMR"/>
    <m/>
    <s v="Est"/>
    <s v="CMR003"/>
    <s v="Boumba-Et-Ngoko"/>
    <s v="CMR003001"/>
    <s v="Yokadouma"/>
    <s v="CMR003001001"/>
    <s v="YOKADOUMA (DANS LA BROUSSE)"/>
    <s v="2020-11-05"/>
    <s v="Camerounaise"/>
    <m/>
    <n v="5"/>
    <n v="0"/>
    <n v="0"/>
    <n v="0"/>
    <n v="0"/>
    <n v="0"/>
    <n v="0"/>
    <n v="0"/>
    <n v="1"/>
    <n v="0"/>
    <n v="2"/>
    <n v="1"/>
    <n v="2"/>
    <n v="5"/>
    <s v="Bovins Autre"/>
    <s v="Asins"/>
    <n v="60"/>
    <n v="0"/>
    <n v="0"/>
    <n v="5"/>
    <n v="65"/>
    <n v="4.8990748999999996"/>
    <n v="14.54433978"/>
    <x v="0"/>
  </r>
  <r>
    <s v="2020-10-3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BETARE OYA"/>
    <s v="2020-10-25"/>
    <x v="2"/>
    <s v="CAR"/>
    <m/>
    <s v="Nana-Mambere"/>
    <s v="CAR010"/>
    <m/>
    <m/>
    <m/>
    <m/>
    <s v=""/>
    <s v="2020-11-10"/>
    <s v="Camerounaise"/>
    <m/>
    <n v="17"/>
    <n v="0"/>
    <n v="0"/>
    <n v="0"/>
    <n v="0"/>
    <n v="0"/>
    <n v="0"/>
    <n v="0"/>
    <n v="1"/>
    <n v="2"/>
    <n v="2"/>
    <n v="3"/>
    <n v="10"/>
    <n v="17"/>
    <s v="Bovins Ovins Caprins"/>
    <m/>
    <n v="340"/>
    <n v="250"/>
    <n v="150"/>
    <n v="0"/>
    <n v="740"/>
    <n v="5.0849866700000002"/>
    <n v="14.63825578"/>
    <x v="0"/>
  </r>
  <r>
    <s v="2020-10-31"/>
    <x v="2"/>
    <s v="CMR003"/>
    <s v="Kadey"/>
    <s v="CMR003003"/>
    <s v="Ouli"/>
    <s v="CMR003003005"/>
    <s v="TAMOUNEGUEZE"/>
    <x v="0"/>
    <s v="CMR"/>
    <m/>
    <s v="Extrême-Nord"/>
    <s v="CMR004"/>
    <s v="Kadey"/>
    <s v="CMR003003"/>
    <s v="Maroua II"/>
    <s v="CMR004001002"/>
    <s v="MAROUA2"/>
    <s v="2020-10-22"/>
    <x v="2"/>
    <s v="CAR"/>
    <m/>
    <s v="Bamingui-Bangoran"/>
    <s v="CAR001"/>
    <m/>
    <m/>
    <m/>
    <m/>
    <s v=""/>
    <s v="2020-11-15"/>
    <s v="Camerounaise"/>
    <m/>
    <n v="9"/>
    <n v="0"/>
    <n v="0"/>
    <n v="0"/>
    <n v="0"/>
    <n v="0"/>
    <n v="0"/>
    <n v="0"/>
    <n v="1"/>
    <n v="0"/>
    <n v="0"/>
    <n v="0"/>
    <n v="9"/>
    <n v="9"/>
    <s v="Bovins Ovins Caprins"/>
    <m/>
    <n v="1980"/>
    <n v="270"/>
    <n v="190"/>
    <n v="0"/>
    <n v="2440"/>
    <n v="5.0849866700000002"/>
    <n v="14.63825578"/>
    <x v="0"/>
  </r>
  <r>
    <s v="2020-10-31"/>
    <x v="2"/>
    <s v="CMR003"/>
    <s v="Kadey"/>
    <s v="CMR003003"/>
    <s v="Ouli"/>
    <s v="CMR003003005"/>
    <s v="TAMOUNEGUEZE"/>
    <x v="0"/>
    <s v="CMR"/>
    <m/>
    <s v="Extrême-Nord"/>
    <s v="CMR004"/>
    <s v="Diamaré"/>
    <s v="CMR004001"/>
    <s v="Maroua II"/>
    <s v="CMR004001002"/>
    <s v="GAROUA2"/>
    <s v="2020-10-22"/>
    <x v="2"/>
    <s v="CAR"/>
    <m/>
    <s v="Bamingui-Bangoran"/>
    <s v="CAR001"/>
    <m/>
    <m/>
    <m/>
    <m/>
    <s v=""/>
    <s v="2020-11-15"/>
    <s v="Tchadienne Camerounaise"/>
    <m/>
    <n v="5"/>
    <n v="5"/>
    <n v="0"/>
    <n v="0"/>
    <n v="0"/>
    <n v="0"/>
    <n v="0"/>
    <n v="0"/>
    <n v="2"/>
    <n v="0"/>
    <n v="0"/>
    <n v="0"/>
    <n v="10"/>
    <n v="10"/>
    <s v="Bovins Ovins Autre"/>
    <s v="Asins"/>
    <n v="2005"/>
    <n v="120"/>
    <n v="0"/>
    <n v="5"/>
    <n v="2130"/>
    <n v="5.0849866700000002"/>
    <n v="14.63825578"/>
    <x v="0"/>
  </r>
  <r>
    <s v="2020-10-31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26"/>
    <x v="0"/>
    <s v="CMR"/>
    <m/>
    <s v="Nord"/>
    <s v="CMR006"/>
    <s v="Bénoué"/>
    <s v="CMR006001"/>
    <s v="Bibémi"/>
    <s v="CMR006001012"/>
    <s v="ADOUMRI"/>
    <s v="2020-11-04"/>
    <s v="Tchadienne"/>
    <m/>
    <n v="0"/>
    <n v="8"/>
    <n v="0"/>
    <n v="0"/>
    <n v="0"/>
    <n v="0"/>
    <n v="0"/>
    <n v="0"/>
    <n v="1"/>
    <n v="0"/>
    <n v="0"/>
    <n v="0"/>
    <n v="8"/>
    <n v="8"/>
    <s v="Bovins"/>
    <m/>
    <n v="133"/>
    <n v="0"/>
    <n v="0"/>
    <n v="0"/>
    <n v="133"/>
    <n v="9.3887997999999993"/>
    <n v="13.43275727"/>
    <x v="0"/>
  </r>
  <r>
    <s v="2020-10-31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24"/>
    <x v="0"/>
    <s v="CMR"/>
    <m/>
    <s v="Nord"/>
    <s v="CMR006"/>
    <s v="Bénoué"/>
    <s v="CMR006001"/>
    <s v="Bibémi"/>
    <s v="CMR006001012"/>
    <s v="ADOUMRI"/>
    <s v="2020-11-04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2"/>
    <n v="0"/>
    <n v="0"/>
    <n v="0"/>
    <n v="12"/>
    <n v="9.3887997999999993"/>
    <n v="13.43275727"/>
    <x v="0"/>
  </r>
  <r>
    <s v="2020-11-0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31"/>
    <x v="0"/>
    <s v="CMR"/>
    <m/>
    <s v="Est"/>
    <s v="CMR003"/>
    <s v="Lom-Et-Djerem"/>
    <s v="CMR003004"/>
    <s v="Garoua-Boulaï"/>
    <s v="CMR003004006"/>
    <s v="GAROUA-BOULAÏ"/>
    <s v="2020-11-0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0"/>
    <n v="0"/>
    <n v="0"/>
    <n v="0"/>
    <n v="40"/>
    <n v="6.7419379599999996"/>
    <n v="14.56870743"/>
    <x v="1"/>
  </r>
  <r>
    <s v="2020-11-0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0-31"/>
    <x v="0"/>
    <s v="CMR"/>
    <m/>
    <s v="Adamaoua"/>
    <s v="CMR001"/>
    <s v="Mbéré"/>
    <s v="CMR001004"/>
    <s v="Meiganga"/>
    <s v="CMR001004002"/>
    <s v="MEIGANGA"/>
    <s v="2020-11-0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3"/>
    <n v="0"/>
    <n v="0"/>
    <n v="0"/>
    <n v="33"/>
    <n v="6.7419379599999996"/>
    <n v="14.56870743"/>
    <x v="1"/>
  </r>
  <r>
    <s v="2020-11-01"/>
    <x v="0"/>
    <s v="CMR001"/>
    <s v="Mbéré"/>
    <s v="CMR001004"/>
    <s v="Meiganga"/>
    <s v="CMR001004002"/>
    <s v="NGAM"/>
    <x v="2"/>
    <s v="CAR"/>
    <m/>
    <s v="Lobaye"/>
    <s v="CAR006"/>
    <m/>
    <m/>
    <m/>
    <m/>
    <s v=""/>
    <s v="2020-10-23"/>
    <x v="0"/>
    <s v="CMR"/>
    <m/>
    <s v="Ouest"/>
    <s v="CMR008"/>
    <s v="Haut-Nkam"/>
    <s v="CMR008002"/>
    <s v="Bafang"/>
    <s v="CMR008002004"/>
    <s v="BAFANG"/>
    <s v="2020-11-14"/>
    <s v="Centrafricaine"/>
    <m/>
    <n v="0"/>
    <n v="0"/>
    <n v="6"/>
    <n v="0"/>
    <n v="0"/>
    <n v="0"/>
    <n v="0"/>
    <n v="0"/>
    <n v="1"/>
    <n v="0"/>
    <n v="0"/>
    <n v="0"/>
    <n v="6"/>
    <n v="6"/>
    <s v="Bovins "/>
    <m/>
    <n v="86"/>
    <n v="0"/>
    <n v="0"/>
    <n v="0"/>
    <n v="86"/>
    <n v="6.7419379599999996"/>
    <n v="14.56870743"/>
    <x v="1"/>
  </r>
  <r>
    <s v="2020-11-01"/>
    <x v="2"/>
    <s v="CMR003"/>
    <s v="Kadey"/>
    <s v="CMR003003"/>
    <s v="Kette"/>
    <s v="CMR003003004"/>
    <s v="TIMANGOLO"/>
    <x v="2"/>
    <s v="CAR"/>
    <m/>
    <s v="Mambere-Kadei"/>
    <s v="CAR007"/>
    <m/>
    <m/>
    <m/>
    <m/>
    <s v=""/>
    <s v="2020-10-28"/>
    <x v="0"/>
    <s v="CMR"/>
    <m/>
    <s v="Est"/>
    <s v="CMR003"/>
    <s v="kadey"/>
    <s v="CMR003003"/>
    <s v="Ndélélé"/>
    <s v="CMR003003006"/>
    <s v="MBOUMBE PANA"/>
    <s v="2020-11-0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2"/>
    <n v="0"/>
    <n v="0"/>
    <n v="0"/>
    <n v="22"/>
    <n v="4.8990748999999996"/>
    <n v="14.54433978"/>
    <x v="1"/>
  </r>
  <r>
    <s v="2020-11-0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Mandjou"/>
    <s v="CMR003004004"/>
    <s v="MANDJOU"/>
    <s v="2020-10-25"/>
    <x v="2"/>
    <s v="CAR"/>
    <m/>
    <s v="Ombella-Mpoko"/>
    <s v="CAR011"/>
    <m/>
    <m/>
    <m/>
    <m/>
    <s v=""/>
    <s v="2020-11-15"/>
    <s v="Camerounaise"/>
    <m/>
    <n v="5"/>
    <n v="0"/>
    <n v="0"/>
    <n v="0"/>
    <n v="0"/>
    <n v="0"/>
    <n v="0"/>
    <n v="0"/>
    <n v="1"/>
    <n v="0"/>
    <n v="0"/>
    <n v="0"/>
    <n v="5"/>
    <n v="5"/>
    <s v="Bovins Ovins"/>
    <m/>
    <n v="300"/>
    <n v="80"/>
    <n v="0"/>
    <n v="0"/>
    <n v="380"/>
    <n v="5.0849866700000002"/>
    <n v="14.63825578"/>
    <x v="1"/>
  </r>
  <r>
    <s v="2020-11-01"/>
    <x v="2"/>
    <s v="CMR003"/>
    <s v="Kadey"/>
    <s v="CMR003003"/>
    <s v="Ouli"/>
    <s v="CMR003003005"/>
    <s v="TAMOUNEGUEZE"/>
    <x v="2"/>
    <s v="CAR"/>
    <m/>
    <s v="Nana-Mambere"/>
    <s v="CAR010"/>
    <m/>
    <m/>
    <m/>
    <m/>
    <s v=""/>
    <s v="2020-10-25"/>
    <x v="0"/>
    <s v="CMR"/>
    <m/>
    <s v="Est"/>
    <s v="CMR003"/>
    <s v="Lom-Et-Djerem"/>
    <s v="CMR003004"/>
    <s v="Mandjou"/>
    <s v="CMR003004004"/>
    <s v="MANDJOU"/>
    <s v="2020-11-06"/>
    <s v="Centrafricaine"/>
    <m/>
    <n v="0"/>
    <n v="0"/>
    <n v="8"/>
    <n v="0"/>
    <n v="0"/>
    <n v="0"/>
    <n v="0"/>
    <n v="0"/>
    <n v="1"/>
    <n v="0"/>
    <n v="0"/>
    <n v="3"/>
    <n v="5"/>
    <n v="8"/>
    <s v="Bovins Ovins"/>
    <m/>
    <n v="907"/>
    <n v="300"/>
    <n v="0"/>
    <n v="0"/>
    <n v="1207"/>
    <n v="5.0849866700000002"/>
    <n v="14.63825578"/>
    <x v="1"/>
  </r>
  <r>
    <s v="2020-11-0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Mandjou"/>
    <s v="CMR003004004"/>
    <s v="MANDJOU"/>
    <s v="2020-10-28"/>
    <x v="2"/>
    <s v="CAR"/>
    <m/>
    <s v="Ouham"/>
    <s v="CAR013"/>
    <m/>
    <m/>
    <m/>
    <m/>
    <s v=""/>
    <s v="2020-11-08"/>
    <s v="Camerounaise"/>
    <m/>
    <n v="5"/>
    <n v="0"/>
    <n v="0"/>
    <n v="0"/>
    <n v="0"/>
    <n v="0"/>
    <n v="0"/>
    <n v="0"/>
    <n v="1"/>
    <n v="0"/>
    <n v="0"/>
    <n v="0"/>
    <n v="5"/>
    <n v="5"/>
    <s v="Bovins Caprins Ovins"/>
    <m/>
    <n v="1500"/>
    <n v="90"/>
    <n v="205"/>
    <n v="0"/>
    <n v="1795"/>
    <n v="5.0849866700000002"/>
    <n v="14.63825578"/>
    <x v="1"/>
  </r>
  <r>
    <s v="2020-11-0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Mandjou"/>
    <s v="CMR003004004"/>
    <s v="MANDJOU"/>
    <s v="2020-10-27"/>
    <x v="2"/>
    <s v="CAR"/>
    <m/>
    <s v="Ombella-Mpoko"/>
    <s v="CAR011"/>
    <m/>
    <m/>
    <m/>
    <m/>
    <s v=""/>
    <s v="2020-11-10"/>
    <s v="Camerounaise"/>
    <m/>
    <n v="6"/>
    <n v="0"/>
    <n v="0"/>
    <n v="0"/>
    <n v="0"/>
    <n v="0"/>
    <n v="0"/>
    <n v="0"/>
    <n v="1"/>
    <n v="0"/>
    <n v="0"/>
    <n v="0"/>
    <n v="6"/>
    <n v="6"/>
    <s v="Bovins Ovins"/>
    <m/>
    <n v="250"/>
    <n v="70"/>
    <n v="0"/>
    <n v="0"/>
    <n v="320"/>
    <n v="5.0849866700000002"/>
    <n v="14.63825578"/>
    <x v="1"/>
  </r>
  <r>
    <s v="2020-11-01"/>
    <x v="2"/>
    <s v="CMR003"/>
    <s v="Lom-Et-Djerem"/>
    <s v="CMR003004"/>
    <s v="Garoua-Boulaï"/>
    <s v="CMR003004006"/>
    <s v="ZAMBOÏ"/>
    <x v="0"/>
    <s v="CMR"/>
    <m/>
    <s v="Est"/>
    <s v="CMR003"/>
    <s v="Lom-Et-Djerem"/>
    <s v="CMR003004"/>
    <s v="Garoua-Boulaï"/>
    <s v="CMR003004006"/>
    <s v="BINDIBA"/>
    <s v="2020-10-25"/>
    <x v="2"/>
    <s v="CAR"/>
    <m/>
    <s v="Nana-Mambere"/>
    <s v="CAR010"/>
    <m/>
    <m/>
    <m/>
    <m/>
    <s v=""/>
    <s v="2020-11-08"/>
    <s v="Camerounaise"/>
    <m/>
    <n v="3"/>
    <n v="0"/>
    <n v="0"/>
    <n v="0"/>
    <n v="0"/>
    <n v="0"/>
    <n v="0"/>
    <n v="0"/>
    <n v="1"/>
    <n v="0"/>
    <n v="0"/>
    <n v="1"/>
    <n v="2"/>
    <n v="3"/>
    <s v="Bovins"/>
    <m/>
    <n v="104"/>
    <n v="0"/>
    <n v="0"/>
    <n v="0"/>
    <n v="104"/>
    <n v="5.6215450300000001"/>
    <n v="14.597549069999999"/>
    <x v="1"/>
  </r>
  <r>
    <s v="2020-11-01"/>
    <x v="1"/>
    <s v="CMR006"/>
    <s v="Bénoué"/>
    <s v="CMR006001"/>
    <s v="Bibémi"/>
    <s v="CMR006001012"/>
    <s v="MAYO-LOPE"/>
    <x v="1"/>
    <s v="TCD"/>
    <m/>
    <s v="Logone Occidental"/>
    <s v="TCD008"/>
    <m/>
    <m/>
    <m/>
    <m/>
    <s v=""/>
    <s v="2020-11-01"/>
    <x v="5"/>
    <s v="NGA"/>
    <m/>
    <s v="Adamawa"/>
    <s v="NGA002"/>
    <m/>
    <m/>
    <m/>
    <m/>
    <s v=""/>
    <s v="2020-12-01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140"/>
    <n v="0"/>
    <n v="0"/>
    <n v="0"/>
    <n v="140"/>
    <n v="9.2572727399999994"/>
    <n v="13.77182711"/>
    <x v="1"/>
  </r>
  <r>
    <s v="2020-11-01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25"/>
    <x v="0"/>
    <s v="CMR"/>
    <m/>
    <s v="Nord"/>
    <s v="CMR006"/>
    <s v="Bénoué"/>
    <s v="CMR006001"/>
    <s v="Bibémi"/>
    <s v="CMR006001012"/>
    <s v="ADOUMRI"/>
    <s v="2020-11-04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75"/>
    <n v="0"/>
    <n v="0"/>
    <n v="2"/>
    <n v="77"/>
    <n v="9.3887997999999993"/>
    <n v="13.43275727"/>
    <x v="1"/>
  </r>
  <r>
    <s v="2020-11-01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26"/>
    <x v="0"/>
    <s v="CMR"/>
    <m/>
    <s v="Nord"/>
    <s v="CMR006"/>
    <s v="Bénoué"/>
    <s v="CMR006001"/>
    <s v="Bibémi"/>
    <s v="CMR006001012"/>
    <s v="ADOUMRI"/>
    <s v="2020-11-04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80"/>
    <n v="0"/>
    <n v="0"/>
    <n v="0"/>
    <n v="80"/>
    <n v="9.3887997999999993"/>
    <n v="13.43275727"/>
    <x v="1"/>
  </r>
  <r>
    <s v="2020-11-01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25"/>
    <x v="0"/>
    <s v="CMR"/>
    <m/>
    <s v="Nord"/>
    <s v="CMR006"/>
    <s v="Bénoué"/>
    <s v="CMR006001"/>
    <s v="Bibémi"/>
    <s v="CMR006001012"/>
    <s v="ADOUMRI"/>
    <s v="2020-11-04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112"/>
    <n v="0"/>
    <n v="0"/>
    <n v="0"/>
    <n v="112"/>
    <n v="9.3887997999999993"/>
    <n v="13.43275727"/>
    <x v="1"/>
  </r>
  <r>
    <s v="2020-11-01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DAMBI"/>
    <s v="2020-10-31"/>
    <x v="0"/>
    <s v="CMR"/>
    <m/>
    <s v="Nord"/>
    <s v="CMR006"/>
    <s v="Mayo-Rey"/>
    <s v="CMR006004"/>
    <s v="Rey-Bouba"/>
    <s v="CMR006004002"/>
    <s v="DAMBI"/>
    <s v="2020-11-05"/>
    <s v="Autre"/>
    <s v="Apatrides"/>
    <n v="0"/>
    <n v="0"/>
    <n v="0"/>
    <n v="0"/>
    <n v="0"/>
    <n v="0"/>
    <n v="0"/>
    <n v="13"/>
    <n v="1"/>
    <n v="3"/>
    <n v="3"/>
    <n v="4"/>
    <n v="3"/>
    <n v="13"/>
    <s v="Bovins Ovins Autre"/>
    <s v="Asins"/>
    <n v="100"/>
    <n v="40"/>
    <n v="0"/>
    <n v="4"/>
    <n v="144"/>
    <n v="9.3887997999999993"/>
    <n v="13.43275727"/>
    <x v="1"/>
  </r>
  <r>
    <s v="2020-11-0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DACKZER"/>
    <s v="2020-10-28"/>
    <x v="0"/>
    <s v="CMR"/>
    <m/>
    <s v="Est"/>
    <s v="CMR003"/>
    <s v="kadey"/>
    <s v="CMR003003"/>
    <s v="Mbang"/>
    <s v="CMR003003002"/>
    <s v="MBANG"/>
    <s v="2020-11-10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78"/>
    <n v="0"/>
    <n v="0"/>
    <n v="0"/>
    <n v="78"/>
    <n v="6.7419379599999996"/>
    <n v="14.56870743"/>
    <x v="1"/>
  </r>
  <r>
    <s v="2020-11-0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1-01"/>
    <x v="0"/>
    <s v="CMR"/>
    <m/>
    <s v="Adamaoua"/>
    <s v="CMR001"/>
    <s v="Mbéré"/>
    <s v="CMR001004"/>
    <s v="Meiganga"/>
    <s v="CMR001004002"/>
    <s v="MEIGANGA "/>
    <s v="2020-11-03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26"/>
    <n v="0"/>
    <n v="0"/>
    <n v="0"/>
    <n v="26"/>
    <n v="6.7419379599999996"/>
    <n v="14.56870743"/>
    <x v="1"/>
  </r>
  <r>
    <s v="2020-11-02"/>
    <x v="2"/>
    <s v="CMR003"/>
    <s v="Kadey"/>
    <s v="CMR003003"/>
    <s v="Kette"/>
    <s v="CMR003003004"/>
    <s v="GBITI"/>
    <x v="2"/>
    <s v="CAR"/>
    <m/>
    <s v="Bamingui-Bangoran"/>
    <s v="CAR001"/>
    <m/>
    <m/>
    <m/>
    <m/>
    <s v=""/>
    <s v="2020-11-02"/>
    <x v="0"/>
    <s v="CMR"/>
    <m/>
    <s v="Est"/>
    <s v="CMR003"/>
    <s v="Lom-Et-Djerem"/>
    <s v="CMR003004"/>
    <s v="Bertoua I"/>
    <s v="CMR003004007"/>
    <s v="BERTOUA"/>
    <s v="2020-11-19"/>
    <s v="Centrafricaine Camerounaise"/>
    <m/>
    <n v="2"/>
    <n v="0"/>
    <n v="4"/>
    <n v="0"/>
    <n v="0"/>
    <n v="0"/>
    <n v="0"/>
    <n v="0"/>
    <n v="2"/>
    <n v="0"/>
    <n v="2"/>
    <n v="0"/>
    <n v="4"/>
    <n v="6"/>
    <s v="Bovins Autre"/>
    <s v="Equins"/>
    <n v="74"/>
    <n v="0"/>
    <n v="0"/>
    <n v="1"/>
    <n v="75"/>
    <n v="4.8988359600000004"/>
    <n v="14.544278820000001"/>
    <x v="1"/>
  </r>
  <r>
    <s v="2020-11-02"/>
    <x v="2"/>
    <s v="CMR003"/>
    <s v="Kadey"/>
    <s v="CMR003003"/>
    <s v="Kette"/>
    <s v="CMR003003004"/>
    <s v="TIMANGOLO"/>
    <x v="0"/>
    <s v="CMR"/>
    <m/>
    <s v="Adamaoua"/>
    <s v="CMR001"/>
    <s v="Vina"/>
    <s v="CMR001005"/>
    <s v="Bélel"/>
    <s v="CMR001005008"/>
    <s v="BELEL YWARÉ"/>
    <s v="2020-10-15"/>
    <x v="2"/>
    <s v="CAR"/>
    <m/>
    <s v="Mambere-Kadei"/>
    <s v="CAR007"/>
    <m/>
    <m/>
    <m/>
    <m/>
    <s v=""/>
    <s v="2020-11-15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131"/>
    <n v="0"/>
    <n v="0"/>
    <n v="0"/>
    <n v="131"/>
    <n v="4.8990748999999996"/>
    <n v="14.54433978"/>
    <x v="1"/>
  </r>
  <r>
    <s v="2020-11-0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0-28"/>
    <x v="0"/>
    <s v="CMR"/>
    <m/>
    <s v="Est"/>
    <s v="CMR003"/>
    <s v="kadey"/>
    <s v="CMR003003"/>
    <s v="Batouri"/>
    <s v="CMR003003003"/>
    <s v="NYABI"/>
    <s v="2020-11-04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5"/>
    <n v="0"/>
    <n v="0"/>
    <n v="0"/>
    <n v="15"/>
    <n v="4.8990748999999996"/>
    <n v="14.54433978"/>
    <x v="1"/>
  </r>
  <r>
    <s v="2020-11-02"/>
    <x v="2"/>
    <s v="CMR003"/>
    <s v="Kadey"/>
    <s v="CMR003003"/>
    <s v="Ouli"/>
    <s v="CMR003003005"/>
    <s v="TOCKTOYO"/>
    <x v="0"/>
    <s v="CMR"/>
    <m/>
    <s v="Adamaoua"/>
    <s v="CMR001"/>
    <s v="Mbéré"/>
    <s v="CMR001004"/>
    <s v="Ngaoui"/>
    <s v="CMR001004004"/>
    <s v="NGAOUI "/>
    <s v="2020-10-30"/>
    <x v="2"/>
    <s v="CAR"/>
    <m/>
    <s v="Basse-Kotto"/>
    <s v="CAR002"/>
    <m/>
    <m/>
    <m/>
    <m/>
    <s v=""/>
    <s v="2020-11-04"/>
    <s v="Camerounaise Centrafricaine"/>
    <m/>
    <n v="11"/>
    <n v="0"/>
    <n v="1"/>
    <n v="0"/>
    <n v="0"/>
    <n v="0"/>
    <n v="0"/>
    <n v="0"/>
    <n v="2"/>
    <n v="1"/>
    <n v="3"/>
    <n v="4"/>
    <n v="4"/>
    <n v="12"/>
    <s v="Bovins "/>
    <m/>
    <n v="300"/>
    <n v="0"/>
    <n v="0"/>
    <n v="0"/>
    <n v="300"/>
    <n v="5.2006534000000002"/>
    <n v="14.5533293"/>
    <x v="1"/>
  </r>
  <r>
    <s v="2020-11-02"/>
    <x v="2"/>
    <s v="CMR003"/>
    <s v="Kadey"/>
    <s v="CMR003003"/>
    <s v="Ouli"/>
    <s v="CMR003003005"/>
    <s v="TOCKTOYO"/>
    <x v="0"/>
    <s v="CMR"/>
    <m/>
    <s v="Adamaoua"/>
    <s v="CMR001"/>
    <s v="Mbéré"/>
    <s v="CMR001004"/>
    <s v="Ngaoui"/>
    <s v="CMR001004004"/>
    <s v="NGAOUI "/>
    <s v="2020-10-31"/>
    <x v="2"/>
    <s v="CAR"/>
    <m/>
    <s v="Bamingui-Bangoran"/>
    <s v="CAR001"/>
    <m/>
    <m/>
    <m/>
    <m/>
    <s v=""/>
    <s v="2020-11-05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284"/>
    <n v="0"/>
    <n v="0"/>
    <n v="0"/>
    <n v="284"/>
    <n v="5.2006534000000002"/>
    <n v="14.5533293"/>
    <x v="1"/>
  </r>
  <r>
    <s v="2020-11-02"/>
    <x v="2"/>
    <s v="CMR003"/>
    <s v="Kadey"/>
    <s v="CMR003003"/>
    <s v="Ouli"/>
    <s v="CMR003003005"/>
    <s v="TOCKTOYO"/>
    <x v="0"/>
    <s v="CMR"/>
    <m/>
    <s v="Extrême-Nord"/>
    <s v="CMR004"/>
    <s v="Diamaré"/>
    <s v="CMR004001"/>
    <s v="Maroua II"/>
    <s v="CMR004001002"/>
    <s v="GAROUA "/>
    <s v="2020-10-31"/>
    <x v="2"/>
    <s v="CAR"/>
    <m/>
    <s v="Nana-Mambere"/>
    <s v="CAR010"/>
    <m/>
    <m/>
    <m/>
    <m/>
    <s v=""/>
    <s v="2020-11-05"/>
    <s v="Camerounaise"/>
    <m/>
    <n v="6"/>
    <n v="0"/>
    <n v="0"/>
    <n v="0"/>
    <n v="0"/>
    <n v="0"/>
    <n v="0"/>
    <n v="0"/>
    <n v="1"/>
    <n v="0"/>
    <n v="0"/>
    <n v="0"/>
    <n v="6"/>
    <n v="6"/>
    <s v="Bovins Ovins Autre"/>
    <s v="Asins"/>
    <n v="270"/>
    <n v="42"/>
    <n v="0"/>
    <n v="2"/>
    <n v="314"/>
    <n v="5.2006534000000002"/>
    <n v="14.5533293"/>
    <x v="1"/>
  </r>
  <r>
    <s v="2020-11-02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12"/>
    <x v="1"/>
    <s v="COG"/>
    <m/>
    <m/>
    <m/>
    <m/>
    <m/>
    <m/>
    <m/>
    <s v=""/>
    <s v="2021-01-22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150"/>
    <n v="0"/>
    <n v="0"/>
    <n v="1"/>
    <n v="151"/>
    <n v="6.0385846000000001"/>
    <n v="14.4007468"/>
    <x v="1"/>
  </r>
  <r>
    <s v="2020-11-02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1"/>
    <x v="1"/>
    <s v="COG"/>
    <m/>
    <m/>
    <m/>
    <m/>
    <m/>
    <m/>
    <m/>
    <s v=""/>
    <s v="2021-01-01"/>
    <s v="Tchadienne"/>
    <m/>
    <n v="0"/>
    <n v="3"/>
    <n v="0"/>
    <n v="0"/>
    <n v="0"/>
    <n v="0"/>
    <n v="0"/>
    <n v="0"/>
    <n v="1"/>
    <n v="0"/>
    <n v="0"/>
    <n v="0"/>
    <n v="3"/>
    <n v="3"/>
    <s v="Bovins Autre"/>
    <s v="Asins"/>
    <n v="200"/>
    <n v="0"/>
    <n v="0"/>
    <n v="1"/>
    <n v="201"/>
    <n v="6.0385846000000001"/>
    <n v="14.4007468"/>
    <x v="1"/>
  </r>
  <r>
    <s v="2020-11-02"/>
    <x v="2"/>
    <s v="CMR003"/>
    <s v="Lom-Et-Djerem"/>
    <s v="CMR003004"/>
    <s v="Garoua-Boulaï"/>
    <s v="CMR003004006"/>
    <s v="TAPARE"/>
    <x v="1"/>
    <s v="TCD"/>
    <m/>
    <s v="Borkou"/>
    <s v="TCD002"/>
    <m/>
    <m/>
    <m/>
    <m/>
    <s v=""/>
    <s v="2020-09-11"/>
    <x v="1"/>
    <s v="COG"/>
    <m/>
    <m/>
    <m/>
    <m/>
    <m/>
    <m/>
    <m/>
    <s v=""/>
    <s v="2020-12-11"/>
    <s v="Tchadienne"/>
    <m/>
    <n v="0"/>
    <n v="5"/>
    <n v="0"/>
    <n v="0"/>
    <n v="0"/>
    <n v="0"/>
    <n v="0"/>
    <n v="0"/>
    <n v="1"/>
    <n v="0"/>
    <n v="0"/>
    <n v="0"/>
    <n v="5"/>
    <n v="5"/>
    <s v="Bovins Autre"/>
    <s v="Asins"/>
    <n v="200"/>
    <n v="0"/>
    <n v="0"/>
    <n v="5"/>
    <n v="205"/>
    <n v="6.0387188500000004"/>
    <n v="14.40065877"/>
    <x v="1"/>
  </r>
  <r>
    <s v="2020-11-02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 "/>
    <s v="2020-10-22"/>
    <x v="0"/>
    <s v="CMR"/>
    <m/>
    <s v="Est"/>
    <s v="CMR003"/>
    <s v="Lom-Et-Djerem"/>
    <s v="CMR003004"/>
    <s v="Garoua-Boulaï"/>
    <s v="CMR003004006"/>
    <s v="GARROUA-BOULAÏ "/>
    <s v="2020-11-03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10"/>
    <n v="0"/>
    <n v="0"/>
    <n v="0"/>
    <n v="110"/>
    <n v="6.0387188500000004"/>
    <n v="14.40065877"/>
    <x v="1"/>
  </r>
  <r>
    <s v="2020-11-02"/>
    <x v="2"/>
    <s v="CMR003"/>
    <s v="Lom-Et-Djerem"/>
    <s v="CMR003004"/>
    <s v="Garoua-Boulaï"/>
    <s v="CMR003004006"/>
    <s v="TAPARE"/>
    <x v="1"/>
    <s v="TCD"/>
    <m/>
    <s v="Chari Baguirmi"/>
    <s v="TCD003"/>
    <m/>
    <m/>
    <m/>
    <m/>
    <s v=""/>
    <s v="2020-10-30"/>
    <x v="1"/>
    <s v="COG"/>
    <m/>
    <m/>
    <m/>
    <m/>
    <m/>
    <m/>
    <m/>
    <s v=""/>
    <s v="2020-12-04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100"/>
    <n v="0"/>
    <n v="0"/>
    <n v="1"/>
    <n v="101"/>
    <n v="6.0387188500000004"/>
    <n v="14.40065877"/>
    <x v="1"/>
  </r>
  <r>
    <s v="2020-11-02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1"/>
    <x v="1"/>
    <s v="COG"/>
    <m/>
    <m/>
    <m/>
    <m/>
    <m/>
    <m/>
    <m/>
    <s v=""/>
    <s v="2020-12-02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250"/>
    <n v="0"/>
    <n v="0"/>
    <n v="2"/>
    <n v="252"/>
    <n v="6.0387188500000004"/>
    <n v="14.40065877"/>
    <x v="1"/>
  </r>
  <r>
    <s v="2020-11-0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7"/>
    <x v="2"/>
    <s v="CAR"/>
    <m/>
    <s v="Ouham-Pende"/>
    <s v="CAR014"/>
    <m/>
    <m/>
    <m/>
    <m/>
    <s v=""/>
    <s v="2020-11-22"/>
    <s v="Tchadienne"/>
    <m/>
    <n v="0"/>
    <n v="6"/>
    <n v="0"/>
    <n v="0"/>
    <n v="0"/>
    <n v="0"/>
    <n v="0"/>
    <n v="0"/>
    <n v="1"/>
    <n v="0"/>
    <n v="2"/>
    <n v="1"/>
    <n v="3"/>
    <n v="6"/>
    <s v="Bovins Ovins Autre"/>
    <s v="Asins"/>
    <n v="60"/>
    <n v="50"/>
    <n v="0"/>
    <n v="5"/>
    <n v="115"/>
    <n v="8.6633450799999991"/>
    <n v="14.9876931"/>
    <x v="1"/>
  </r>
  <r>
    <s v="2020-11-0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5"/>
    <x v="0"/>
    <s v="CMR"/>
    <m/>
    <s v="Nord"/>
    <s v="CMR006"/>
    <s v="Mayo-Rey"/>
    <s v="CMR006004"/>
    <s v="Touboro"/>
    <s v="CMR006004003"/>
    <s v="MBAIMBOUM"/>
    <s v="2020-11-15"/>
    <s v="Tchadienne"/>
    <m/>
    <n v="0"/>
    <n v="8"/>
    <n v="0"/>
    <n v="0"/>
    <n v="0"/>
    <n v="0"/>
    <n v="0"/>
    <n v="0"/>
    <n v="1"/>
    <n v="1"/>
    <n v="2"/>
    <n v="0"/>
    <n v="5"/>
    <n v="8"/>
    <s v="Bovins Ovins Autre"/>
    <s v="Asins"/>
    <n v="200"/>
    <n v="40"/>
    <n v="0"/>
    <n v="4"/>
    <n v="244"/>
    <n v="8.6633450799999991"/>
    <n v="14.9876931"/>
    <x v="1"/>
  </r>
  <r>
    <s v="2020-11-0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4"/>
    <x v="2"/>
    <s v="CAR"/>
    <m/>
    <s v="Ouham-Pende"/>
    <s v="CAR014"/>
    <m/>
    <m/>
    <m/>
    <m/>
    <s v=""/>
    <s v="2020-11-23"/>
    <s v="Tchadienne"/>
    <m/>
    <n v="0"/>
    <n v="12"/>
    <n v="0"/>
    <n v="0"/>
    <n v="0"/>
    <n v="0"/>
    <n v="0"/>
    <n v="0"/>
    <n v="1"/>
    <n v="2"/>
    <n v="3"/>
    <n v="1"/>
    <n v="6"/>
    <n v="12"/>
    <s v="Bovins Ovins Autre"/>
    <s v="Asins et Equins"/>
    <n v="200"/>
    <n v="80"/>
    <n v="0"/>
    <n v="10"/>
    <n v="290"/>
    <n v="8.6633450799999991"/>
    <n v="14.9876931"/>
    <x v="1"/>
  </r>
  <r>
    <s v="2020-11-0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4"/>
    <x v="2"/>
    <s v="CAR"/>
    <m/>
    <s v="Ouham-Pende"/>
    <s v="CAR014"/>
    <m/>
    <m/>
    <m/>
    <m/>
    <s v=""/>
    <s v="2020-11-23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"/>
    <n v="90"/>
    <n v="40"/>
    <n v="0"/>
    <n v="5"/>
    <n v="135"/>
    <n v="8.6633450799999991"/>
    <n v="14.9876931"/>
    <x v="1"/>
  </r>
  <r>
    <s v="2020-11-0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7"/>
    <x v="2"/>
    <s v="CAR"/>
    <m/>
    <s v="Ouham-Pende"/>
    <s v="CAR014"/>
    <m/>
    <m/>
    <m/>
    <m/>
    <s v=""/>
    <s v="2020-11-24"/>
    <s v="Tchadienne"/>
    <m/>
    <n v="0"/>
    <n v="10"/>
    <n v="0"/>
    <n v="0"/>
    <n v="0"/>
    <n v="0"/>
    <n v="0"/>
    <n v="0"/>
    <n v="1"/>
    <n v="1"/>
    <n v="2"/>
    <n v="2"/>
    <n v="5"/>
    <n v="10"/>
    <s v="Bovins Ovins Autre"/>
    <s v="Asins et Equins"/>
    <n v="180"/>
    <n v="30"/>
    <n v="0"/>
    <n v="8"/>
    <n v="218"/>
    <n v="8.6633450799999991"/>
    <n v="14.9876931"/>
    <x v="1"/>
  </r>
  <r>
    <s v="2020-11-02"/>
    <x v="1"/>
    <s v="CMR006"/>
    <s v="Mayo-Rey"/>
    <s v="CMR006004"/>
    <s v="Rey-Bouba"/>
    <s v="CMR006004002"/>
    <s v="SINASSI"/>
    <x v="0"/>
    <s v="CMR"/>
    <m/>
    <s v="Nord"/>
    <s v="CMR006"/>
    <s v="Mayo-Louti"/>
    <s v="CMR006003"/>
    <s v="Guider"/>
    <s v="CMR006003002"/>
    <s v="BAILA"/>
    <s v="2020-10-30"/>
    <x v="0"/>
    <s v="CMR"/>
    <m/>
    <s v="Nord"/>
    <s v="CMR006"/>
    <s v="Mayo-Louti"/>
    <s v="CMR006003"/>
    <s v="Guider"/>
    <s v="CMR006003002"/>
    <s v="BAILA"/>
    <s v="2020-11-06"/>
    <s v="Camerounaise"/>
    <m/>
    <n v="9"/>
    <n v="0"/>
    <n v="0"/>
    <n v="0"/>
    <n v="0"/>
    <n v="0"/>
    <n v="0"/>
    <n v="0"/>
    <n v="1"/>
    <n v="4"/>
    <n v="2"/>
    <n v="1"/>
    <n v="2"/>
    <n v="9"/>
    <s v="Bovins"/>
    <m/>
    <n v="120"/>
    <n v="0"/>
    <n v="0"/>
    <n v="0"/>
    <n v="120"/>
    <n v="9.3887997999999993"/>
    <n v="13.43275727"/>
    <x v="1"/>
  </r>
  <r>
    <s v="2020-11-02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DAMBI"/>
    <s v="2020-10-31"/>
    <x v="0"/>
    <s v="CMR"/>
    <m/>
    <s v="Nord"/>
    <s v="CMR006"/>
    <s v="Mayo-Rey"/>
    <s v="CMR006004"/>
    <s v="Rey-Bouba"/>
    <s v="CMR006004002"/>
    <s v="DAMBI"/>
    <s v="2020-11-07"/>
    <s v="Autre"/>
    <s v="Apatrides"/>
    <n v="0"/>
    <n v="0"/>
    <n v="0"/>
    <n v="0"/>
    <n v="0"/>
    <n v="0"/>
    <n v="0"/>
    <n v="15"/>
    <n v="1"/>
    <n v="4"/>
    <n v="4"/>
    <n v="3"/>
    <n v="4"/>
    <n v="15"/>
    <s v="Bovins Ovins Autre"/>
    <s v="Asins"/>
    <n v="250"/>
    <n v="75"/>
    <n v="0"/>
    <n v="4"/>
    <n v="329"/>
    <n v="9.3887997999999993"/>
    <n v="13.43275727"/>
    <x v="1"/>
  </r>
  <r>
    <s v="2020-11-0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02"/>
    <x v="0"/>
    <s v="CMR"/>
    <m/>
    <s v="Adamaoua"/>
    <s v="CMR001"/>
    <s v="Mbéré"/>
    <s v="CMR001004"/>
    <s v="Meiganga"/>
    <s v="CMR001004002"/>
    <s v="MEIGANGA"/>
    <s v="2020-11-05"/>
    <s v="Camerounaise Centrafricaine"/>
    <m/>
    <n v="1"/>
    <n v="0"/>
    <n v="1"/>
    <n v="0"/>
    <n v="0"/>
    <n v="0"/>
    <n v="0"/>
    <n v="0"/>
    <n v="2"/>
    <n v="0"/>
    <n v="0"/>
    <n v="0"/>
    <n v="2"/>
    <n v="2"/>
    <s v="Bovins"/>
    <m/>
    <n v="28"/>
    <n v="0"/>
    <n v="0"/>
    <n v="0"/>
    <n v="28"/>
    <n v="6.7419379599999996"/>
    <n v="14.56870743"/>
    <x v="1"/>
  </r>
  <r>
    <s v="2020-11-0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0-30"/>
    <x v="0"/>
    <s v="CMR"/>
    <m/>
    <s v="Adamaoua"/>
    <s v="CMR001"/>
    <s v="Mbéré"/>
    <s v="CMR001004"/>
    <s v="Meiganga"/>
    <s v="CMR001004002"/>
    <s v="MEIGANGA"/>
    <s v="2020-11-0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6"/>
    <n v="0"/>
    <n v="0"/>
    <n v="0"/>
    <n v="36"/>
    <n v="6.7419379599999996"/>
    <n v="14.56870743"/>
    <x v="1"/>
  </r>
  <r>
    <s v="2020-11-0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DIEL"/>
    <s v="2020-10-24"/>
    <x v="0"/>
    <s v="CMR"/>
    <m/>
    <s v="Est"/>
    <s v="CMR003"/>
    <s v="kadey"/>
    <s v="CMR003003"/>
    <s v="Batouri"/>
    <s v="CMR003003003"/>
    <s v="BATOURI"/>
    <s v="2020-11-18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93"/>
    <n v="0"/>
    <n v="0"/>
    <n v="0"/>
    <n v="93"/>
    <n v="6.7419379599999996"/>
    <n v="14.56870743"/>
    <x v="1"/>
  </r>
  <r>
    <s v="2020-11-0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02"/>
    <x v="0"/>
    <s v="CMR"/>
    <m/>
    <s v="Adamaoua"/>
    <s v="CMR001"/>
    <s v="Mbéré"/>
    <s v="CMR001004"/>
    <s v="Meiganga"/>
    <s v="CMR001004002"/>
    <s v="MEIGANGA"/>
    <s v="2020-11-04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40"/>
    <n v="0"/>
    <n v="0"/>
    <n v="0"/>
    <n v="40"/>
    <n v="6.7419379599999996"/>
    <n v="14.56870743"/>
    <x v="1"/>
  </r>
  <r>
    <s v="2020-11-0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LAHMOU"/>
    <s v="2020-10-25"/>
    <x v="0"/>
    <s v="CMR"/>
    <m/>
    <s v="Centre"/>
    <s v="CMR002"/>
    <s v="Haute-Sanaga"/>
    <s v="CMR002001"/>
    <s v="Mbandjock"/>
    <s v="CMR002001001"/>
    <s v="MBANDJOCK "/>
    <s v="2020-11-20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65"/>
    <n v="0"/>
    <n v="0"/>
    <n v="0"/>
    <n v="65"/>
    <n v="6.7419379599999996"/>
    <n v="14.56870743"/>
    <x v="1"/>
  </r>
  <r>
    <s v="2020-11-03"/>
    <x v="2"/>
    <s v="CMR003"/>
    <s v="Kadey"/>
    <s v="CMR003003"/>
    <s v="Kette"/>
    <s v="CMR003003004"/>
    <s v="GBITI"/>
    <x v="1"/>
    <s v="TCD"/>
    <m/>
    <s v="N'Djamena"/>
    <s v="TCD018"/>
    <m/>
    <m/>
    <m/>
    <m/>
    <s v=""/>
    <s v="2020-10-10"/>
    <x v="0"/>
    <s v="CMR"/>
    <m/>
    <s v="Est"/>
    <s v="CMR003"/>
    <s v="Lom-Et-Djerem"/>
    <s v="CMR003004"/>
    <s v="Garoua-Boulaï"/>
    <s v="CMR003004006"/>
    <s v="ZAMBOÏ "/>
    <s v="2020-11-10"/>
    <s v="Tchadienne Camerounaise"/>
    <m/>
    <n v="3"/>
    <n v="2"/>
    <n v="0"/>
    <n v="0"/>
    <n v="0"/>
    <n v="0"/>
    <n v="0"/>
    <n v="0"/>
    <n v="2"/>
    <n v="0"/>
    <n v="1"/>
    <n v="1"/>
    <n v="3"/>
    <n v="5"/>
    <s v="Bovins Autre"/>
    <s v="Asins"/>
    <n v="105"/>
    <n v="0"/>
    <n v="0"/>
    <n v="2"/>
    <n v="107"/>
    <n v="4.8988359600000004"/>
    <n v="14.544278820000001"/>
    <x v="1"/>
  </r>
  <r>
    <s v="2020-11-03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10-02"/>
    <x v="0"/>
    <s v="CMR"/>
    <m/>
    <s v="Est"/>
    <s v="CMR003"/>
    <s v="Boumba-Et-Ngoko"/>
    <s v="CMR003001"/>
    <s v="Mouloundou"/>
    <s v="CMR003001003"/>
    <s v="KEKA"/>
    <s v="2020-12-17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67"/>
    <n v="0"/>
    <n v="0"/>
    <n v="0"/>
    <n v="67"/>
    <n v="4.8990748999999996"/>
    <n v="14.54433978"/>
    <x v="1"/>
  </r>
  <r>
    <s v="2020-11-03"/>
    <x v="2"/>
    <s v="CMR003"/>
    <s v="Kadey"/>
    <s v="CMR003003"/>
    <s v="Ouli"/>
    <s v="CMR003003005"/>
    <s v="TAMOUNEGUEZE"/>
    <x v="0"/>
    <s v="CMR"/>
    <m/>
    <s v="Extrême-Nord"/>
    <s v="CMR004"/>
    <s v="Logone-Et-Chari"/>
    <s v="CMR004002"/>
    <s v="Kousseri"/>
    <s v="CMR004002006"/>
    <s v="KOUSSERI"/>
    <s v="2020-10-20"/>
    <x v="2"/>
    <s v="CAR"/>
    <m/>
    <s v="Ouham"/>
    <s v="CAR013"/>
    <m/>
    <m/>
    <m/>
    <m/>
    <s v=""/>
    <s v="2020-11-15"/>
    <s v="Camerounaise"/>
    <m/>
    <n v="11"/>
    <n v="0"/>
    <n v="0"/>
    <n v="0"/>
    <n v="0"/>
    <n v="0"/>
    <n v="0"/>
    <n v="0"/>
    <n v="1"/>
    <n v="0"/>
    <n v="2"/>
    <n v="2"/>
    <n v="7"/>
    <n v="11"/>
    <s v="Bovins Ovins Autre"/>
    <s v="Asins"/>
    <n v="890"/>
    <n v="185"/>
    <n v="0"/>
    <n v="4"/>
    <n v="1079"/>
    <n v="5.0849866700000002"/>
    <n v="14.63825578"/>
    <x v="1"/>
  </r>
  <r>
    <s v="2020-11-03"/>
    <x v="2"/>
    <s v="CMR003"/>
    <s v="Kadey"/>
    <s v="CMR003003"/>
    <s v="Ouli"/>
    <s v="CMR003003005"/>
    <s v="TAMOUNEGUEZE"/>
    <x v="0"/>
    <s v="CMR"/>
    <m/>
    <s v="Extrême-Nord"/>
    <s v="CMR004"/>
    <s v="Logone-Et-Chari"/>
    <s v="CMR004002"/>
    <s v="Kousseri"/>
    <s v="CMR004002006"/>
    <s v="KOUSSERI"/>
    <s v="2020-10-20"/>
    <x v="2"/>
    <s v="CAR"/>
    <m/>
    <s v="Ouham"/>
    <s v="CAR013"/>
    <m/>
    <m/>
    <m/>
    <m/>
    <s v=""/>
    <s v="2020-11-15"/>
    <s v="Camerounaise"/>
    <m/>
    <n v="5"/>
    <n v="0"/>
    <n v="0"/>
    <n v="0"/>
    <n v="0"/>
    <n v="0"/>
    <n v="0"/>
    <n v="0"/>
    <n v="1"/>
    <n v="0"/>
    <n v="0"/>
    <n v="0"/>
    <n v="5"/>
    <n v="5"/>
    <s v="Bovins Caprins"/>
    <m/>
    <n v="600"/>
    <n v="0"/>
    <n v="150"/>
    <n v="0"/>
    <n v="750"/>
    <n v="5.0849866700000002"/>
    <n v="14.63825578"/>
    <x v="1"/>
  </r>
  <r>
    <s v="2020-11-03"/>
    <x v="2"/>
    <s v="CMR003"/>
    <s v="Kadey"/>
    <s v="CMR003003"/>
    <s v="Ouli"/>
    <s v="CMR003003005"/>
    <s v="TAMOUNEGUEZE"/>
    <x v="0"/>
    <s v="CMR"/>
    <m/>
    <s v="Extrême-Nord"/>
    <s v="CMR004"/>
    <s v="Logone-Et-Chari"/>
    <s v="CMR004002"/>
    <s v="Kousseri"/>
    <s v="CMR004002006"/>
    <s v="KOUSSERI"/>
    <s v="2020-10-20"/>
    <x v="2"/>
    <s v="CAR"/>
    <m/>
    <s v="Ouham"/>
    <s v="CAR013"/>
    <m/>
    <m/>
    <m/>
    <m/>
    <s v=""/>
    <s v="2020-11-15"/>
    <s v="Camerounaise Tchadienne"/>
    <m/>
    <n v="4"/>
    <n v="3"/>
    <n v="0"/>
    <n v="0"/>
    <n v="0"/>
    <n v="0"/>
    <n v="0"/>
    <n v="0"/>
    <n v="2"/>
    <n v="0"/>
    <n v="0"/>
    <n v="0"/>
    <n v="7"/>
    <n v="7"/>
    <s v="Bovins Ovins"/>
    <m/>
    <n v="900"/>
    <n v="230"/>
    <n v="0"/>
    <n v="0"/>
    <n v="1130"/>
    <n v="5.0849866700000002"/>
    <n v="14.63825578"/>
    <x v="1"/>
  </r>
  <r>
    <s v="2020-11-03"/>
    <x v="2"/>
    <s v="CMR003"/>
    <s v="Kadey"/>
    <s v="CMR003003"/>
    <s v="Ouli"/>
    <s v="CMR003003005"/>
    <s v="TAMOUNEGUEZE"/>
    <x v="0"/>
    <s v="CMR"/>
    <m/>
    <s v="Extrême-Nord"/>
    <s v="CMR004"/>
    <s v="Logone-Et-Chari"/>
    <s v="CMR004002"/>
    <s v="Kousseri"/>
    <s v="CMR004002006"/>
    <s v="KOUSSERI"/>
    <s v="2020-10-20"/>
    <x v="2"/>
    <s v="CAR"/>
    <m/>
    <s v="Ouham"/>
    <s v="CAR013"/>
    <m/>
    <m/>
    <m/>
    <m/>
    <s v=""/>
    <s v="2020-11-15"/>
    <s v="Camerounaise"/>
    <m/>
    <n v="17"/>
    <n v="0"/>
    <n v="0"/>
    <n v="0"/>
    <n v="0"/>
    <n v="0"/>
    <n v="0"/>
    <n v="0"/>
    <n v="1"/>
    <n v="1"/>
    <n v="4"/>
    <n v="3"/>
    <n v="9"/>
    <n v="17"/>
    <s v="Bovins Ovins Autre"/>
    <s v="Asins et Equins"/>
    <n v="1600"/>
    <n v="330"/>
    <n v="0"/>
    <n v="7"/>
    <n v="1937"/>
    <n v="5.0849866700000002"/>
    <n v="14.63825578"/>
    <x v="1"/>
  </r>
  <r>
    <s v="2020-11-03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3"/>
    <x v="1"/>
    <s v="COG"/>
    <m/>
    <m/>
    <m/>
    <m/>
    <m/>
    <m/>
    <m/>
    <s v=""/>
    <s v="2020-12-04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150"/>
    <n v="0"/>
    <n v="0"/>
    <n v="0"/>
    <n v="150"/>
    <n v="6.0385846000000001"/>
    <n v="14.4007468"/>
    <x v="1"/>
  </r>
  <r>
    <s v="2020-11-0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1"/>
    <x v="2"/>
    <s v="CAR"/>
    <m/>
    <s v="Ouham-Pende"/>
    <s v="CAR014"/>
    <m/>
    <m/>
    <m/>
    <m/>
    <s v=""/>
    <s v="2020-11-25"/>
    <s v="Tchadienne"/>
    <m/>
    <n v="0"/>
    <n v="11"/>
    <n v="0"/>
    <n v="0"/>
    <n v="0"/>
    <n v="0"/>
    <n v="0"/>
    <n v="0"/>
    <n v="1"/>
    <n v="2"/>
    <n v="2"/>
    <n v="2"/>
    <n v="5"/>
    <n v="11"/>
    <s v="Bovins Ovins Autre"/>
    <s v="Asins"/>
    <n v="150"/>
    <n v="60"/>
    <n v="0"/>
    <n v="8"/>
    <n v="218"/>
    <n v="8.6633450799999991"/>
    <n v="14.9876931"/>
    <x v="1"/>
  </r>
  <r>
    <s v="2020-11-0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8"/>
    <x v="2"/>
    <s v="CAR"/>
    <m/>
    <s v="Ouham-Pende"/>
    <s v="CAR014"/>
    <m/>
    <m/>
    <m/>
    <m/>
    <s v=""/>
    <s v="2020-11-23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"/>
    <n v="120"/>
    <n v="60"/>
    <n v="0"/>
    <n v="5"/>
    <n v="185"/>
    <n v="8.6633450799999991"/>
    <n v="14.9876931"/>
    <x v="1"/>
  </r>
  <r>
    <s v="2020-11-0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30"/>
    <x v="0"/>
    <s v="CMR"/>
    <m/>
    <s v="Nord"/>
    <s v="CMR006"/>
    <s v="Mayo-Rey"/>
    <s v="CMR006004"/>
    <s v="Touboro"/>
    <s v="CMR006004003"/>
    <s v="MBAIMBOUM "/>
    <s v="2020-11-20"/>
    <s v="Tchadienne"/>
    <m/>
    <n v="0"/>
    <n v="9"/>
    <n v="0"/>
    <n v="0"/>
    <n v="0"/>
    <n v="0"/>
    <n v="0"/>
    <n v="0"/>
    <n v="1"/>
    <n v="2"/>
    <n v="2"/>
    <n v="2"/>
    <n v="3"/>
    <n v="9"/>
    <s v="Bovins Ovins Autre"/>
    <s v="Asins"/>
    <n v="80"/>
    <n v="30"/>
    <n v="0"/>
    <n v="5"/>
    <n v="115"/>
    <n v="8.6633450799999991"/>
    <n v="14.9876931"/>
    <x v="1"/>
  </r>
  <r>
    <s v="2020-11-03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0-29"/>
    <x v="0"/>
    <s v="CMR"/>
    <m/>
    <s v="Nord"/>
    <s v="CMR006"/>
    <s v="Bénoué"/>
    <s v="CMR006001"/>
    <s v="Bibémi"/>
    <s v="CMR006001012"/>
    <s v="ADOUMRI"/>
    <s v="2020-11-05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34"/>
    <n v="0"/>
    <n v="0"/>
    <n v="0"/>
    <n v="34"/>
    <n v="9.3887997999999993"/>
    <n v="13.43275727"/>
    <x v="1"/>
  </r>
  <r>
    <s v="2020-11-03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Touboro"/>
    <s v="CMR006004003"/>
    <s v="MAFARÉ (RÉSERVE DE MAFARÉ)"/>
    <s v="2020-11-01"/>
    <x v="0"/>
    <s v="CMR"/>
    <m/>
    <s v="Nord"/>
    <s v="CMR006"/>
    <s v="Mayo-Rey"/>
    <s v="CMR006004"/>
    <s v="Touboro"/>
    <s v="CMR006004003"/>
    <s v="OURO MASSARA"/>
    <s v="2020-11-08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100"/>
    <n v="0"/>
    <n v="0"/>
    <n v="0"/>
    <n v="100"/>
    <n v="7.7847441999999996"/>
    <n v="15.51739456"/>
    <x v="1"/>
  </r>
  <r>
    <s v="2020-11-04"/>
    <x v="0"/>
    <s v="CMR001"/>
    <s v="Mbéré"/>
    <s v="CMR001004"/>
    <s v="Ngaoui"/>
    <s v="CMR001004004"/>
    <s v="DIEL"/>
    <x v="0"/>
    <s v="CMR"/>
    <m/>
    <s v="Adamaoua"/>
    <s v="CMR001"/>
    <s v="Mbéré"/>
    <s v="CMR001004"/>
    <s v="Ngaoui"/>
    <s v="CMR001004004"/>
    <s v="BAWAKA KOE"/>
    <s v="2020-10-07"/>
    <x v="0"/>
    <s v="CMR"/>
    <m/>
    <s v="Adamaoua"/>
    <s v="CMR001"/>
    <s v="Mbéré"/>
    <s v="CMR001004"/>
    <s v="Meiganga"/>
    <s v="CMR001004002"/>
    <s v="BATOUA GODOLE"/>
    <s v="2020-10-09"/>
    <s v="Camerounaise"/>
    <m/>
    <n v="9"/>
    <n v="0"/>
    <n v="0"/>
    <n v="0"/>
    <n v="0"/>
    <n v="0"/>
    <n v="0"/>
    <n v="0"/>
    <n v="1"/>
    <n v="2"/>
    <n v="2"/>
    <n v="2"/>
    <n v="3"/>
    <n v="9"/>
    <s v="Bovins"/>
    <m/>
    <n v="253"/>
    <n v="0"/>
    <n v="0"/>
    <n v="0"/>
    <n v="253"/>
    <n v="6.7870415800000004"/>
    <n v="15.02402678"/>
    <x v="1"/>
  </r>
  <r>
    <s v="2020-11-04"/>
    <x v="2"/>
    <s v="CMR003"/>
    <s v="Kadey"/>
    <s v="CMR003003"/>
    <s v="Kette"/>
    <s v="CMR003003004"/>
    <s v="GBITI"/>
    <x v="2"/>
    <s v="CAR"/>
    <m/>
    <s v="Lobaye"/>
    <s v="CAR006"/>
    <m/>
    <m/>
    <m/>
    <m/>
    <s v=""/>
    <s v="2020-11-04"/>
    <x v="0"/>
    <s v="CMR"/>
    <m/>
    <s v="Est"/>
    <s v="CMR003"/>
    <s v="Boumba-Et-Ngoko"/>
    <s v="CMR003001"/>
    <s v="Gari-Gombo"/>
    <s v="CMR003001002"/>
    <s v="GARI GOMBO"/>
    <s v="2020-12-18"/>
    <s v="Centrafricaine Camerounaise"/>
    <m/>
    <n v="2"/>
    <n v="0"/>
    <n v="3"/>
    <n v="0"/>
    <n v="0"/>
    <n v="0"/>
    <n v="0"/>
    <n v="0"/>
    <n v="2"/>
    <n v="0"/>
    <n v="0"/>
    <n v="0"/>
    <n v="5"/>
    <n v="5"/>
    <s v="Bovins Autre"/>
    <s v="Asins"/>
    <n v="89"/>
    <n v="0"/>
    <n v="0"/>
    <n v="2"/>
    <n v="91"/>
    <n v="4.8988359600000004"/>
    <n v="14.544278820000001"/>
    <x v="1"/>
  </r>
  <r>
    <s v="2020-11-04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MOBÉ"/>
    <s v="2020-10-31"/>
    <x v="0"/>
    <s v="CMR"/>
    <m/>
    <s v="Est"/>
    <s v="CMR003"/>
    <s v="kadey"/>
    <s v="CMR003003"/>
    <s v="Kette"/>
    <s v="CMR003003004"/>
    <s v="WOLO"/>
    <s v="2020-11-08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54"/>
    <n v="0"/>
    <n v="0"/>
    <n v="0"/>
    <n v="54"/>
    <n v="4.8990748999999996"/>
    <n v="14.54433978"/>
    <x v="1"/>
  </r>
  <r>
    <s v="2020-11-04"/>
    <x v="2"/>
    <s v="CMR003"/>
    <s v="Kadey"/>
    <s v="CMR003003"/>
    <s v="Ouli"/>
    <s v="CMR003003005"/>
    <s v="TAMOUNEGUEZE"/>
    <x v="0"/>
    <s v="CMR"/>
    <m/>
    <s v="Adamaoua"/>
    <s v="CMR001"/>
    <s v="Faro-et-Déo"/>
    <s v="CMR001002"/>
    <s v="Tignère"/>
    <s v="CMR001002004"/>
    <s v="TIGNERE"/>
    <s v="2020-10-27"/>
    <x v="2"/>
    <s v="CAR"/>
    <m/>
    <s v="Nana-Mambere"/>
    <s v="CAR010"/>
    <m/>
    <m/>
    <m/>
    <m/>
    <s v=""/>
    <s v="2020-11-15"/>
    <s v="Camerounaise"/>
    <m/>
    <n v="9"/>
    <n v="0"/>
    <n v="0"/>
    <n v="0"/>
    <n v="0"/>
    <n v="0"/>
    <n v="0"/>
    <n v="0"/>
    <n v="1"/>
    <n v="1"/>
    <n v="2"/>
    <n v="1"/>
    <n v="5"/>
    <n v="9"/>
    <s v="Bovins Caprins Ovins"/>
    <m/>
    <n v="460"/>
    <n v="56"/>
    <n v="80"/>
    <n v="0"/>
    <n v="596"/>
    <n v="5.0849866700000002"/>
    <n v="14.63825578"/>
    <x v="1"/>
  </r>
  <r>
    <s v="2020-11-04"/>
    <x v="2"/>
    <s v="CMR003"/>
    <s v="Kadey"/>
    <s v="CMR003003"/>
    <s v="Ouli"/>
    <s v="CMR003003005"/>
    <s v="TAMOUNEGUEZE"/>
    <x v="0"/>
    <s v="CMR"/>
    <m/>
    <s v="Adamaoua"/>
    <s v="CMR001"/>
    <s v="Faro-et-Déo"/>
    <s v="CMR001002"/>
    <s v="Tignère"/>
    <s v="CMR001002004"/>
    <s v="TIGNERE"/>
    <s v="2020-10-27"/>
    <x v="2"/>
    <s v="CAR"/>
    <m/>
    <s v="Nana-Mambere"/>
    <s v="CAR010"/>
    <m/>
    <m/>
    <m/>
    <m/>
    <s v=""/>
    <s v="2020-11-15"/>
    <s v="Camerounaise"/>
    <m/>
    <n v="8"/>
    <n v="0"/>
    <n v="0"/>
    <n v="0"/>
    <n v="0"/>
    <n v="0"/>
    <n v="0"/>
    <n v="0"/>
    <n v="1"/>
    <n v="0"/>
    <n v="2"/>
    <n v="1"/>
    <n v="5"/>
    <n v="8"/>
    <s v="Bovins Ovins"/>
    <m/>
    <n v="398"/>
    <n v="125"/>
    <n v="0"/>
    <n v="0"/>
    <n v="523"/>
    <n v="5.0849866700000002"/>
    <n v="14.63825578"/>
    <x v="1"/>
  </r>
  <r>
    <s v="2020-11-04"/>
    <x v="2"/>
    <s v="CMR003"/>
    <s v="Kadey"/>
    <s v="CMR003003"/>
    <s v="Ouli"/>
    <s v="CMR003003005"/>
    <s v="TAMOUNEGUEZE"/>
    <x v="2"/>
    <s v="CAR"/>
    <m/>
    <s v="Nana-Grébizi"/>
    <s v="CAR009"/>
    <m/>
    <m/>
    <m/>
    <m/>
    <s v=""/>
    <s v="2020-10-29"/>
    <x v="0"/>
    <s v="CMR"/>
    <m/>
    <s v="Nord"/>
    <s v="CMR006"/>
    <s v="Mayo-Rey"/>
    <s v="CMR006004"/>
    <s v="Rey-Bouba"/>
    <s v="CMR006004002"/>
    <s v="REY BOUBA"/>
    <s v="2020-11-29"/>
    <s v="Centrafricaine Soudanaise"/>
    <m/>
    <n v="0"/>
    <n v="0"/>
    <n v="4"/>
    <n v="0"/>
    <n v="0"/>
    <n v="3"/>
    <n v="0"/>
    <n v="0"/>
    <n v="2"/>
    <n v="0"/>
    <n v="2"/>
    <n v="1"/>
    <n v="4"/>
    <n v="7"/>
    <s v="Bovins Autre"/>
    <s v="Equins"/>
    <n v="1200"/>
    <n v="0"/>
    <n v="0"/>
    <n v="2"/>
    <n v="1202"/>
    <n v="5.0849866700000002"/>
    <n v="14.63825578"/>
    <x v="1"/>
  </r>
  <r>
    <s v="2020-11-04"/>
    <x v="2"/>
    <s v="CMR003"/>
    <s v="Kadey"/>
    <s v="CMR003003"/>
    <s v="Ouli"/>
    <s v="CMR003003005"/>
    <s v="TAMOUNEGUEZE"/>
    <x v="2"/>
    <s v="CAR"/>
    <m/>
    <s v="Ombella-Mpoko"/>
    <s v="CAR011"/>
    <m/>
    <m/>
    <m/>
    <m/>
    <s v=""/>
    <s v="2020-10-29"/>
    <x v="0"/>
    <s v="CMR"/>
    <m/>
    <s v="Nord"/>
    <s v="CMR006"/>
    <s v="Mayo-Rey"/>
    <s v="CMR006004"/>
    <s v="Rey-Bouba"/>
    <s v="CMR006004002"/>
    <s v="REY BOUBA"/>
    <s v="2020-11-29"/>
    <s v="Tchadienne Centrafricaine"/>
    <m/>
    <n v="0"/>
    <n v="3"/>
    <n v="9"/>
    <n v="0"/>
    <n v="0"/>
    <n v="0"/>
    <n v="0"/>
    <n v="0"/>
    <n v="2"/>
    <n v="0"/>
    <n v="3"/>
    <n v="2"/>
    <n v="7"/>
    <n v="12"/>
    <s v="Bovins Ovins Autre"/>
    <s v="Equins"/>
    <n v="1340"/>
    <n v="308"/>
    <n v="0"/>
    <n v="1"/>
    <n v="1649"/>
    <n v="5.0849866700000002"/>
    <n v="14.63825578"/>
    <x v="1"/>
  </r>
  <r>
    <s v="2020-11-04"/>
    <x v="2"/>
    <s v="CMR003"/>
    <s v="Kadey"/>
    <s v="CMR003003"/>
    <s v="Ouli"/>
    <s v="CMR003003005"/>
    <s v="TAMOUNEGUEZE"/>
    <x v="2"/>
    <s v="CAR"/>
    <m/>
    <s v="Nana-Grébizi"/>
    <s v="CAR009"/>
    <m/>
    <m/>
    <m/>
    <m/>
    <s v=""/>
    <s v="2020-10-29"/>
    <x v="0"/>
    <s v="CMR"/>
    <m/>
    <s v="Nord"/>
    <s v="CMR006"/>
    <s v="Mayo-Rey"/>
    <s v="CMR006004"/>
    <s v="Rey-Bouba"/>
    <s v="CMR006004002"/>
    <s v="REY BOUBA"/>
    <s v="2020-11-29"/>
    <s v="Centrafricaine"/>
    <m/>
    <n v="0"/>
    <n v="0"/>
    <n v="5"/>
    <n v="0"/>
    <n v="0"/>
    <n v="0"/>
    <n v="0"/>
    <n v="0"/>
    <n v="1"/>
    <n v="0"/>
    <n v="0"/>
    <n v="1"/>
    <n v="4"/>
    <n v="5"/>
    <s v="Bovins Ovins"/>
    <m/>
    <n v="250"/>
    <n v="75"/>
    <n v="0"/>
    <n v="0"/>
    <n v="325"/>
    <n v="5.0849866700000002"/>
    <n v="14.63825578"/>
    <x v="1"/>
  </r>
  <r>
    <s v="2020-11-04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 "/>
    <s v="2020-10-28"/>
    <x v="0"/>
    <s v="CMR"/>
    <m/>
    <s v="Est"/>
    <s v="CMR003"/>
    <s v="Lom-Et-Djerem"/>
    <s v="CMR003004"/>
    <s v="Garoua-Boulaï"/>
    <s v="CMR003004006"/>
    <s v="GAROUA BOULAÏ "/>
    <s v="2020-11-0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50"/>
    <n v="0"/>
    <n v="0"/>
    <n v="0"/>
    <n v="50"/>
    <n v="6.0385846000000001"/>
    <n v="14.4007468"/>
    <x v="1"/>
  </r>
  <r>
    <s v="2020-11-0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8"/>
    <x v="2"/>
    <s v="CAR"/>
    <m/>
    <s v="Ouham-Pende"/>
    <s v="CAR014"/>
    <m/>
    <m/>
    <m/>
    <m/>
    <s v=""/>
    <s v="2020-11-25"/>
    <s v="Tchadienne"/>
    <m/>
    <n v="0"/>
    <n v="12"/>
    <n v="0"/>
    <n v="0"/>
    <n v="0"/>
    <n v="0"/>
    <n v="0"/>
    <n v="0"/>
    <n v="1"/>
    <n v="2"/>
    <n v="3"/>
    <n v="2"/>
    <n v="5"/>
    <n v="12"/>
    <s v="Bovins Ovins Autre"/>
    <s v="Asins et Equins"/>
    <n v="160"/>
    <n v="50"/>
    <n v="0"/>
    <n v="6"/>
    <n v="216"/>
    <n v="8.6633450799999991"/>
    <n v="14.9876931"/>
    <x v="1"/>
  </r>
  <r>
    <s v="2020-11-0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9"/>
    <x v="0"/>
    <s v="CMR"/>
    <m/>
    <s v="Nord"/>
    <s v="CMR006"/>
    <s v="Mayo-Rey"/>
    <s v="CMR006004"/>
    <s v="Touboro"/>
    <s v="CMR006004003"/>
    <s v="MBAIMBOUM "/>
    <s v="2020-11-25"/>
    <s v="Tchadienne"/>
    <m/>
    <n v="0"/>
    <n v="7"/>
    <n v="0"/>
    <n v="0"/>
    <n v="0"/>
    <n v="0"/>
    <n v="0"/>
    <n v="0"/>
    <n v="1"/>
    <n v="1"/>
    <n v="2"/>
    <n v="1"/>
    <n v="3"/>
    <n v="7"/>
    <s v="Bovins Ovins Autre"/>
    <s v="Asins"/>
    <n v="70"/>
    <n v="30"/>
    <n v="0"/>
    <n v="5"/>
    <n v="105"/>
    <n v="8.6633450799999991"/>
    <n v="14.9876931"/>
    <x v="1"/>
  </r>
  <r>
    <s v="2020-11-04"/>
    <x v="1"/>
    <s v="CMR006"/>
    <s v="Mayo-Rey"/>
    <s v="CMR006004"/>
    <s v="Touboro"/>
    <s v="CMR006004003"/>
    <s v="BOGDIBO"/>
    <x v="1"/>
    <s v="TCD"/>
    <m/>
    <s v="Chari Baguirmi"/>
    <s v="TCD003"/>
    <m/>
    <m/>
    <m/>
    <m/>
    <s v=""/>
    <s v="2020-10-10"/>
    <x v="0"/>
    <s v="CMR"/>
    <m/>
    <s v="Nord"/>
    <s v="CMR006"/>
    <s v="Mayo-Rey"/>
    <s v="CMR006004"/>
    <s v="Touboro"/>
    <s v="CMR006004003"/>
    <s v="MBEING"/>
    <s v="2020-11-30"/>
    <s v="Tchadienne"/>
    <m/>
    <n v="0"/>
    <n v="9"/>
    <n v="0"/>
    <n v="0"/>
    <n v="0"/>
    <n v="0"/>
    <n v="0"/>
    <n v="0"/>
    <n v="1"/>
    <n v="3"/>
    <n v="2"/>
    <n v="2"/>
    <n v="2"/>
    <n v="9"/>
    <s v="Bovins Ovins Autre"/>
    <s v="Asins"/>
    <n v="358"/>
    <n v="113"/>
    <n v="0"/>
    <n v="5"/>
    <n v="476"/>
    <n v="7.7847441999999996"/>
    <n v="15.51739456"/>
    <x v="1"/>
  </r>
  <r>
    <s v="2020-11-05"/>
    <x v="2"/>
    <s v="CMR003"/>
    <s v="Kadey"/>
    <s v="CMR003003"/>
    <s v="Kette"/>
    <s v="CMR003003004"/>
    <s v="GBITI"/>
    <x v="2"/>
    <s v="CAR"/>
    <m/>
    <s v="Lobaye"/>
    <s v="CAR006"/>
    <m/>
    <m/>
    <m/>
    <m/>
    <s v=""/>
    <s v="2020-11-05"/>
    <x v="0"/>
    <s v="CMR"/>
    <m/>
    <s v="Sud"/>
    <s v="CMR009"/>
    <s v="Mvila"/>
    <s v="CMR009002"/>
    <s v="Ebolowa I"/>
    <s v="CMR009002004"/>
    <s v="EBOLOVWA"/>
    <s v="2020-12-31"/>
    <s v="Tchadienne Centrafricaine"/>
    <m/>
    <n v="0"/>
    <n v="3"/>
    <n v="3"/>
    <n v="0"/>
    <n v="0"/>
    <n v="0"/>
    <n v="0"/>
    <n v="0"/>
    <n v="2"/>
    <n v="0"/>
    <n v="0"/>
    <n v="2"/>
    <n v="4"/>
    <n v="6"/>
    <s v="Bovins"/>
    <m/>
    <n v="215"/>
    <n v="0"/>
    <n v="0"/>
    <n v="0"/>
    <n v="215"/>
    <n v="4.8988359600000004"/>
    <n v="14.544278820000001"/>
    <x v="1"/>
  </r>
  <r>
    <s v="2020-11-05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1-03"/>
    <x v="0"/>
    <s v="CMR"/>
    <m/>
    <s v="Est"/>
    <s v="CMR003"/>
    <s v="kadey"/>
    <s v="CMR003003"/>
    <s v="Batouri"/>
    <s v="CMR003003003"/>
    <s v="BATOURI"/>
    <s v="2020-11-07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59"/>
    <n v="0"/>
    <n v="0"/>
    <n v="0"/>
    <n v="59"/>
    <n v="4.8990748999999996"/>
    <n v="14.54433978"/>
    <x v="1"/>
  </r>
  <r>
    <s v="2020-11-05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1-03"/>
    <x v="0"/>
    <s v="CMR"/>
    <m/>
    <s v="Est"/>
    <s v="CMR003"/>
    <s v="kadey"/>
    <s v="CMR003003"/>
    <s v="Batouri"/>
    <s v="CMR003003003"/>
    <s v="KAMBELLÉ"/>
    <s v="2020-11-07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8"/>
    <n v="0"/>
    <n v="0"/>
    <n v="0"/>
    <n v="18"/>
    <n v="4.8990748999999996"/>
    <n v="14.54433978"/>
    <x v="1"/>
  </r>
  <r>
    <s v="2020-11-0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 "/>
    <s v="2020-10-31"/>
    <x v="0"/>
    <s v="CMR"/>
    <m/>
    <s v="Est"/>
    <s v="CMR003"/>
    <s v="Lom-Et-Djerem"/>
    <s v="CMR003004"/>
    <s v="Garoua-Boulaï"/>
    <s v="CMR003004006"/>
    <s v="GAROUA BOULAÏ "/>
    <s v="2020-11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4"/>
    <n v="0"/>
    <n v="0"/>
    <n v="0"/>
    <n v="14"/>
    <n v="6.0385846000000001"/>
    <n v="14.4007468"/>
    <x v="1"/>
  </r>
  <r>
    <s v="2020-11-05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2"/>
    <x v="1"/>
    <s v="COG"/>
    <m/>
    <m/>
    <m/>
    <m/>
    <m/>
    <m/>
    <m/>
    <s v=""/>
    <s v="2020-12-03"/>
    <s v="Tchadienne"/>
    <m/>
    <n v="0"/>
    <n v="3"/>
    <n v="0"/>
    <n v="0"/>
    <n v="0"/>
    <n v="0"/>
    <n v="0"/>
    <n v="0"/>
    <n v="1"/>
    <n v="0"/>
    <n v="0"/>
    <n v="0"/>
    <n v="3"/>
    <n v="3"/>
    <s v="Bovins Autre"/>
    <s v="Asins"/>
    <n v="300"/>
    <n v="0"/>
    <n v="0"/>
    <n v="1"/>
    <n v="301"/>
    <n v="6.0385846000000001"/>
    <n v="14.4007468"/>
    <x v="1"/>
  </r>
  <r>
    <s v="2020-11-05"/>
    <x v="2"/>
    <s v="CMR003"/>
    <s v="Lom-Et-Djerem"/>
    <s v="CMR003004"/>
    <s v="Garoua-Boulaï"/>
    <s v="CMR003004006"/>
    <s v="TAPARE"/>
    <x v="1"/>
    <s v="TCD"/>
    <m/>
    <s v="Chari Baguirmi"/>
    <s v="TCD003"/>
    <m/>
    <m/>
    <m/>
    <m/>
    <s v=""/>
    <s v="2020-11-02"/>
    <x v="1"/>
    <s v="COG"/>
    <m/>
    <m/>
    <m/>
    <m/>
    <m/>
    <m/>
    <m/>
    <s v=""/>
    <s v="2020-12-03"/>
    <s v="Tchadienne"/>
    <m/>
    <n v="0"/>
    <n v="3"/>
    <n v="0"/>
    <n v="0"/>
    <n v="0"/>
    <n v="0"/>
    <n v="0"/>
    <n v="0"/>
    <n v="1"/>
    <n v="0"/>
    <n v="0"/>
    <n v="0"/>
    <n v="3"/>
    <n v="3"/>
    <s v="Bovins Autre"/>
    <s v="Asins"/>
    <n v="85"/>
    <n v="0"/>
    <n v="0"/>
    <n v="1"/>
    <n v="86"/>
    <n v="6.0387188500000004"/>
    <n v="14.40065877"/>
    <x v="1"/>
  </r>
  <r>
    <s v="2020-11-0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 "/>
    <s v="2020-10-31"/>
    <x v="0"/>
    <s v="CMR"/>
    <m/>
    <s v="Est"/>
    <s v="CMR003"/>
    <s v="Lom-Et-Djerem"/>
    <s v="CMR003004"/>
    <s v="Garoua-Boulaï"/>
    <s v="CMR003004006"/>
    <s v="GAROUA-BOULAÏ "/>
    <s v="2020-11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4"/>
    <n v="0"/>
    <n v="0"/>
    <n v="0"/>
    <n v="14"/>
    <n v="6.0387188500000004"/>
    <n v="14.40065877"/>
    <x v="1"/>
  </r>
  <r>
    <s v="2020-11-05"/>
    <x v="2"/>
    <s v="CMR003"/>
    <s v="Lom-Et-Djerem"/>
    <s v="CMR003004"/>
    <s v="Garoua-Boulaï"/>
    <s v="CMR003004006"/>
    <s v="ZAMBOÏ"/>
    <x v="2"/>
    <s v="CAR"/>
    <m/>
    <s v="Nana-Mambere"/>
    <s v="CAR010"/>
    <m/>
    <m/>
    <m/>
    <m/>
    <s v=""/>
    <s v="2020-11-03"/>
    <x v="0"/>
    <s v="CMR"/>
    <m/>
    <s v="Est"/>
    <s v="CMR003"/>
    <s v="Lom-Et-Djerem"/>
    <s v="CMR003004"/>
    <s v="Garoua-Boulaï"/>
    <s v="CMR003004006"/>
    <s v="GADO BADIERE"/>
    <s v="2020-11-07"/>
    <s v="Camerounaise"/>
    <m/>
    <n v="2"/>
    <n v="0"/>
    <n v="0"/>
    <n v="0"/>
    <n v="0"/>
    <n v="0"/>
    <n v="0"/>
    <n v="0"/>
    <n v="1"/>
    <n v="0"/>
    <n v="0"/>
    <n v="1"/>
    <n v="1"/>
    <n v="2"/>
    <s v="Bovins"/>
    <m/>
    <n v="33"/>
    <n v="0"/>
    <n v="0"/>
    <n v="0"/>
    <n v="33"/>
    <n v="5.6215450300000001"/>
    <n v="14.597549069999999"/>
    <x v="1"/>
  </r>
  <r>
    <s v="2020-11-05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1"/>
    <x v="0"/>
    <s v="CMR"/>
    <m/>
    <s v="Nord"/>
    <s v="CMR006"/>
    <s v="Mayo-Rey"/>
    <s v="CMR006004"/>
    <s v="Touboro"/>
    <s v="CMR006004003"/>
    <s v="MBAIMBOUM"/>
    <s v="2020-11-18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50"/>
    <n v="0"/>
    <n v="0"/>
    <n v="0"/>
    <n v="50"/>
    <n v="8.6633450799999991"/>
    <n v="14.9876931"/>
    <x v="1"/>
  </r>
  <r>
    <s v="2020-11-05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1"/>
    <x v="0"/>
    <s v="CMR"/>
    <m/>
    <s v="Nord"/>
    <s v="CMR006"/>
    <s v="Mayo-Rey"/>
    <s v="CMR006004"/>
    <s v="Touboro"/>
    <s v="CMR006004003"/>
    <s v="MBAIMBOUM"/>
    <s v="2020-11-14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40"/>
    <n v="0"/>
    <n v="0"/>
    <n v="0"/>
    <n v="40"/>
    <n v="8.6633450799999991"/>
    <n v="14.9876931"/>
    <x v="1"/>
  </r>
  <r>
    <s v="2020-11-05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Touboro"/>
    <s v="CMR006004003"/>
    <s v="MAFARÉ (MAFARÉ RÉSERVE)"/>
    <s v="2020-11-03"/>
    <x v="0"/>
    <s v="CMR"/>
    <m/>
    <s v="Nord"/>
    <s v="CMR006"/>
    <s v="Mayo-Rey"/>
    <s v="CMR006004"/>
    <s v="Touboro"/>
    <s v="CMR006004003"/>
    <s v="OURO MASSARA"/>
    <s v="2020-11-15"/>
    <s v="Camerounaise"/>
    <m/>
    <n v="2"/>
    <n v="0"/>
    <n v="0"/>
    <n v="0"/>
    <n v="0"/>
    <n v="0"/>
    <n v="0"/>
    <n v="0"/>
    <n v="1"/>
    <n v="0"/>
    <n v="0"/>
    <n v="0"/>
    <n v="2"/>
    <n v="2"/>
    <s v="Bovins Ovins"/>
    <m/>
    <n v="95"/>
    <n v="5"/>
    <n v="0"/>
    <n v="0"/>
    <n v="100"/>
    <n v="7.7847441999999996"/>
    <n v="15.51739456"/>
    <x v="1"/>
  </r>
  <r>
    <s v="2020-11-06"/>
    <x v="2"/>
    <s v="CMR003"/>
    <s v="Kadey"/>
    <s v="CMR003003"/>
    <s v="Kette"/>
    <s v="CMR003003004"/>
    <s v="TIMANGOLO"/>
    <x v="2"/>
    <s v="CAR"/>
    <m/>
    <s v="Mambere-Kadei"/>
    <s v="CAR007"/>
    <m/>
    <m/>
    <m/>
    <m/>
    <s v=""/>
    <s v="2020-11-01"/>
    <x v="0"/>
    <s v="CMR"/>
    <m/>
    <s v="Est"/>
    <s v="CMR003"/>
    <s v="Boumba-Et-Ngoko"/>
    <s v="CMR003001"/>
    <s v="Mouloundou"/>
    <s v="CMR003001003"/>
    <s v="MOULOUNDOU"/>
    <s v="2020-11-28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86"/>
    <n v="0"/>
    <n v="0"/>
    <n v="0"/>
    <n v="86"/>
    <n v="4.8990748999999996"/>
    <n v="14.54433978"/>
    <x v="1"/>
  </r>
  <r>
    <s v="2020-11-0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1-03"/>
    <x v="0"/>
    <s v="CMR"/>
    <m/>
    <s v="Est"/>
    <s v="CMR003"/>
    <s v="Boumba-Et-Ngoko"/>
    <s v="CMR003001"/>
    <s v="Yokadouma"/>
    <s v="CMR003001001"/>
    <s v="YOKADOUMA"/>
    <s v="2020-11-22"/>
    <s v="Camerounaise Centrafricaine"/>
    <m/>
    <n v="3"/>
    <n v="0"/>
    <n v="2"/>
    <n v="0"/>
    <n v="0"/>
    <n v="0"/>
    <n v="0"/>
    <n v="0"/>
    <n v="2"/>
    <n v="0"/>
    <n v="0"/>
    <n v="0"/>
    <n v="5"/>
    <n v="5"/>
    <s v="Bovins"/>
    <m/>
    <n v="54"/>
    <n v="0"/>
    <n v="0"/>
    <n v="0"/>
    <n v="54"/>
    <n v="4.8990748999999996"/>
    <n v="14.54433978"/>
    <x v="1"/>
  </r>
  <r>
    <s v="2020-11-06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1-02"/>
    <x v="0"/>
    <s v="CMR"/>
    <m/>
    <s v="Nord"/>
    <s v="CMR006"/>
    <s v="Bénoué"/>
    <s v="CMR006001"/>
    <s v="Bibémi"/>
    <s v="CMR006001012"/>
    <s v="MARCHÉ ADOUMRI"/>
    <s v="2020-11-09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113"/>
    <n v="0"/>
    <n v="0"/>
    <n v="0"/>
    <n v="113"/>
    <n v="9.3887997999999993"/>
    <n v="13.43275727"/>
    <x v="1"/>
  </r>
  <r>
    <s v="2020-11-06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1-02"/>
    <x v="0"/>
    <s v="CMR"/>
    <m/>
    <s v="Nord"/>
    <s v="CMR006"/>
    <s v="Bénoué"/>
    <s v="CMR006001"/>
    <s v="Bibémi"/>
    <s v="CMR006001012"/>
    <s v="ADOUMRI"/>
    <s v="2020-11-10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13"/>
    <n v="0"/>
    <n v="0"/>
    <n v="0"/>
    <n v="13"/>
    <n v="9.3887997999999993"/>
    <n v="13.43275727"/>
    <x v="1"/>
  </r>
  <r>
    <s v="2020-11-07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1-01"/>
    <x v="2"/>
    <s v="CAR"/>
    <m/>
    <s v="Ouaka"/>
    <s v="CAR012"/>
    <m/>
    <m/>
    <m/>
    <m/>
    <s v=""/>
    <s v="2020-11-14"/>
    <s v="Nigerienne"/>
    <m/>
    <n v="0"/>
    <n v="0"/>
    <n v="0"/>
    <n v="0"/>
    <n v="10"/>
    <n v="0"/>
    <n v="0"/>
    <n v="0"/>
    <n v="1"/>
    <n v="2"/>
    <n v="2"/>
    <n v="3"/>
    <n v="3"/>
    <n v="10"/>
    <s v="Bovins Ovins Caprins"/>
    <m/>
    <n v="920"/>
    <n v="150"/>
    <n v="90"/>
    <n v="0"/>
    <n v="1160"/>
    <n v="6.9304543000000001"/>
    <n v="14.819990539999999"/>
    <x v="1"/>
  </r>
  <r>
    <s v="2020-11-07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02"/>
    <x v="2"/>
    <s v="CAR"/>
    <m/>
    <s v="Nana-Mambere"/>
    <s v="CAR010"/>
    <m/>
    <m/>
    <m/>
    <m/>
    <s v=""/>
    <s v="2020-11-11"/>
    <s v="Tchadienne"/>
    <m/>
    <n v="0"/>
    <n v="12"/>
    <n v="0"/>
    <n v="0"/>
    <n v="0"/>
    <n v="0"/>
    <n v="0"/>
    <n v="0"/>
    <n v="1"/>
    <n v="3"/>
    <n v="2"/>
    <n v="3"/>
    <n v="4"/>
    <n v="12"/>
    <s v="Bovins Ovins"/>
    <m/>
    <n v="880"/>
    <n v="430"/>
    <n v="0"/>
    <n v="0"/>
    <n v="1310"/>
    <n v="6.9304543000000001"/>
    <n v="14.819990539999999"/>
    <x v="1"/>
  </r>
  <r>
    <s v="2020-11-0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1-07"/>
    <x v="0"/>
    <s v="CMR"/>
    <m/>
    <s v="Adamaoua"/>
    <s v="CMR001"/>
    <s v="Mbéré"/>
    <s v="CMR001004"/>
    <s v="Meiganga"/>
    <s v="CMR001004002"/>
    <s v="MEIGANGA"/>
    <s v="2020-11-0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4"/>
    <n v="0"/>
    <n v="0"/>
    <n v="0"/>
    <n v="34"/>
    <n v="6.7419379599999996"/>
    <n v="14.56870743"/>
    <x v="1"/>
  </r>
  <r>
    <s v="2020-11-0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LAMOU "/>
    <s v="2020-11-01"/>
    <x v="0"/>
    <s v="CMR"/>
    <m/>
    <s v="Centre"/>
    <s v="CMR002"/>
    <s v="Haute-Sanaga"/>
    <s v="CMR002001"/>
    <s v="Mbandjock"/>
    <s v="CMR002001001"/>
    <s v="MBANDJOCK "/>
    <s v="2020-11-22"/>
    <s v="Camerounaise Centrafricaine"/>
    <m/>
    <n v="2"/>
    <n v="0"/>
    <n v="3"/>
    <n v="0"/>
    <n v="0"/>
    <n v="0"/>
    <n v="0"/>
    <n v="0"/>
    <n v="2"/>
    <n v="0"/>
    <n v="0"/>
    <n v="0"/>
    <n v="5"/>
    <n v="5"/>
    <s v="Bovins "/>
    <m/>
    <n v="86"/>
    <n v="0"/>
    <n v="0"/>
    <n v="0"/>
    <n v="86"/>
    <n v="6.7419379599999996"/>
    <n v="14.56870743"/>
    <x v="1"/>
  </r>
  <r>
    <s v="2020-11-0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1-03"/>
    <x v="0"/>
    <s v="CMR"/>
    <m/>
    <s v="Est"/>
    <s v="CMR003"/>
    <s v="kadey"/>
    <s v="CMR003003"/>
    <s v="Batouri"/>
    <s v="CMR003003003"/>
    <s v="BATOURI "/>
    <s v="2020-11-15"/>
    <s v="Camerounaise Centrafricaine"/>
    <m/>
    <n v="2"/>
    <n v="0"/>
    <n v="1"/>
    <n v="0"/>
    <n v="0"/>
    <n v="0"/>
    <n v="0"/>
    <n v="0"/>
    <n v="2"/>
    <n v="0"/>
    <n v="0"/>
    <n v="0"/>
    <n v="3"/>
    <n v="3"/>
    <s v="Bovins"/>
    <m/>
    <n v="68"/>
    <n v="0"/>
    <n v="0"/>
    <n v="0"/>
    <n v="68"/>
    <n v="6.7419379599999996"/>
    <n v="14.56870743"/>
    <x v="1"/>
  </r>
  <r>
    <s v="2020-11-0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Mandjou"/>
    <s v="CMR003004004"/>
    <s v="MANDJOU"/>
    <s v="2020-11-01"/>
    <x v="2"/>
    <s v="CAR"/>
    <m/>
    <s v="Mbomou"/>
    <s v="CAR008"/>
    <m/>
    <m/>
    <m/>
    <m/>
    <s v=""/>
    <s v="2020-11-25"/>
    <s v="Camerounaise"/>
    <m/>
    <n v="9"/>
    <n v="0"/>
    <n v="0"/>
    <n v="0"/>
    <n v="0"/>
    <n v="0"/>
    <n v="0"/>
    <n v="0"/>
    <n v="1"/>
    <n v="0"/>
    <n v="0"/>
    <n v="2"/>
    <n v="7"/>
    <n v="9"/>
    <s v="Bovins"/>
    <m/>
    <n v="640"/>
    <n v="0"/>
    <n v="0"/>
    <n v="0"/>
    <n v="640"/>
    <n v="5.0849866700000002"/>
    <n v="14.6382557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Equins"/>
    <n v="200"/>
    <n v="0"/>
    <n v="0"/>
    <n v="1"/>
    <n v="201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3"/>
    <n v="0"/>
    <n v="0"/>
    <n v="0"/>
    <n v="0"/>
    <n v="0"/>
    <n v="0"/>
    <n v="1"/>
    <n v="0"/>
    <n v="0"/>
    <n v="0"/>
    <n v="3"/>
    <n v="3"/>
    <s v="Bovins Autre"/>
    <s v="Asins"/>
    <n v="100"/>
    <n v="0"/>
    <n v="0"/>
    <n v="1"/>
    <n v="101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Equins"/>
    <n v="150"/>
    <n v="0"/>
    <n v="0"/>
    <n v="1"/>
    <n v="151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100"/>
    <n v="0"/>
    <n v="0"/>
    <n v="0"/>
    <n v="100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Equins"/>
    <n v="200"/>
    <n v="0"/>
    <n v="0"/>
    <n v="1"/>
    <n v="201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200"/>
    <n v="0"/>
    <n v="0"/>
    <n v="0"/>
    <n v="200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100"/>
    <n v="0"/>
    <n v="0"/>
    <n v="2"/>
    <n v="102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Equins"/>
    <n v="200"/>
    <n v="0"/>
    <n v="0"/>
    <n v="1"/>
    <n v="201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6"/>
    <x v="1"/>
    <s v="COG"/>
    <m/>
    <m/>
    <m/>
    <m/>
    <m/>
    <m/>
    <m/>
    <s v=""/>
    <s v="2020-12-06"/>
    <s v="Tchadienne"/>
    <m/>
    <n v="0"/>
    <n v="3"/>
    <n v="0"/>
    <n v="0"/>
    <n v="0"/>
    <n v="0"/>
    <n v="0"/>
    <n v="0"/>
    <n v="1"/>
    <n v="0"/>
    <n v="0"/>
    <n v="0"/>
    <n v="3"/>
    <n v="3"/>
    <s v="Bovins Autre"/>
    <s v="Asins"/>
    <n v="100"/>
    <n v="0"/>
    <n v="0"/>
    <n v="1"/>
    <n v="101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100"/>
    <n v="0"/>
    <n v="0"/>
    <n v="2"/>
    <n v="102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Equins"/>
    <n v="150"/>
    <n v="0"/>
    <n v="0"/>
    <n v="1"/>
    <n v="151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200"/>
    <n v="0"/>
    <n v="0"/>
    <n v="0"/>
    <n v="200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Equins"/>
    <n v="200"/>
    <n v="0"/>
    <n v="0"/>
    <n v="1"/>
    <n v="201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Equins"/>
    <n v="150"/>
    <n v="0"/>
    <n v="0"/>
    <n v="1"/>
    <n v="151"/>
    <n v="6.0385846000000001"/>
    <n v="14.4007468"/>
    <x v="1"/>
  </r>
  <r>
    <s v="2020-11-07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100"/>
    <n v="0"/>
    <n v="0"/>
    <n v="2"/>
    <n v="102"/>
    <n v="6.0385846000000001"/>
    <n v="14.4007468"/>
    <x v="1"/>
  </r>
  <r>
    <s v="2020-11-07"/>
    <x v="2"/>
    <s v="CMR003"/>
    <s v="Lom-Et-Djerem"/>
    <s v="CMR003004"/>
    <s v="Garoua-Boulaï"/>
    <s v="CMR003004006"/>
    <s v="ZAMBOÏ"/>
    <x v="0"/>
    <s v="CMR"/>
    <m/>
    <s v="Est"/>
    <s v="CMR003"/>
    <s v="Lom-Et-Djerem"/>
    <s v="CMR003004"/>
    <s v="Garoua-Boulaï"/>
    <s v="CMR003004006"/>
    <s v="MBONGA"/>
    <s v="2020-11-02"/>
    <x v="2"/>
    <s v="CAR"/>
    <m/>
    <s v="Nana-Mambere"/>
    <s v="CAR010"/>
    <m/>
    <m/>
    <m/>
    <m/>
    <s v=""/>
    <s v="2020-11-1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7"/>
    <n v="0"/>
    <n v="0"/>
    <n v="0"/>
    <n v="27"/>
    <n v="5.6215450300000001"/>
    <n v="14.597549069999999"/>
    <x v="1"/>
  </r>
  <r>
    <s v="2020-11-08"/>
    <x v="0"/>
    <s v="CMR001"/>
    <s v="Mbéré"/>
    <s v="CMR001004"/>
    <s v="Meiganga"/>
    <s v="CMR001004002"/>
    <s v="NGAM"/>
    <x v="2"/>
    <s v="CAR"/>
    <m/>
    <s v="Kémo"/>
    <s v="CAR005"/>
    <m/>
    <m/>
    <m/>
    <m/>
    <s v=""/>
    <s v="2020-10-30"/>
    <x v="0"/>
    <s v="CMR"/>
    <m/>
    <s v="Est"/>
    <s v="CMR003"/>
    <s v="kadey"/>
    <s v="CMR003003"/>
    <s v="Nguelebok"/>
    <s v="CMR003003001"/>
    <s v="NGUELEBOK"/>
    <s v="2020-11-15"/>
    <s v="Centrafricaine"/>
    <m/>
    <n v="0"/>
    <n v="0"/>
    <n v="5"/>
    <n v="0"/>
    <n v="0"/>
    <n v="0"/>
    <n v="0"/>
    <n v="0"/>
    <n v="1"/>
    <n v="0"/>
    <n v="0"/>
    <n v="0"/>
    <n v="5"/>
    <n v="5"/>
    <s v="Bovins"/>
    <m/>
    <n v="56"/>
    <n v="0"/>
    <n v="0"/>
    <n v="0"/>
    <n v="56"/>
    <n v="6.7419379599999996"/>
    <n v="14.56870743"/>
    <x v="1"/>
  </r>
  <r>
    <s v="2020-11-0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06"/>
    <x v="0"/>
    <s v="CMR"/>
    <m/>
    <s v="Est"/>
    <s v="CMR003"/>
    <s v="Lom-Et-Djerem"/>
    <s v="CMR003004"/>
    <s v="Belabo"/>
    <s v="CMR003004001"/>
    <s v="BELABO"/>
    <s v="2020-11-27"/>
    <s v="Camerounaise Centrafricaine"/>
    <m/>
    <n v="1"/>
    <n v="0"/>
    <n v="2"/>
    <n v="0"/>
    <n v="0"/>
    <n v="0"/>
    <n v="0"/>
    <n v="0"/>
    <n v="2"/>
    <n v="0"/>
    <n v="0"/>
    <n v="0"/>
    <n v="3"/>
    <n v="3"/>
    <s v="Bovins"/>
    <m/>
    <n v="58"/>
    <n v="0"/>
    <n v="0"/>
    <n v="0"/>
    <n v="58"/>
    <n v="6.7419379599999996"/>
    <n v="14.56870743"/>
    <x v="1"/>
  </r>
  <r>
    <s v="2020-11-08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0-01"/>
    <x v="0"/>
    <s v="CMR"/>
    <m/>
    <s v="Est"/>
    <s v="CMR003"/>
    <s v="kadey"/>
    <s v="CMR003003"/>
    <s v="Kette"/>
    <s v="CMR003003004"/>
    <s v="KOLBOUGA"/>
    <s v="2020-11-10"/>
    <s v="Camerounaise"/>
    <m/>
    <n v="8"/>
    <n v="0"/>
    <n v="0"/>
    <n v="0"/>
    <n v="0"/>
    <n v="0"/>
    <n v="0"/>
    <n v="0"/>
    <n v="1"/>
    <n v="0"/>
    <n v="0"/>
    <n v="0"/>
    <n v="8"/>
    <n v="8"/>
    <s v="Bovins"/>
    <m/>
    <n v="126"/>
    <n v="0"/>
    <n v="0"/>
    <n v="0"/>
    <n v="126"/>
    <n v="4.8990748999999996"/>
    <n v="14.54433978"/>
    <x v="1"/>
  </r>
  <r>
    <s v="2020-11-0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1-02"/>
    <x v="2"/>
    <s v="CAR"/>
    <m/>
    <s v="Nana-Mambere"/>
    <s v="CAR010"/>
    <m/>
    <m/>
    <m/>
    <m/>
    <s v=""/>
    <s v="2020-11-15"/>
    <s v="Camerounaise"/>
    <m/>
    <n v="9"/>
    <n v="0"/>
    <n v="0"/>
    <n v="0"/>
    <n v="0"/>
    <n v="0"/>
    <n v="0"/>
    <n v="0"/>
    <n v="1"/>
    <n v="1"/>
    <n v="2"/>
    <n v="1"/>
    <n v="5"/>
    <n v="9"/>
    <s v="Ovins Bovins"/>
    <m/>
    <n v="450"/>
    <n v="85"/>
    <n v="0"/>
    <n v="0"/>
    <n v="535"/>
    <n v="5.0849866700000002"/>
    <n v="14.63825578"/>
    <x v="1"/>
  </r>
  <r>
    <s v="2020-11-08"/>
    <x v="2"/>
    <s v="CMR003"/>
    <s v="Kadey"/>
    <s v="CMR003003"/>
    <s v="Ouli"/>
    <s v="CMR003003005"/>
    <s v="TAMOUNEGUEZE"/>
    <x v="0"/>
    <s v="CMR"/>
    <m/>
    <s v="Extrême-Nord"/>
    <s v="CMR004"/>
    <s v="Diamaré"/>
    <s v="CMR004001"/>
    <s v="Ndoukoula"/>
    <s v="CMR004001006"/>
    <s v="NDOUKOULA"/>
    <s v="2020-10-28"/>
    <x v="2"/>
    <s v="CAR"/>
    <m/>
    <s v="Bamingui-Bangoran"/>
    <s v="CAR001"/>
    <m/>
    <m/>
    <m/>
    <m/>
    <s v=""/>
    <s v="2020-11-27"/>
    <s v="Tchadienne Camerounaise"/>
    <m/>
    <n v="9"/>
    <n v="3"/>
    <n v="0"/>
    <n v="0"/>
    <n v="0"/>
    <n v="0"/>
    <n v="0"/>
    <n v="0"/>
    <n v="2"/>
    <n v="1"/>
    <n v="3"/>
    <n v="3"/>
    <n v="5"/>
    <n v="12"/>
    <s v="Bovins Ovins"/>
    <m/>
    <n v="1900"/>
    <n v="305"/>
    <n v="0"/>
    <n v="0"/>
    <n v="2205"/>
    <n v="5.0849866700000002"/>
    <n v="14.63825578"/>
    <x v="1"/>
  </r>
  <r>
    <s v="2020-11-08"/>
    <x v="2"/>
    <s v="CMR003"/>
    <s v="Kadey"/>
    <s v="CMR003003"/>
    <s v="Ouli"/>
    <s v="CMR003003005"/>
    <s v="TAMOUNEGUEZE"/>
    <x v="0"/>
    <s v="CMR"/>
    <m/>
    <s v="Extrême-Nord"/>
    <s v="CMR004"/>
    <s v="Diamaré"/>
    <s v="CMR004001"/>
    <s v="Ndoukoula"/>
    <s v="CMR004001006"/>
    <s v="NDOUKOULA"/>
    <s v="2020-10-28"/>
    <x v="2"/>
    <s v="CAR"/>
    <m/>
    <s v="Bamingui-Bangoran"/>
    <s v="CAR001"/>
    <m/>
    <m/>
    <m/>
    <m/>
    <s v=""/>
    <s v="2020-11-27"/>
    <s v="Tchadienne Camerounaise"/>
    <m/>
    <n v="6"/>
    <n v="4"/>
    <n v="0"/>
    <n v="0"/>
    <n v="0"/>
    <n v="0"/>
    <n v="0"/>
    <n v="0"/>
    <n v="2"/>
    <n v="0"/>
    <n v="0"/>
    <n v="3"/>
    <n v="7"/>
    <n v="10"/>
    <s v="Bovins Ovins"/>
    <m/>
    <n v="2100"/>
    <n v="298"/>
    <n v="0"/>
    <n v="0"/>
    <n v="2398"/>
    <n v="5.0849866700000002"/>
    <n v="14.63825578"/>
    <x v="1"/>
  </r>
  <r>
    <s v="2020-11-0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1-02"/>
    <x v="2"/>
    <s v="CAR"/>
    <m/>
    <s v="Nana-Mambere"/>
    <s v="CAR010"/>
    <m/>
    <m/>
    <m/>
    <m/>
    <s v=""/>
    <s v="2020-11-15"/>
    <s v="Camerounaise"/>
    <m/>
    <n v="7"/>
    <n v="0"/>
    <n v="0"/>
    <n v="0"/>
    <n v="0"/>
    <n v="0"/>
    <n v="0"/>
    <n v="0"/>
    <n v="1"/>
    <n v="0"/>
    <n v="2"/>
    <n v="0"/>
    <n v="5"/>
    <n v="7"/>
    <s v="Bovins Caprins"/>
    <m/>
    <n v="405"/>
    <n v="0"/>
    <n v="75"/>
    <n v="0"/>
    <n v="480"/>
    <n v="5.0849866700000002"/>
    <n v="14.63825578"/>
    <x v="1"/>
  </r>
  <r>
    <s v="2020-11-0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1-04"/>
    <x v="2"/>
    <s v="CAR"/>
    <m/>
    <s v="Nana-Mambere"/>
    <s v="CAR010"/>
    <m/>
    <m/>
    <m/>
    <m/>
    <s v=""/>
    <s v="2020-11-15"/>
    <s v="Camerounaise"/>
    <m/>
    <n v="9"/>
    <n v="0"/>
    <n v="0"/>
    <n v="0"/>
    <n v="0"/>
    <n v="0"/>
    <n v="0"/>
    <n v="0"/>
    <n v="1"/>
    <n v="0"/>
    <n v="3"/>
    <n v="2"/>
    <n v="4"/>
    <n v="9"/>
    <s v="Bovins Ovins"/>
    <m/>
    <n v="500"/>
    <n v="130"/>
    <n v="0"/>
    <n v="0"/>
    <n v="630"/>
    <n v="5.0849866700000002"/>
    <n v="14.63825578"/>
    <x v="1"/>
  </r>
  <r>
    <s v="2020-11-08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1-04"/>
    <x v="0"/>
    <s v="CMR"/>
    <m/>
    <s v="Nord"/>
    <s v="CMR006"/>
    <s v="Bénoué"/>
    <s v="CMR006001"/>
    <s v="Bibémi"/>
    <s v="CMR006001012"/>
    <s v="ADOUMRI"/>
    <s v="2020-11-11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6"/>
    <n v="0"/>
    <n v="0"/>
    <n v="0"/>
    <n v="16"/>
    <n v="9.3887997999999993"/>
    <n v="13.43275727"/>
    <x v="1"/>
  </r>
  <r>
    <s v="2020-11-09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1-04"/>
    <x v="2"/>
    <s v="CAR"/>
    <m/>
    <s v="Ouham-Pende"/>
    <s v="CAR014"/>
    <m/>
    <m/>
    <m/>
    <m/>
    <s v=""/>
    <s v="2020-11-12"/>
    <s v="Tchadienne"/>
    <m/>
    <n v="0"/>
    <n v="4"/>
    <n v="0"/>
    <n v="0"/>
    <n v="0"/>
    <n v="0"/>
    <n v="0"/>
    <n v="0"/>
    <n v="1"/>
    <n v="1"/>
    <n v="0"/>
    <n v="1"/>
    <n v="2"/>
    <n v="4"/>
    <s v="Bovins"/>
    <m/>
    <n v="90"/>
    <n v="0"/>
    <n v="0"/>
    <n v="0"/>
    <n v="90"/>
    <n v="6.9304543000000001"/>
    <n v="14.819990539999999"/>
    <x v="1"/>
  </r>
  <r>
    <s v="2020-11-09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05"/>
    <x v="2"/>
    <s v="CAR"/>
    <m/>
    <s v="Mambere-Kadei"/>
    <s v="CAR007"/>
    <m/>
    <m/>
    <m/>
    <m/>
    <s v=""/>
    <s v="2020-11-12"/>
    <s v="Tchadienne"/>
    <m/>
    <n v="0"/>
    <n v="6"/>
    <n v="0"/>
    <n v="0"/>
    <n v="0"/>
    <n v="0"/>
    <n v="0"/>
    <n v="0"/>
    <n v="1"/>
    <n v="1"/>
    <n v="1"/>
    <n v="1"/>
    <n v="3"/>
    <n v="6"/>
    <s v="Bovins"/>
    <m/>
    <n v="180"/>
    <n v="0"/>
    <n v="0"/>
    <n v="0"/>
    <n v="180"/>
    <n v="6.9304543000000001"/>
    <n v="14.819990539999999"/>
    <x v="1"/>
  </r>
  <r>
    <s v="2020-11-09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01"/>
    <x v="2"/>
    <s v="CAR"/>
    <m/>
    <s v="Nana-Mambere"/>
    <s v="CAR010"/>
    <m/>
    <m/>
    <m/>
    <m/>
    <s v=""/>
    <s v="2020-11-14"/>
    <s v="Tchadienne"/>
    <m/>
    <n v="0"/>
    <n v="25"/>
    <n v="0"/>
    <n v="0"/>
    <n v="0"/>
    <n v="0"/>
    <n v="0"/>
    <n v="0"/>
    <n v="1"/>
    <n v="6"/>
    <n v="4"/>
    <n v="7"/>
    <n v="8"/>
    <n v="25"/>
    <s v="Bovins Ovins Caprins"/>
    <m/>
    <n v="1700"/>
    <n v="250"/>
    <n v="170"/>
    <n v="0"/>
    <n v="2120"/>
    <n v="6.9304543000000001"/>
    <n v="14.819990539999999"/>
    <x v="1"/>
  </r>
  <r>
    <s v="2020-11-09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1-04"/>
    <x v="2"/>
    <s v="CAR"/>
    <m/>
    <s v="Ouham"/>
    <s v="CAR013"/>
    <m/>
    <m/>
    <m/>
    <m/>
    <s v=""/>
    <s v="2020-11-14"/>
    <s v="Tchadienne"/>
    <m/>
    <n v="0"/>
    <n v="35"/>
    <n v="0"/>
    <n v="0"/>
    <n v="0"/>
    <n v="0"/>
    <n v="0"/>
    <n v="0"/>
    <n v="1"/>
    <n v="9"/>
    <n v="6"/>
    <n v="8"/>
    <n v="12"/>
    <n v="35"/>
    <s v="Bovins Ovins Caprins"/>
    <m/>
    <n v="1900"/>
    <n v="805"/>
    <n v="250"/>
    <n v="0"/>
    <n v="2955"/>
    <n v="6.9304543000000001"/>
    <n v="14.819990539999999"/>
    <x v="1"/>
  </r>
  <r>
    <s v="2020-11-0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08"/>
    <x v="0"/>
    <s v="CMR"/>
    <m/>
    <s v="Adamaoua"/>
    <s v="CMR001"/>
    <s v="Mbéré"/>
    <s v="CMR001004"/>
    <s v="Meiganga"/>
    <s v="CMR001004002"/>
    <s v="MEIGANGA"/>
    <s v="2020-11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5"/>
    <n v="0"/>
    <n v="0"/>
    <n v="0"/>
    <n v="35"/>
    <n v="6.7419379599999996"/>
    <n v="14.56870743"/>
    <x v="1"/>
  </r>
  <r>
    <s v="2020-11-09"/>
    <x v="0"/>
    <s v="CMR001"/>
    <s v="Mbéré"/>
    <s v="CMR001004"/>
    <s v="Meiganga"/>
    <s v="CMR001004002"/>
    <s v="NGAM"/>
    <x v="2"/>
    <s v="CAR"/>
    <m/>
    <s v="Ouham-Pende"/>
    <s v="CAR014"/>
    <m/>
    <m/>
    <m/>
    <m/>
    <s v=""/>
    <s v="2020-10-20"/>
    <x v="0"/>
    <s v="CMR"/>
    <m/>
    <s v="Est"/>
    <s v="CMR003"/>
    <s v="Lom-Et-Djerem"/>
    <s v="CMR003004"/>
    <s v="Ngoura"/>
    <s v="CMR003004005"/>
    <s v="NGOURA "/>
    <s v="2020-11-22"/>
    <s v="Centrafricaine"/>
    <m/>
    <n v="0"/>
    <n v="0"/>
    <n v="4"/>
    <n v="0"/>
    <n v="0"/>
    <n v="0"/>
    <n v="0"/>
    <n v="0"/>
    <n v="1"/>
    <n v="0"/>
    <n v="0"/>
    <n v="0"/>
    <n v="4"/>
    <n v="4"/>
    <s v="Bovins "/>
    <m/>
    <n v="59"/>
    <n v="0"/>
    <n v="0"/>
    <n v="0"/>
    <n v="59"/>
    <n v="6.7419379599999996"/>
    <n v="14.56870743"/>
    <x v="1"/>
  </r>
  <r>
    <s v="2020-11-0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ALLAHAMDOU "/>
    <s v="2020-11-02"/>
    <x v="0"/>
    <s v="CMR"/>
    <m/>
    <s v="Centre"/>
    <s v="CMR002"/>
    <s v="Lékié"/>
    <s v="CMR002002"/>
    <s v="Monatele"/>
    <s v="CMR002002002"/>
    <s v="MONATELE "/>
    <s v="2020-11-22"/>
    <s v="Camerounaise"/>
    <m/>
    <n v="6"/>
    <n v="0"/>
    <n v="0"/>
    <n v="0"/>
    <n v="0"/>
    <n v="0"/>
    <n v="0"/>
    <n v="0"/>
    <n v="1"/>
    <n v="0"/>
    <n v="2"/>
    <n v="0"/>
    <n v="4"/>
    <n v="6"/>
    <s v="Bovins"/>
    <m/>
    <n v="84"/>
    <n v="0"/>
    <n v="0"/>
    <n v="0"/>
    <n v="84"/>
    <n v="6.7419379599999996"/>
    <n v="14.56870743"/>
    <x v="1"/>
  </r>
  <r>
    <s v="2020-11-09"/>
    <x v="2"/>
    <s v="CMR003"/>
    <s v="Kadey"/>
    <s v="CMR003003"/>
    <s v="Kette"/>
    <s v="CMR003003004"/>
    <s v="GBITI"/>
    <x v="2"/>
    <s v="CAR"/>
    <m/>
    <s v="Lobaye"/>
    <s v="CAR006"/>
    <m/>
    <m/>
    <m/>
    <m/>
    <s v=""/>
    <s v="2020-11-09"/>
    <x v="0"/>
    <s v="CMR"/>
    <m/>
    <s v="Est"/>
    <s v="CMR003"/>
    <s v="Boumba-Et-Ngoko"/>
    <s v="CMR003001"/>
    <s v="Yokadouma"/>
    <s v="CMR003001001"/>
    <s v="YOKADOUMA"/>
    <s v="2020-11-20"/>
    <s v="Centrafricaine Camerounaise"/>
    <m/>
    <n v="1"/>
    <n v="0"/>
    <n v="4"/>
    <n v="0"/>
    <n v="0"/>
    <n v="0"/>
    <n v="0"/>
    <n v="0"/>
    <n v="2"/>
    <n v="0"/>
    <n v="0"/>
    <n v="2"/>
    <n v="3"/>
    <n v="5"/>
    <s v="Bovins"/>
    <m/>
    <n v="75"/>
    <n v="0"/>
    <n v="0"/>
    <n v="0"/>
    <n v="75"/>
    <n v="4.8988359600000004"/>
    <n v="14.544278820000001"/>
    <x v="1"/>
  </r>
  <r>
    <s v="2020-11-0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WANDENE"/>
    <s v="2020-11-04"/>
    <x v="2"/>
    <s v="CAR"/>
    <m/>
    <s v="Bamingui-Bangoran"/>
    <s v="CAR001"/>
    <m/>
    <m/>
    <m/>
    <m/>
    <s v=""/>
    <s v="2020-11-30"/>
    <s v="Camerounaise"/>
    <m/>
    <n v="5"/>
    <n v="0"/>
    <n v="0"/>
    <n v="0"/>
    <n v="0"/>
    <n v="0"/>
    <n v="0"/>
    <n v="0"/>
    <n v="1"/>
    <n v="0"/>
    <n v="0"/>
    <n v="0"/>
    <n v="5"/>
    <n v="5"/>
    <s v="Bovins Caprins"/>
    <m/>
    <n v="340"/>
    <n v="0"/>
    <n v="98"/>
    <n v="0"/>
    <n v="438"/>
    <n v="5.0849866700000002"/>
    <n v="14.63825578"/>
    <x v="1"/>
  </r>
  <r>
    <s v="2020-11-0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WOUMBOU"/>
    <s v="2020-11-05"/>
    <x v="2"/>
    <s v="CAR"/>
    <m/>
    <s v="Ombella-Mpoko"/>
    <s v="CAR011"/>
    <m/>
    <m/>
    <m/>
    <m/>
    <s v=""/>
    <s v="2020-11-27"/>
    <s v="Camerounaise"/>
    <m/>
    <n v="13"/>
    <n v="0"/>
    <n v="0"/>
    <n v="0"/>
    <n v="0"/>
    <n v="0"/>
    <n v="0"/>
    <n v="0"/>
    <n v="1"/>
    <n v="1"/>
    <n v="3"/>
    <n v="4"/>
    <n v="5"/>
    <n v="13"/>
    <s v="Bovins Ovins"/>
    <m/>
    <n v="710"/>
    <n v="215"/>
    <n v="0"/>
    <n v="0"/>
    <n v="925"/>
    <n v="5.0849866700000002"/>
    <n v="14.63825578"/>
    <x v="1"/>
  </r>
  <r>
    <s v="2020-11-0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WOUMBOU"/>
    <s v="2020-11-05"/>
    <x v="2"/>
    <s v="CAR"/>
    <m/>
    <s v="Ombella-Mpoko"/>
    <s v="CAR011"/>
    <m/>
    <m/>
    <m/>
    <m/>
    <s v=""/>
    <s v="2020-11-27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400"/>
    <n v="0"/>
    <n v="0"/>
    <n v="0"/>
    <n v="400"/>
    <n v="5.0849866700000002"/>
    <n v="14.63825578"/>
    <x v="1"/>
  </r>
  <r>
    <s v="2020-11-09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 "/>
    <s v="2020-09-08"/>
    <x v="0"/>
    <s v="CMR"/>
    <m/>
    <s v="Est"/>
    <s v="CMR003"/>
    <s v="Lom-Et-Djerem"/>
    <s v="CMR003004"/>
    <s v="Garoua-Boulaï"/>
    <s v="CMR003004006"/>
    <s v="GAROUA BOULAÏ "/>
    <s v="2020-12-08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50"/>
    <n v="0"/>
    <n v="0"/>
    <n v="0"/>
    <n v="150"/>
    <n v="6.0385846000000001"/>
    <n v="14.4007468"/>
    <x v="1"/>
  </r>
  <r>
    <s v="2020-11-09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8"/>
    <x v="1"/>
    <s v="COG"/>
    <m/>
    <m/>
    <m/>
    <m/>
    <m/>
    <m/>
    <m/>
    <s v=""/>
    <s v="2020-12-08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200"/>
    <n v="0"/>
    <n v="0"/>
    <n v="1"/>
    <n v="201"/>
    <n v="6.0385846000000001"/>
    <n v="14.4007468"/>
    <x v="1"/>
  </r>
  <r>
    <s v="2020-11-09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8"/>
    <x v="1"/>
    <s v="COG"/>
    <m/>
    <m/>
    <m/>
    <m/>
    <m/>
    <m/>
    <m/>
    <s v=""/>
    <s v="2020-12-08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00"/>
    <n v="0"/>
    <n v="0"/>
    <n v="0"/>
    <n v="100"/>
    <n v="6.0385846000000001"/>
    <n v="14.4007468"/>
    <x v="1"/>
  </r>
  <r>
    <s v="2020-11-09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  LYMBONA"/>
    <s v="2020-11-02"/>
    <x v="0"/>
    <s v="CMR"/>
    <m/>
    <s v="Est"/>
    <s v="CMR003"/>
    <s v="Lom-Et-Djerem"/>
    <s v="CMR003004"/>
    <s v="Garoua-Boulaï"/>
    <s v="CMR003004006"/>
    <s v="GAROUA BOULAÏ "/>
    <s v="2020-11-1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50"/>
    <n v="0"/>
    <n v="0"/>
    <n v="0"/>
    <n v="150"/>
    <n v="6.0385846000000001"/>
    <n v="14.4007468"/>
    <x v="1"/>
  </r>
  <r>
    <s v="2020-11-09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200"/>
    <n v="0"/>
    <n v="0"/>
    <n v="1"/>
    <n v="201"/>
    <n v="6.0385846000000001"/>
    <n v="14.4007468"/>
    <x v="1"/>
  </r>
  <r>
    <s v="2020-11-09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9"/>
    <x v="1"/>
    <s v="COG"/>
    <m/>
    <m/>
    <m/>
    <m/>
    <m/>
    <m/>
    <m/>
    <s v=""/>
    <s v="2020-11-09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00"/>
    <n v="0"/>
    <n v="0"/>
    <n v="0"/>
    <n v="100"/>
    <n v="6.0385846000000001"/>
    <n v="14.4007468"/>
    <x v="1"/>
  </r>
  <r>
    <s v="2020-11-0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08"/>
    <x v="2"/>
    <s v="CAR"/>
    <m/>
    <s v="Ouham-Pende"/>
    <s v="CAR014"/>
    <m/>
    <m/>
    <m/>
    <m/>
    <s v=""/>
    <s v="2020-11-18"/>
    <s v="Tchadienne"/>
    <m/>
    <n v="0"/>
    <n v="5"/>
    <n v="0"/>
    <n v="0"/>
    <n v="0"/>
    <n v="0"/>
    <n v="0"/>
    <n v="0"/>
    <n v="1"/>
    <n v="1"/>
    <n v="1"/>
    <n v="1"/>
    <n v="2"/>
    <n v="5"/>
    <s v="Bovins Ovins Autre"/>
    <s v="Asins"/>
    <n v="70"/>
    <n v="20"/>
    <n v="0"/>
    <n v="3"/>
    <n v="93"/>
    <n v="8.6633450799999991"/>
    <n v="14.9876931"/>
    <x v="1"/>
  </r>
  <r>
    <s v="2020-11-0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08"/>
    <x v="2"/>
    <s v="CAR"/>
    <m/>
    <s v="Ouham-Pende"/>
    <s v="CAR014"/>
    <m/>
    <m/>
    <m/>
    <m/>
    <s v=""/>
    <s v="2020-11-18"/>
    <s v="Tchadienne"/>
    <m/>
    <n v="0"/>
    <n v="8"/>
    <n v="0"/>
    <n v="0"/>
    <n v="0"/>
    <n v="0"/>
    <n v="0"/>
    <n v="0"/>
    <n v="1"/>
    <n v="2"/>
    <n v="1"/>
    <n v="0"/>
    <n v="5"/>
    <n v="8"/>
    <s v="Bovins Ovins Autre"/>
    <s v="Asins et Equins"/>
    <n v="170"/>
    <n v="40"/>
    <n v="0"/>
    <n v="5"/>
    <n v="215"/>
    <n v="8.6633450799999991"/>
    <n v="14.9876931"/>
    <x v="1"/>
  </r>
  <r>
    <s v="2020-11-0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5"/>
    <x v="2"/>
    <s v="CAR"/>
    <m/>
    <s v="Ouham-Pende"/>
    <s v="CAR014"/>
    <m/>
    <m/>
    <m/>
    <m/>
    <s v=""/>
    <s v="2020-11-16"/>
    <s v="Tchadienne"/>
    <m/>
    <n v="0"/>
    <n v="6"/>
    <n v="0"/>
    <n v="0"/>
    <n v="0"/>
    <n v="0"/>
    <n v="0"/>
    <n v="0"/>
    <n v="1"/>
    <n v="2"/>
    <n v="1"/>
    <n v="1"/>
    <n v="2"/>
    <n v="6"/>
    <s v="Bovins Ovins Autre"/>
    <s v="Asins"/>
    <n v="80"/>
    <n v="30"/>
    <n v="0"/>
    <n v="3"/>
    <n v="113"/>
    <n v="8.6633450799999991"/>
    <n v="14.9876931"/>
    <x v="1"/>
  </r>
  <r>
    <s v="2020-11-0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0"/>
    <x v="2"/>
    <s v="CAR"/>
    <m/>
    <s v="Ouham-Pende"/>
    <s v="CAR014"/>
    <m/>
    <m/>
    <m/>
    <m/>
    <s v=""/>
    <s v="2020-11-20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120"/>
    <n v="30"/>
    <n v="0"/>
    <n v="5"/>
    <n v="155"/>
    <n v="8.6633450799999991"/>
    <n v="14.9876931"/>
    <x v="1"/>
  </r>
  <r>
    <s v="2020-11-0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2"/>
    <x v="2"/>
    <s v="CAR"/>
    <m/>
    <s v="Ouham-Pende"/>
    <s v="CAR014"/>
    <m/>
    <m/>
    <m/>
    <m/>
    <s v=""/>
    <s v="2020-11-21"/>
    <s v="Tchadienne"/>
    <m/>
    <n v="0"/>
    <n v="11"/>
    <n v="0"/>
    <n v="0"/>
    <n v="0"/>
    <n v="0"/>
    <n v="0"/>
    <n v="0"/>
    <n v="1"/>
    <n v="3"/>
    <n v="2"/>
    <n v="3"/>
    <n v="3"/>
    <n v="11"/>
    <s v="Bovins Ovins Autre"/>
    <s v="Asins"/>
    <n v="120"/>
    <n v="30"/>
    <n v="0"/>
    <n v="4"/>
    <n v="154"/>
    <n v="8.6633450799999991"/>
    <n v="14.9876931"/>
    <x v="1"/>
  </r>
  <r>
    <s v="2020-11-0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2"/>
    <x v="2"/>
    <s v="CAR"/>
    <m/>
    <s v="Ouham-Pende"/>
    <s v="CAR014"/>
    <m/>
    <m/>
    <m/>
    <m/>
    <s v=""/>
    <s v="2020-11-21"/>
    <s v="Tchadienne"/>
    <m/>
    <n v="0"/>
    <n v="9"/>
    <n v="0"/>
    <n v="0"/>
    <n v="0"/>
    <n v="0"/>
    <n v="0"/>
    <n v="0"/>
    <n v="1"/>
    <n v="2"/>
    <n v="2"/>
    <n v="1"/>
    <n v="4"/>
    <n v="9"/>
    <s v="Bovins Ovins Autre"/>
    <s v="Asins et Equins"/>
    <n v="180"/>
    <n v="50"/>
    <n v="0"/>
    <n v="8"/>
    <n v="238"/>
    <n v="8.6633450799999991"/>
    <n v="14.9876931"/>
    <x v="1"/>
  </r>
  <r>
    <s v="2020-11-0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0"/>
    <x v="2"/>
    <s v="CAR"/>
    <m/>
    <s v="Ouham-Pende"/>
    <s v="CAR014"/>
    <m/>
    <m/>
    <m/>
    <m/>
    <s v=""/>
    <s v="2020-11-20"/>
    <s v="Tchadienne"/>
    <m/>
    <n v="0"/>
    <n v="5"/>
    <n v="0"/>
    <n v="0"/>
    <n v="0"/>
    <n v="0"/>
    <n v="0"/>
    <n v="0"/>
    <n v="1"/>
    <n v="0"/>
    <n v="1"/>
    <n v="1"/>
    <n v="3"/>
    <n v="5"/>
    <s v="Bovins Ovins Autre"/>
    <s v="Asins et Equins"/>
    <n v="90"/>
    <n v="20"/>
    <n v="0"/>
    <n v="4"/>
    <n v="114"/>
    <n v="8.6633450799999991"/>
    <n v="14.9876931"/>
    <x v="1"/>
  </r>
  <r>
    <s v="2020-11-0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0"/>
    <x v="2"/>
    <s v="CAR"/>
    <m/>
    <s v="Ouham-Pende"/>
    <s v="CAR014"/>
    <m/>
    <m/>
    <m/>
    <m/>
    <s v=""/>
    <s v="2020-11-20"/>
    <s v="Tchadienne"/>
    <m/>
    <n v="0"/>
    <n v="6"/>
    <n v="0"/>
    <n v="0"/>
    <n v="0"/>
    <n v="0"/>
    <n v="0"/>
    <n v="0"/>
    <n v="1"/>
    <n v="1"/>
    <n v="1"/>
    <n v="1"/>
    <n v="3"/>
    <n v="6"/>
    <s v="Bovins Ovins Autre"/>
    <s v="Asins et Equins"/>
    <n v="100"/>
    <n v="20"/>
    <n v="0"/>
    <n v="5"/>
    <n v="125"/>
    <n v="8.6633450799999991"/>
    <n v="14.9876931"/>
    <x v="1"/>
  </r>
  <r>
    <s v="2020-11-0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5"/>
    <x v="2"/>
    <s v="CAR"/>
    <m/>
    <s v="Ouham-Pende"/>
    <s v="CAR014"/>
    <m/>
    <m/>
    <m/>
    <m/>
    <s v=""/>
    <s v="2020-11-16"/>
    <s v="Tchadienne"/>
    <m/>
    <n v="0"/>
    <n v="7"/>
    <n v="0"/>
    <n v="0"/>
    <n v="0"/>
    <n v="0"/>
    <n v="0"/>
    <n v="0"/>
    <n v="1"/>
    <n v="2"/>
    <n v="1"/>
    <n v="1"/>
    <n v="3"/>
    <n v="7"/>
    <s v="Bovins Ovins Autre"/>
    <s v="Asins et Equins"/>
    <n v="110"/>
    <n v="40"/>
    <n v="0"/>
    <n v="6"/>
    <n v="156"/>
    <n v="8.6633450799999991"/>
    <n v="14.9876931"/>
    <x v="1"/>
  </r>
  <r>
    <s v="2020-11-09"/>
    <x v="1"/>
    <s v="CMR006"/>
    <s v="Mayo-Rey"/>
    <s v="CMR006004"/>
    <s v="Touboro"/>
    <s v="CMR006004003"/>
    <s v="BOGDIBO"/>
    <x v="1"/>
    <s v="TCD"/>
    <m/>
    <s v="Chari Baguirmi"/>
    <s v="TCD003"/>
    <m/>
    <m/>
    <m/>
    <m/>
    <s v=""/>
    <s v="2020-10-03"/>
    <x v="2"/>
    <s v="CAR"/>
    <m/>
    <s v="Nana-Mambere"/>
    <s v="CAR010"/>
    <m/>
    <m/>
    <m/>
    <m/>
    <s v=""/>
    <s v="2020-12-21"/>
    <s v="Tchadienne"/>
    <m/>
    <n v="0"/>
    <n v="11"/>
    <n v="0"/>
    <n v="0"/>
    <n v="0"/>
    <n v="0"/>
    <n v="0"/>
    <n v="0"/>
    <n v="1"/>
    <n v="0"/>
    <n v="3"/>
    <n v="2"/>
    <n v="6"/>
    <n v="11"/>
    <s v="Bovins Ovins Autre"/>
    <s v="Asins"/>
    <n v="419"/>
    <n v="138"/>
    <n v="0"/>
    <n v="8"/>
    <n v="565"/>
    <n v="7.7847441999999996"/>
    <n v="15.51739456"/>
    <x v="1"/>
  </r>
  <r>
    <s v="2020-11-10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05"/>
    <x v="2"/>
    <s v="CAR"/>
    <m/>
    <s v="Sangha-Mbaere"/>
    <s v="CAR015"/>
    <m/>
    <m/>
    <m/>
    <m/>
    <s v=""/>
    <s v="2020-11-17"/>
    <s v="Tchadienne"/>
    <m/>
    <n v="0"/>
    <n v="32"/>
    <n v="0"/>
    <n v="0"/>
    <n v="0"/>
    <n v="0"/>
    <n v="0"/>
    <n v="0"/>
    <n v="1"/>
    <n v="8"/>
    <n v="5"/>
    <n v="12"/>
    <n v="7"/>
    <n v="32"/>
    <s v="Bovins Ovins Caprins"/>
    <m/>
    <n v="590"/>
    <n v="252"/>
    <n v="147"/>
    <n v="0"/>
    <n v="989"/>
    <n v="6.9304543000000001"/>
    <n v="14.819990539999999"/>
    <x v="1"/>
  </r>
  <r>
    <s v="2020-11-10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03"/>
    <x v="2"/>
    <s v="CAR"/>
    <m/>
    <s v="Vakaga"/>
    <s v="CAR016"/>
    <m/>
    <m/>
    <m/>
    <m/>
    <s v=""/>
    <s v="2020-11-16"/>
    <s v="Tchadienne"/>
    <m/>
    <n v="0"/>
    <n v="49"/>
    <n v="0"/>
    <n v="0"/>
    <n v="0"/>
    <n v="0"/>
    <n v="0"/>
    <n v="0"/>
    <n v="1"/>
    <n v="10"/>
    <n v="8"/>
    <n v="12"/>
    <n v="19"/>
    <n v="49"/>
    <s v="Bovins Ovins Caprins"/>
    <m/>
    <n v="1040"/>
    <n v="509"/>
    <n v="320"/>
    <n v="0"/>
    <n v="1869"/>
    <n v="6.9304543000000001"/>
    <n v="14.819990539999999"/>
    <x v="1"/>
  </r>
  <r>
    <s v="2020-11-1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05"/>
    <x v="0"/>
    <s v="CMR"/>
    <m/>
    <s v="Centre"/>
    <s v="CMR002"/>
    <s v="Mfoundi"/>
    <s v="CMR002007"/>
    <s v="Yaounde I"/>
    <s v="CMR002007005"/>
    <s v="YAOUNDE"/>
    <s v="2020-12-14"/>
    <s v="Camerounaise Centrafricaine"/>
    <m/>
    <n v="2"/>
    <n v="0"/>
    <n v="1"/>
    <n v="0"/>
    <n v="0"/>
    <n v="0"/>
    <n v="0"/>
    <n v="0"/>
    <n v="2"/>
    <n v="0"/>
    <n v="0"/>
    <n v="0"/>
    <n v="3"/>
    <n v="3"/>
    <s v="Bovins"/>
    <m/>
    <n v="35"/>
    <n v="0"/>
    <n v="0"/>
    <n v="0"/>
    <n v="35"/>
    <n v="6.7419379599999996"/>
    <n v="14.56870743"/>
    <x v="1"/>
  </r>
  <r>
    <s v="2020-11-1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1-05"/>
    <x v="0"/>
    <s v="CMR"/>
    <m/>
    <s v="Centre"/>
    <s v="CMR002"/>
    <s v="Mfoundi"/>
    <s v="CMR002007"/>
    <s v="Yaounde IV"/>
    <s v="CMR002007006"/>
    <s v="YAOUNDE"/>
    <s v="2020-11-2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8"/>
    <n v="0"/>
    <n v="0"/>
    <n v="0"/>
    <n v="38"/>
    <n v="6.7419379599999996"/>
    <n v="14.56870743"/>
    <x v="1"/>
  </r>
  <r>
    <s v="2020-11-10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0-25"/>
    <x v="0"/>
    <s v="CMR"/>
    <m/>
    <s v="Littoral"/>
    <s v="CMR005"/>
    <s v="Wouri"/>
    <s v="CMR005004"/>
    <s v="Douala II"/>
    <s v="CMR005004007"/>
    <s v="DOUALA 2EM"/>
    <s v="2020-11-22"/>
    <s v="Centrafricaine Camerounaise"/>
    <m/>
    <n v="2"/>
    <n v="0"/>
    <n v="3"/>
    <n v="0"/>
    <n v="0"/>
    <n v="0"/>
    <n v="0"/>
    <n v="0"/>
    <n v="2"/>
    <n v="0"/>
    <n v="0"/>
    <n v="0"/>
    <n v="5"/>
    <n v="5"/>
    <s v="Bovins"/>
    <m/>
    <n v="89"/>
    <n v="0"/>
    <n v="0"/>
    <n v="0"/>
    <n v="89"/>
    <n v="6.7419379599999996"/>
    <n v="14.56870743"/>
    <x v="1"/>
  </r>
  <r>
    <s v="2020-11-10"/>
    <x v="2"/>
    <s v="CMR003"/>
    <s v="Kadey"/>
    <s v="CMR003003"/>
    <s v="Kette"/>
    <s v="CMR003003004"/>
    <s v="GBITI"/>
    <x v="2"/>
    <s v="CAR"/>
    <m/>
    <s v="Lobaye"/>
    <s v="CAR006"/>
    <m/>
    <m/>
    <m/>
    <m/>
    <s v=""/>
    <s v="2020-11-10"/>
    <x v="1"/>
    <s v="COG"/>
    <m/>
    <m/>
    <m/>
    <m/>
    <m/>
    <m/>
    <m/>
    <s v=""/>
    <s v="2020-12-25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85"/>
    <n v="0"/>
    <n v="0"/>
    <n v="0"/>
    <n v="85"/>
    <n v="4.8988359600000004"/>
    <n v="14.544278820000001"/>
    <x v="1"/>
  </r>
  <r>
    <s v="2020-11-10"/>
    <x v="2"/>
    <s v="CMR003"/>
    <s v="Kadey"/>
    <s v="CMR003003"/>
    <s v="Kette"/>
    <s v="CMR003003004"/>
    <s v="GBITI"/>
    <x v="3"/>
    <s v="NGA"/>
    <m/>
    <s v="Adamawa"/>
    <s v="NGA002"/>
    <m/>
    <m/>
    <m/>
    <m/>
    <s v=""/>
    <s v="2020-11-08"/>
    <x v="0"/>
    <s v="CMR"/>
    <m/>
    <s v="Centre"/>
    <s v="CMR002"/>
    <s v="Mfoundi"/>
    <s v="CMR002007"/>
    <s v="Yaounde II"/>
    <s v="CMR002007004"/>
    <s v="MOKOLO "/>
    <s v="2020-12-17"/>
    <s v="Nigérianne Camerounaise"/>
    <m/>
    <n v="2"/>
    <n v="0"/>
    <n v="0"/>
    <n v="2"/>
    <n v="0"/>
    <n v="0"/>
    <n v="0"/>
    <n v="0"/>
    <n v="2"/>
    <n v="0"/>
    <n v="0"/>
    <n v="0"/>
    <n v="4"/>
    <n v="4"/>
    <s v="Bovins Autre"/>
    <s v="Asins"/>
    <n v="42"/>
    <n v="0"/>
    <n v="0"/>
    <n v="1"/>
    <n v="43"/>
    <n v="4.8988359600000004"/>
    <n v="14.544278820000001"/>
    <x v="1"/>
  </r>
  <r>
    <s v="2020-11-10"/>
    <x v="2"/>
    <s v="CMR003"/>
    <s v="Kadey"/>
    <s v="CMR003003"/>
    <s v="Kette"/>
    <s v="CMR003003004"/>
    <s v="GBITI"/>
    <x v="4"/>
    <s v="NER"/>
    <m/>
    <s v="Niamey"/>
    <s v="NER005"/>
    <m/>
    <m/>
    <m/>
    <m/>
    <s v=""/>
    <s v="2020-11-10"/>
    <x v="0"/>
    <s v="CMR"/>
    <m/>
    <s v="Adamaoua"/>
    <s v="CMR001"/>
    <s v="Mayo-Banyo"/>
    <s v="CMR001003"/>
    <s v="Banyo"/>
    <s v="CMR001003001"/>
    <s v="BANYO "/>
    <s v="2020-12-17"/>
    <s v="Nigerienne"/>
    <m/>
    <n v="0"/>
    <n v="0"/>
    <n v="0"/>
    <n v="0"/>
    <n v="6"/>
    <n v="0"/>
    <n v="0"/>
    <n v="0"/>
    <n v="1"/>
    <n v="0"/>
    <n v="1"/>
    <n v="1"/>
    <n v="4"/>
    <n v="6"/>
    <s v="Bovins Ovins"/>
    <m/>
    <n v="82"/>
    <n v="42"/>
    <n v="0"/>
    <n v="0"/>
    <n v="124"/>
    <n v="4.8988359600000004"/>
    <n v="14.544278820000001"/>
    <x v="1"/>
  </r>
  <r>
    <s v="2020-11-10"/>
    <x v="2"/>
    <s v="CMR003"/>
    <s v="Kadey"/>
    <s v="CMR003003"/>
    <s v="Kette"/>
    <s v="CMR003003004"/>
    <s v="GBITI"/>
    <x v="1"/>
    <s v="TCD"/>
    <m/>
    <s v="Lac"/>
    <s v="TCD007"/>
    <m/>
    <m/>
    <m/>
    <m/>
    <s v=""/>
    <s v="2020-11-10"/>
    <x v="0"/>
    <s v="CMR"/>
    <m/>
    <s v="Nord"/>
    <s v="CMR006"/>
    <s v="Bénoué"/>
    <s v="CMR006001"/>
    <s v="Pitoa"/>
    <s v="CMR006001010"/>
    <s v="PITOUA"/>
    <s v="2020-12-31"/>
    <s v="Tchadienne"/>
    <m/>
    <n v="0"/>
    <n v="5"/>
    <n v="0"/>
    <n v="0"/>
    <n v="0"/>
    <n v="0"/>
    <n v="0"/>
    <n v="0"/>
    <n v="1"/>
    <n v="0"/>
    <n v="0"/>
    <n v="1"/>
    <n v="4"/>
    <n v="5"/>
    <s v="Bovins Ovins"/>
    <m/>
    <n v="80"/>
    <n v="28"/>
    <n v="0"/>
    <n v="0"/>
    <n v="108"/>
    <n v="4.8988359600000004"/>
    <n v="14.544278820000001"/>
    <x v="1"/>
  </r>
  <r>
    <s v="2020-11-1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OUBARA"/>
    <s v="2020-11-09"/>
    <x v="0"/>
    <s v="CMR"/>
    <m/>
    <s v="Est"/>
    <s v="CMR003"/>
    <s v="kadey"/>
    <s v="CMR003003"/>
    <s v="Batouri"/>
    <s v="CMR003003003"/>
    <s v="BELITA 2"/>
    <s v="2020-11-1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49"/>
    <n v="0"/>
    <n v="0"/>
    <n v="0"/>
    <n v="49"/>
    <n v="4.8990748999999996"/>
    <n v="14.54433978"/>
    <x v="1"/>
  </r>
  <r>
    <s v="2020-11-1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NABONGUÉ"/>
    <s v="2020-11-06"/>
    <x v="2"/>
    <s v="CAR"/>
    <m/>
    <s v="Mambere-Kadei"/>
    <s v="CAR007"/>
    <m/>
    <m/>
    <m/>
    <m/>
    <s v=""/>
    <s v="2020-11-15"/>
    <s v="Camerounaise"/>
    <m/>
    <n v="6"/>
    <n v="0"/>
    <n v="0"/>
    <n v="0"/>
    <n v="0"/>
    <n v="0"/>
    <n v="0"/>
    <n v="0"/>
    <n v="1"/>
    <n v="0"/>
    <n v="0"/>
    <n v="0"/>
    <n v="6"/>
    <n v="6"/>
    <s v="Bovins Autre Caprins"/>
    <s v="Asins"/>
    <n v="84"/>
    <n v="0"/>
    <n v="15"/>
    <n v="2"/>
    <n v="101"/>
    <n v="4.8990748999999996"/>
    <n v="14.54433978"/>
    <x v="1"/>
  </r>
  <r>
    <s v="2020-11-10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180"/>
    <n v="0"/>
    <n v="0"/>
    <n v="2"/>
    <n v="182"/>
    <n v="6.0385846000000001"/>
    <n v="14.4007468"/>
    <x v="1"/>
  </r>
  <r>
    <s v="2020-11-10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6"/>
    <x v="1"/>
    <s v="COG"/>
    <m/>
    <m/>
    <m/>
    <m/>
    <m/>
    <m/>
    <m/>
    <s v="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180"/>
    <n v="0"/>
    <n v="0"/>
    <n v="2"/>
    <n v="182"/>
    <n v="6.0385846000000001"/>
    <n v="14.4007468"/>
    <x v="1"/>
  </r>
  <r>
    <s v="2020-11-1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08"/>
    <x v="0"/>
    <s v="CMR"/>
    <m/>
    <s v="Nord"/>
    <s v="CMR006"/>
    <s v="Mayo-Rey"/>
    <s v="CMR006004"/>
    <s v="Touboro"/>
    <s v="CMR006004003"/>
    <s v="MBAIMBOUM "/>
    <s v="2020-11-25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 et Equins"/>
    <n v="150"/>
    <n v="30"/>
    <n v="0"/>
    <n v="5"/>
    <n v="185"/>
    <n v="8.6633450799999991"/>
    <n v="14.9876931"/>
    <x v="1"/>
  </r>
  <r>
    <s v="2020-11-1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08"/>
    <x v="0"/>
    <s v="CMR"/>
    <m/>
    <s v="Nord"/>
    <s v="CMR006"/>
    <s v="Mayo-Rey"/>
    <s v="CMR006004"/>
    <s v="Touboro"/>
    <s v="CMR006004003"/>
    <s v="MBAIMBOUM "/>
    <s v="2020-11-25"/>
    <s v="Tchadienne"/>
    <m/>
    <n v="0"/>
    <n v="8"/>
    <n v="0"/>
    <n v="0"/>
    <n v="0"/>
    <n v="0"/>
    <n v="0"/>
    <n v="0"/>
    <n v="1"/>
    <n v="1"/>
    <n v="2"/>
    <n v="1"/>
    <n v="4"/>
    <n v="8"/>
    <s v="Bovins Ovins Autre"/>
    <s v="Asins"/>
    <n v="120"/>
    <n v="20"/>
    <n v="0"/>
    <n v="4"/>
    <n v="144"/>
    <n v="8.6633450799999991"/>
    <n v="14.9876931"/>
    <x v="1"/>
  </r>
  <r>
    <s v="2020-11-1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04"/>
    <x v="2"/>
    <s v="CAR"/>
    <m/>
    <s v="Ouham-Pende"/>
    <s v="CAR014"/>
    <m/>
    <m/>
    <m/>
    <m/>
    <s v=""/>
    <s v="2020-12-04"/>
    <s v="Tchadienne"/>
    <m/>
    <n v="0"/>
    <n v="12"/>
    <n v="0"/>
    <n v="0"/>
    <n v="0"/>
    <n v="0"/>
    <n v="0"/>
    <n v="0"/>
    <n v="1"/>
    <n v="2"/>
    <n v="2"/>
    <n v="3"/>
    <n v="5"/>
    <n v="12"/>
    <s v="Bovins Ovins Autre"/>
    <s v="Asins et Equins"/>
    <n v="180"/>
    <n v="30"/>
    <n v="0"/>
    <n v="6"/>
    <n v="216"/>
    <n v="8.6633450799999991"/>
    <n v="14.9876931"/>
    <x v="1"/>
  </r>
  <r>
    <s v="2020-11-1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08"/>
    <x v="2"/>
    <s v="CAR"/>
    <m/>
    <s v="Ouham-Pende"/>
    <s v="CAR014"/>
    <m/>
    <m/>
    <m/>
    <m/>
    <s v=""/>
    <s v="2020-12-08"/>
    <s v="Tchadienne"/>
    <m/>
    <n v="0"/>
    <n v="9"/>
    <n v="0"/>
    <n v="0"/>
    <n v="0"/>
    <n v="0"/>
    <n v="0"/>
    <n v="0"/>
    <n v="1"/>
    <n v="1"/>
    <n v="2"/>
    <n v="0"/>
    <n v="6"/>
    <n v="9"/>
    <s v="Bovins Ovins Autre"/>
    <s v="Asins et Equins"/>
    <n v="200"/>
    <n v="30"/>
    <n v="0"/>
    <n v="5"/>
    <n v="235"/>
    <n v="8.6633450799999991"/>
    <n v="14.9876931"/>
    <x v="1"/>
  </r>
  <r>
    <s v="2020-11-1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2"/>
    <x v="0"/>
    <s v="CMR"/>
    <m/>
    <s v="Nord"/>
    <s v="CMR006"/>
    <s v="Mayo-Rey"/>
    <s v="CMR006004"/>
    <s v="Touboro"/>
    <s v="CMR006004003"/>
    <s v="MBAIMBOUM "/>
    <s v="2020-11-25"/>
    <s v="Tchadienne"/>
    <m/>
    <n v="0"/>
    <n v="13"/>
    <n v="0"/>
    <n v="0"/>
    <n v="0"/>
    <n v="0"/>
    <n v="0"/>
    <n v="0"/>
    <n v="1"/>
    <n v="1"/>
    <n v="2"/>
    <n v="2"/>
    <n v="8"/>
    <n v="13"/>
    <s v="Bovins Ovins Autre"/>
    <s v="Asins et Equins"/>
    <n v="240"/>
    <n v="30"/>
    <n v="0"/>
    <n v="8"/>
    <n v="278"/>
    <n v="8.6633450799999991"/>
    <n v="14.9876931"/>
    <x v="1"/>
  </r>
  <r>
    <s v="2020-11-1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08"/>
    <x v="0"/>
    <s v="CMR"/>
    <m/>
    <s v="Nord"/>
    <s v="CMR006"/>
    <s v="Mayo-Rey"/>
    <s v="CMR006004"/>
    <s v="Touboro"/>
    <s v="CMR006004003"/>
    <s v="MBAIMBOUM "/>
    <s v="2020-11-25"/>
    <s v="Tchadienne"/>
    <m/>
    <n v="0"/>
    <n v="15"/>
    <n v="0"/>
    <n v="0"/>
    <n v="0"/>
    <n v="0"/>
    <n v="0"/>
    <n v="0"/>
    <n v="1"/>
    <n v="2"/>
    <n v="3"/>
    <n v="3"/>
    <n v="7"/>
    <n v="15"/>
    <s v="Bovins Ovins Autre"/>
    <s v="Asins et Equins"/>
    <n v="200"/>
    <n v="40"/>
    <n v="0"/>
    <n v="8"/>
    <n v="248"/>
    <n v="8.6633450799999991"/>
    <n v="14.9876931"/>
    <x v="1"/>
  </r>
  <r>
    <s v="2020-11-1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8"/>
    <x v="2"/>
    <s v="CAR"/>
    <m/>
    <s v="Ouham-Pende"/>
    <s v="CAR014"/>
    <m/>
    <m/>
    <m/>
    <m/>
    <s v=""/>
    <s v="2020-11-25"/>
    <s v="Tchadienne"/>
    <m/>
    <n v="0"/>
    <n v="12"/>
    <n v="0"/>
    <n v="0"/>
    <n v="0"/>
    <n v="0"/>
    <n v="0"/>
    <n v="0"/>
    <n v="1"/>
    <n v="2"/>
    <n v="3"/>
    <n v="4"/>
    <n v="3"/>
    <n v="12"/>
    <s v="Bovins Ovins Autre"/>
    <s v="Asins et Equins"/>
    <n v="120"/>
    <n v="60"/>
    <n v="0"/>
    <n v="10"/>
    <n v="190"/>
    <n v="8.6633450799999991"/>
    <n v="14.9876931"/>
    <x v="1"/>
  </r>
  <r>
    <s v="2020-11-10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1-06"/>
    <x v="0"/>
    <s v="CMR"/>
    <m/>
    <s v="Nord"/>
    <s v="CMR006"/>
    <s v="Bénoué"/>
    <s v="CMR006001"/>
    <s v="Bibémi"/>
    <s v="CMR006001012"/>
    <s v="ADOUMRI"/>
    <s v="2020-11-11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35"/>
    <n v="0"/>
    <n v="0"/>
    <n v="0"/>
    <n v="35"/>
    <n v="9.3887997999999993"/>
    <n v="13.43275727"/>
    <x v="1"/>
  </r>
  <r>
    <s v="2020-11-10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SINASSI"/>
    <s v="2020-11-09"/>
    <x v="2"/>
    <s v="CAR"/>
    <m/>
    <s v="Nana-Mambere"/>
    <s v="CAR010"/>
    <m/>
    <m/>
    <m/>
    <m/>
    <s v=""/>
    <s v="2020-11-18"/>
    <s v="Autre"/>
    <s v="Apatrides"/>
    <n v="0"/>
    <n v="0"/>
    <n v="0"/>
    <n v="0"/>
    <n v="0"/>
    <n v="0"/>
    <n v="0"/>
    <n v="12"/>
    <n v="1"/>
    <n v="5"/>
    <n v="2"/>
    <n v="3"/>
    <n v="2"/>
    <n v="12"/>
    <s v="Bovins"/>
    <m/>
    <n v="430"/>
    <n v="0"/>
    <n v="0"/>
    <n v="0"/>
    <n v="430"/>
    <n v="9.3887997999999993"/>
    <n v="13.43275727"/>
    <x v="1"/>
  </r>
  <r>
    <s v="2020-11-10"/>
    <x v="1"/>
    <s v="CMR006"/>
    <s v="Mayo-Rey"/>
    <s v="CMR006004"/>
    <s v="Touboro"/>
    <s v="CMR006004003"/>
    <s v="BOGDIBO"/>
    <x v="1"/>
    <s v="TCD"/>
    <m/>
    <s v="Logone Oriental"/>
    <s v="TCD009"/>
    <m/>
    <m/>
    <m/>
    <m/>
    <s v=""/>
    <s v="2020-11-10"/>
    <x v="0"/>
    <s v="CMR"/>
    <m/>
    <s v="Nord"/>
    <s v="CMR006"/>
    <s v="Mayo-Rey"/>
    <s v="CMR006004"/>
    <s v="Touboro"/>
    <s v="CMR006004003"/>
    <s v="GAMBORO"/>
    <s v="2020-11-15"/>
    <s v="Tchadienne"/>
    <m/>
    <n v="0"/>
    <n v="4"/>
    <n v="0"/>
    <n v="0"/>
    <n v="0"/>
    <n v="0"/>
    <n v="0"/>
    <n v="0"/>
    <n v="1"/>
    <n v="0"/>
    <n v="0"/>
    <n v="3"/>
    <n v="1"/>
    <n v="4"/>
    <s v="Bovins Ovins"/>
    <m/>
    <n v="90"/>
    <n v="33"/>
    <n v="0"/>
    <n v="0"/>
    <n v="123"/>
    <n v="7.7847441999999996"/>
    <n v="15.51739456"/>
    <x v="1"/>
  </r>
  <r>
    <s v="2020-11-11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1"/>
    <x v="0"/>
    <s v="CMR"/>
    <m/>
    <s v="Est"/>
    <s v="CMR003"/>
    <s v="Lom-Et-Djerem"/>
    <s v="CMR003004"/>
    <s v="Ngoura"/>
    <s v="CMR003004005"/>
    <s v="GADO"/>
    <s v="2020-11-20"/>
    <s v="Centrafricaine Camerounaise"/>
    <m/>
    <n v="2"/>
    <n v="0"/>
    <n v="3"/>
    <n v="0"/>
    <n v="0"/>
    <n v="0"/>
    <n v="0"/>
    <n v="0"/>
    <n v="2"/>
    <n v="0"/>
    <n v="0"/>
    <n v="0"/>
    <n v="5"/>
    <n v="5"/>
    <s v="Bovins"/>
    <m/>
    <n v="196"/>
    <n v="0"/>
    <n v="0"/>
    <n v="0"/>
    <n v="196"/>
    <n v="6.9304543000000001"/>
    <n v="14.819990539999999"/>
    <x v="1"/>
  </r>
  <r>
    <s v="2020-11-11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1"/>
    <x v="2"/>
    <s v="CAR"/>
    <m/>
    <s v="Lobaye"/>
    <s v="CAR006"/>
    <m/>
    <m/>
    <m/>
    <m/>
    <s v=""/>
    <s v="2020-11-14"/>
    <s v="Centrafricaine"/>
    <m/>
    <n v="0"/>
    <n v="0"/>
    <n v="6"/>
    <n v="0"/>
    <n v="0"/>
    <n v="0"/>
    <n v="0"/>
    <n v="0"/>
    <n v="1"/>
    <n v="0"/>
    <n v="0"/>
    <n v="0"/>
    <n v="6"/>
    <n v="6"/>
    <s v="Bovins"/>
    <m/>
    <n v="215"/>
    <n v="0"/>
    <n v="0"/>
    <n v="0"/>
    <n v="215"/>
    <n v="6.9304543000000001"/>
    <n v="14.819990539999999"/>
    <x v="1"/>
  </r>
  <r>
    <s v="2020-11-11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1"/>
    <x v="2"/>
    <s v="CAR"/>
    <m/>
    <s v="Nana-Mambere"/>
    <s v="CAR010"/>
    <m/>
    <m/>
    <m/>
    <m/>
    <s v=""/>
    <s v="2020-11-16"/>
    <s v="Centrafricaine"/>
    <m/>
    <n v="0"/>
    <n v="0"/>
    <n v="7"/>
    <n v="0"/>
    <n v="0"/>
    <n v="0"/>
    <n v="0"/>
    <n v="0"/>
    <n v="1"/>
    <n v="0"/>
    <n v="2"/>
    <n v="1"/>
    <n v="4"/>
    <n v="7"/>
    <s v="Bovins"/>
    <m/>
    <n v="227"/>
    <n v="0"/>
    <n v="0"/>
    <n v="0"/>
    <n v="227"/>
    <n v="6.9304543000000001"/>
    <n v="14.819990539999999"/>
    <x v="1"/>
  </r>
  <r>
    <s v="2020-11-11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1"/>
    <x v="0"/>
    <s v="CMR"/>
    <m/>
    <s v="Est"/>
    <s v="CMR003"/>
    <s v="Lom-Et-Djerem"/>
    <s v="CMR003004"/>
    <s v="Garoua-Boulaï"/>
    <s v="CMR003004006"/>
    <s v="GAROUA BOULAI"/>
    <s v="2020-11-1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6"/>
    <n v="0"/>
    <n v="0"/>
    <n v="0"/>
    <n v="106"/>
    <n v="6.9304543000000001"/>
    <n v="14.819990539999999"/>
    <x v="1"/>
  </r>
  <r>
    <s v="2020-11-11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  SITE"/>
    <s v="2020-11-11"/>
    <x v="2"/>
    <s v="CAR"/>
    <m/>
    <s v="Ouham-Pende"/>
    <s v="CAR014"/>
    <m/>
    <m/>
    <m/>
    <m/>
    <s v=""/>
    <s v="2020-11-15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30"/>
    <n v="0"/>
    <n v="0"/>
    <n v="0"/>
    <n v="30"/>
    <n v="6.9304543000000001"/>
    <n v="14.819990539999999"/>
    <x v="1"/>
  </r>
  <r>
    <s v="2020-11-11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06"/>
    <x v="2"/>
    <s v="CAR"/>
    <m/>
    <s v="Nana-Grébizi"/>
    <s v="CAR009"/>
    <m/>
    <m/>
    <m/>
    <m/>
    <s v=""/>
    <s v="2020-11-16"/>
    <s v="Tchadienne"/>
    <m/>
    <n v="0"/>
    <n v="18"/>
    <n v="0"/>
    <n v="0"/>
    <n v="0"/>
    <n v="0"/>
    <n v="0"/>
    <n v="0"/>
    <n v="1"/>
    <n v="4"/>
    <n v="5"/>
    <n v="4"/>
    <n v="5"/>
    <n v="18"/>
    <s v="Bovins Ovins Caprins"/>
    <m/>
    <n v="350"/>
    <n v="180"/>
    <n v="50"/>
    <n v="0"/>
    <n v="580"/>
    <n v="6.9304543000000001"/>
    <n v="14.819990539999999"/>
    <x v="1"/>
  </r>
  <r>
    <s v="2020-11-11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05"/>
    <x v="2"/>
    <s v="CAR"/>
    <m/>
    <s v="Sangha-Mbaere"/>
    <s v="CAR015"/>
    <m/>
    <m/>
    <m/>
    <m/>
    <s v=""/>
    <s v="2020-11-15"/>
    <s v="Tchadienne"/>
    <m/>
    <n v="0"/>
    <n v="22"/>
    <n v="0"/>
    <n v="0"/>
    <n v="0"/>
    <n v="0"/>
    <n v="0"/>
    <n v="0"/>
    <n v="1"/>
    <n v="4"/>
    <n v="5"/>
    <n v="7"/>
    <n v="6"/>
    <n v="22"/>
    <s v="Bovins Ovins Caprins"/>
    <m/>
    <n v="250"/>
    <n v="80"/>
    <n v="35"/>
    <n v="0"/>
    <n v="365"/>
    <n v="6.9304543000000001"/>
    <n v="14.819990539999999"/>
    <x v="1"/>
  </r>
  <r>
    <s v="2020-11-11"/>
    <x v="0"/>
    <s v="CMR001"/>
    <s v="Mbéré"/>
    <s v="CMR001004"/>
    <s v="Meiganga"/>
    <s v="CMR001004002"/>
    <s v="NGAM"/>
    <x v="2"/>
    <s v="CAR"/>
    <m/>
    <s v="Lobaye"/>
    <s v="CAR006"/>
    <m/>
    <m/>
    <m/>
    <m/>
    <s v=""/>
    <s v="2020-11-02"/>
    <x v="0"/>
    <s v="CMR"/>
    <m/>
    <s v="Est"/>
    <s v="CMR003"/>
    <s v="Lom-Et-Djerem"/>
    <s v="CMR003004"/>
    <s v="Bertoua II"/>
    <s v="CMR003004008"/>
    <s v="BERTOUA 2"/>
    <s v="2020-11-22"/>
    <s v="Centrafricaine Camerounaise"/>
    <m/>
    <n v="3"/>
    <n v="0"/>
    <n v="2"/>
    <n v="0"/>
    <n v="0"/>
    <n v="0"/>
    <n v="0"/>
    <n v="0"/>
    <n v="2"/>
    <n v="0"/>
    <n v="0"/>
    <n v="0"/>
    <n v="5"/>
    <n v="5"/>
    <s v="Bovins"/>
    <m/>
    <n v="75"/>
    <n v="0"/>
    <n v="0"/>
    <n v="0"/>
    <n v="75"/>
    <n v="6.7419379599999996"/>
    <n v="14.56870743"/>
    <x v="1"/>
  </r>
  <r>
    <s v="2020-11-1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1-09"/>
    <x v="0"/>
    <s v="CMR"/>
    <m/>
    <s v="Centre"/>
    <s v="CMR002"/>
    <s v="Mfoundi"/>
    <s v="CMR002007"/>
    <s v="Yaounde II"/>
    <s v="CMR002007004"/>
    <s v="YAOUNDE 2"/>
    <s v="2020-11-2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2"/>
    <n v="0"/>
    <n v="0"/>
    <n v="0"/>
    <n v="32"/>
    <n v="6.7419379599999996"/>
    <n v="14.56870743"/>
    <x v="1"/>
  </r>
  <r>
    <s v="2020-11-1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1-10"/>
    <x v="0"/>
    <s v="CMR"/>
    <m/>
    <s v="Est"/>
    <s v="CMR003"/>
    <s v="kadey"/>
    <s v="CMR003003"/>
    <s v="Batouri"/>
    <s v="CMR003003003"/>
    <s v="NDEM ET KAMBELLÉ"/>
    <s v="2020-11-12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49"/>
    <n v="0"/>
    <n v="0"/>
    <n v="0"/>
    <n v="49"/>
    <n v="4.8990748999999996"/>
    <n v="14.54433978"/>
    <x v="1"/>
  </r>
  <r>
    <s v="2020-11-1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1-10"/>
    <x v="0"/>
    <s v="CMR"/>
    <m/>
    <s v="Est"/>
    <s v="CMR003"/>
    <s v="Boumba-Et-Ngoko"/>
    <s v="CMR003001"/>
    <s v="Yokadouma"/>
    <s v="CMR003001001"/>
    <s v="YOKADOUMA"/>
    <s v="2020-11-2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66"/>
    <n v="0"/>
    <n v="0"/>
    <n v="0"/>
    <n v="66"/>
    <n v="4.8990748999999996"/>
    <n v="14.54433978"/>
    <x v="1"/>
  </r>
  <r>
    <s v="2020-11-11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01"/>
    <x v="1"/>
    <s v="COG"/>
    <m/>
    <m/>
    <m/>
    <m/>
    <m/>
    <m/>
    <m/>
    <s v=""/>
    <s v="2021-01-03"/>
    <s v="Tchadienne Camerounaise"/>
    <m/>
    <n v="6"/>
    <n v="13"/>
    <n v="0"/>
    <n v="0"/>
    <n v="0"/>
    <n v="0"/>
    <n v="0"/>
    <n v="0"/>
    <n v="2"/>
    <n v="0"/>
    <n v="0"/>
    <n v="0"/>
    <n v="19"/>
    <n v="19"/>
    <s v="Bovins Autre"/>
    <s v="Asins"/>
    <n v="387"/>
    <n v="0"/>
    <n v="0"/>
    <n v="4"/>
    <n v="391"/>
    <n v="4.8990748999999996"/>
    <n v="14.54433978"/>
    <x v="1"/>
  </r>
  <r>
    <s v="2020-11-1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Mandjou"/>
    <s v="CMR003004004"/>
    <s v="LETA"/>
    <s v="2020-11-05"/>
    <x v="2"/>
    <s v="CAR"/>
    <m/>
    <s v="Ouham-Pende"/>
    <s v="CAR014"/>
    <m/>
    <m/>
    <m/>
    <m/>
    <s v=""/>
    <s v="2020-11-30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380"/>
    <n v="0"/>
    <n v="0"/>
    <n v="0"/>
    <n v="380"/>
    <n v="5.0849866700000002"/>
    <n v="14.63825578"/>
    <x v="1"/>
  </r>
  <r>
    <s v="2020-11-1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Mandjou"/>
    <s v="CMR003004004"/>
    <s v="LETA"/>
    <s v="2020-11-05"/>
    <x v="2"/>
    <s v="CAR"/>
    <m/>
    <s v="Ouham-Pende"/>
    <s v="CAR014"/>
    <m/>
    <m/>
    <m/>
    <m/>
    <s v=""/>
    <s v="2020-11-30"/>
    <s v="Camerounaise"/>
    <m/>
    <n v="6"/>
    <n v="0"/>
    <n v="0"/>
    <n v="0"/>
    <n v="0"/>
    <n v="0"/>
    <n v="0"/>
    <n v="0"/>
    <n v="1"/>
    <n v="0"/>
    <n v="1"/>
    <n v="1"/>
    <n v="4"/>
    <n v="6"/>
    <s v="Bovins Ovins"/>
    <m/>
    <n v="450"/>
    <n v="130"/>
    <n v="0"/>
    <n v="0"/>
    <n v="580"/>
    <n v="5.0849866700000002"/>
    <n v="14.63825578"/>
    <x v="1"/>
  </r>
  <r>
    <s v="2020-11-11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09"/>
    <x v="1"/>
    <s v="COG"/>
    <m/>
    <m/>
    <m/>
    <m/>
    <m/>
    <m/>
    <m/>
    <s v=""/>
    <s v="2020-12-09"/>
    <s v="Tchadienne"/>
    <m/>
    <n v="0"/>
    <n v="2"/>
    <n v="0"/>
    <n v="0"/>
    <n v="0"/>
    <n v="0"/>
    <n v="0"/>
    <n v="0"/>
    <n v="1"/>
    <n v="0"/>
    <n v="0"/>
    <n v="0"/>
    <n v="2"/>
    <n v="2"/>
    <s v="Bovins Autre"/>
    <s v="Equins"/>
    <n v="100"/>
    <n v="0"/>
    <n v="0"/>
    <n v="1"/>
    <n v="101"/>
    <n v="6.0385846000000001"/>
    <n v="14.4007468"/>
    <x v="1"/>
  </r>
  <r>
    <s v="2020-11-11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09"/>
    <x v="1"/>
    <s v="COG"/>
    <m/>
    <m/>
    <m/>
    <m/>
    <m/>
    <m/>
    <m/>
    <s v=""/>
    <s v="2020-12-09"/>
    <s v="Tchadienne"/>
    <m/>
    <n v="0"/>
    <n v="2"/>
    <n v="0"/>
    <n v="0"/>
    <n v="0"/>
    <n v="0"/>
    <n v="0"/>
    <n v="0"/>
    <n v="1"/>
    <n v="0"/>
    <n v="0"/>
    <n v="0"/>
    <n v="2"/>
    <n v="2"/>
    <s v="Bovins Autre"/>
    <s v="Equins"/>
    <n v="100"/>
    <n v="0"/>
    <n v="0"/>
    <n v="1"/>
    <n v="101"/>
    <n v="6.0385846000000001"/>
    <n v="14.4007468"/>
    <x v="1"/>
  </r>
  <r>
    <s v="2020-11-1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0"/>
    <x v="2"/>
    <s v="CAR"/>
    <m/>
    <s v="Ouham-Pende"/>
    <s v="CAR014"/>
    <m/>
    <m/>
    <m/>
    <m/>
    <s v=""/>
    <s v="2020-11-28"/>
    <s v="Tchadienne"/>
    <m/>
    <n v="0"/>
    <n v="15"/>
    <n v="0"/>
    <n v="0"/>
    <n v="0"/>
    <n v="0"/>
    <n v="0"/>
    <n v="0"/>
    <n v="1"/>
    <n v="2"/>
    <n v="3"/>
    <n v="4"/>
    <n v="6"/>
    <n v="15"/>
    <s v="Bovins Ovins Autre"/>
    <s v="Asins et Equins"/>
    <n v="250"/>
    <n v="70"/>
    <n v="0"/>
    <n v="12"/>
    <n v="332"/>
    <n v="8.6633450799999991"/>
    <n v="14.9876931"/>
    <x v="1"/>
  </r>
  <r>
    <s v="2020-11-11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Rey-Bouba"/>
    <s v="CMR006004002"/>
    <s v="SINASI"/>
    <s v="2020-10-28"/>
    <x v="2"/>
    <s v="CAR"/>
    <m/>
    <s v="Ouham-Pende"/>
    <s v="CAR014"/>
    <m/>
    <m/>
    <m/>
    <m/>
    <s v=""/>
    <s v="2020-11-28"/>
    <s v="Camerounaise"/>
    <m/>
    <n v="18"/>
    <n v="0"/>
    <n v="0"/>
    <n v="0"/>
    <n v="0"/>
    <n v="0"/>
    <n v="0"/>
    <n v="0"/>
    <n v="1"/>
    <n v="3"/>
    <n v="4"/>
    <n v="3"/>
    <n v="8"/>
    <n v="18"/>
    <s v="Bovins Ovins Autre"/>
    <s v="Asins et Equins"/>
    <n v="350"/>
    <n v="80"/>
    <n v="0"/>
    <n v="8"/>
    <n v="438"/>
    <n v="8.6633450799999991"/>
    <n v="14.9876931"/>
    <x v="1"/>
  </r>
  <r>
    <s v="2020-11-11"/>
    <x v="1"/>
    <s v="CMR006"/>
    <s v="Mayo-Rey"/>
    <s v="CMR006004"/>
    <s v="Madingring"/>
    <s v="CMR006004004"/>
    <s v="GOR"/>
    <x v="0"/>
    <s v="CMR"/>
    <m/>
    <s v="Nord"/>
    <s v="CMR006"/>
    <s v="Bénoué"/>
    <s v="CMR006001"/>
    <s v="Bibémi"/>
    <s v="CMR006001012"/>
    <s v="ADOUMRI"/>
    <s v="2020-10-28"/>
    <x v="2"/>
    <s v="CAR"/>
    <m/>
    <s v="Ouham-Pende"/>
    <s v="CAR014"/>
    <m/>
    <m/>
    <m/>
    <m/>
    <s v=""/>
    <s v="2020-11-28"/>
    <s v="Camerounaise"/>
    <m/>
    <n v="16"/>
    <n v="0"/>
    <n v="0"/>
    <n v="0"/>
    <n v="0"/>
    <n v="0"/>
    <n v="0"/>
    <n v="0"/>
    <n v="1"/>
    <n v="1"/>
    <n v="4"/>
    <n v="6"/>
    <n v="5"/>
    <n v="16"/>
    <s v="Bovins Ovins Autre"/>
    <s v="Asins et Equins"/>
    <n v="320"/>
    <n v="100"/>
    <n v="0"/>
    <n v="20"/>
    <n v="440"/>
    <n v="8.6633450799999991"/>
    <n v="14.9876931"/>
    <x v="1"/>
  </r>
  <r>
    <s v="2020-11-1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0"/>
    <x v="2"/>
    <s v="CAR"/>
    <m/>
    <s v="Ouham-Pende"/>
    <s v="CAR014"/>
    <m/>
    <m/>
    <m/>
    <m/>
    <s v=""/>
    <s v="2020-11-28"/>
    <s v="Tchadienne"/>
    <m/>
    <n v="0"/>
    <n v="12"/>
    <n v="0"/>
    <n v="0"/>
    <n v="0"/>
    <n v="0"/>
    <n v="0"/>
    <n v="0"/>
    <n v="1"/>
    <n v="2"/>
    <n v="3"/>
    <n v="3"/>
    <n v="4"/>
    <n v="12"/>
    <s v="Bovins Ovins Autre"/>
    <s v="Asins et Equins"/>
    <n v="150"/>
    <n v="30"/>
    <n v="0"/>
    <n v="8"/>
    <n v="188"/>
    <n v="8.6633450799999991"/>
    <n v="14.9876931"/>
    <x v="1"/>
  </r>
  <r>
    <s v="2020-11-1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2"/>
    <x v="2"/>
    <s v="CAR"/>
    <m/>
    <s v="Ouham-Pende"/>
    <s v="CAR014"/>
    <m/>
    <m/>
    <m/>
    <m/>
    <s v=""/>
    <s v="2020-11-27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 et Equins"/>
    <n v="120"/>
    <n v="50"/>
    <n v="0"/>
    <n v="10"/>
    <n v="180"/>
    <n v="8.6633450799999991"/>
    <n v="14.9876931"/>
    <x v="1"/>
  </r>
  <r>
    <s v="2020-11-1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2"/>
    <x v="2"/>
    <s v="CAR"/>
    <m/>
    <s v="Ouham-Pende"/>
    <s v="CAR014"/>
    <m/>
    <m/>
    <m/>
    <m/>
    <s v=""/>
    <s v="2020-11-27"/>
    <s v="Tchadienne"/>
    <m/>
    <n v="0"/>
    <n v="16"/>
    <n v="0"/>
    <n v="0"/>
    <n v="0"/>
    <n v="0"/>
    <n v="0"/>
    <n v="0"/>
    <n v="1"/>
    <n v="4"/>
    <n v="4"/>
    <n v="2"/>
    <n v="6"/>
    <n v="16"/>
    <s v="Bovins Autre Caprins"/>
    <s v="Asins et Equins"/>
    <n v="300"/>
    <n v="0"/>
    <n v="20"/>
    <n v="10"/>
    <n v="330"/>
    <n v="8.6633450799999991"/>
    <n v="14.9876931"/>
    <x v="1"/>
  </r>
  <r>
    <s v="2020-11-1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2"/>
    <x v="2"/>
    <s v="CAR"/>
    <m/>
    <s v="Ouham-Pende"/>
    <s v="CAR014"/>
    <m/>
    <m/>
    <m/>
    <m/>
    <s v=""/>
    <s v="2020-11-27"/>
    <s v="Tchadienne"/>
    <m/>
    <n v="0"/>
    <n v="20"/>
    <n v="0"/>
    <n v="0"/>
    <n v="0"/>
    <n v="0"/>
    <n v="0"/>
    <n v="0"/>
    <n v="1"/>
    <n v="3"/>
    <n v="5"/>
    <n v="4"/>
    <n v="8"/>
    <n v="20"/>
    <s v="Bovins Ovins Autre"/>
    <s v="Asins et Equins"/>
    <n v="300"/>
    <n v="50"/>
    <n v="0"/>
    <n v="10"/>
    <n v="360"/>
    <n v="8.6633450799999991"/>
    <n v="14.9876931"/>
    <x v="1"/>
  </r>
  <r>
    <s v="2020-11-1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5"/>
    <x v="2"/>
    <s v="CAR"/>
    <m/>
    <s v="Ouham-Pende"/>
    <s v="CAR014"/>
    <m/>
    <m/>
    <m/>
    <m/>
    <s v=""/>
    <s v="2020-12-05"/>
    <s v="Tchadienne"/>
    <m/>
    <n v="0"/>
    <n v="8"/>
    <n v="0"/>
    <n v="0"/>
    <n v="0"/>
    <n v="0"/>
    <n v="0"/>
    <n v="0"/>
    <n v="1"/>
    <n v="2"/>
    <n v="1"/>
    <n v="2"/>
    <n v="3"/>
    <n v="8"/>
    <s v="Bovins Ovins Autre"/>
    <s v="Asins"/>
    <n v="60"/>
    <n v="20"/>
    <n v="0"/>
    <n v="3"/>
    <n v="83"/>
    <n v="8.6633450799999991"/>
    <n v="14.9876931"/>
    <x v="1"/>
  </r>
  <r>
    <s v="2020-11-1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30"/>
    <x v="2"/>
    <s v="CAR"/>
    <m/>
    <s v="Ouham-Pende"/>
    <s v="CAR014"/>
    <m/>
    <m/>
    <m/>
    <m/>
    <s v=""/>
    <s v="2020-11-30"/>
    <s v="Tchadienne"/>
    <m/>
    <n v="0"/>
    <n v="10"/>
    <n v="0"/>
    <n v="0"/>
    <n v="0"/>
    <n v="0"/>
    <n v="0"/>
    <n v="0"/>
    <n v="1"/>
    <n v="3"/>
    <n v="2"/>
    <n v="1"/>
    <n v="4"/>
    <n v="10"/>
    <s v="Bovins Ovins Autre"/>
    <s v="Asins et Equins"/>
    <n v="150"/>
    <n v="40"/>
    <n v="0"/>
    <n v="5"/>
    <n v="195"/>
    <n v="8.6633450799999991"/>
    <n v="14.9876931"/>
    <x v="1"/>
  </r>
  <r>
    <s v="2020-11-1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5"/>
    <x v="2"/>
    <s v="CAR"/>
    <m/>
    <s v="Ouham-Pende"/>
    <s v="CAR014"/>
    <m/>
    <m/>
    <m/>
    <m/>
    <s v=""/>
    <s v="2020-12-05"/>
    <s v="Tchadienne"/>
    <m/>
    <n v="0"/>
    <n v="12"/>
    <n v="0"/>
    <n v="0"/>
    <n v="0"/>
    <n v="0"/>
    <n v="0"/>
    <n v="0"/>
    <n v="1"/>
    <n v="2"/>
    <n v="2"/>
    <n v="3"/>
    <n v="5"/>
    <n v="12"/>
    <s v="Bovins Ovins Autre"/>
    <s v="Asins et Equins"/>
    <n v="150"/>
    <n v="30"/>
    <n v="0"/>
    <n v="5"/>
    <n v="185"/>
    <n v="8.6633450799999991"/>
    <n v="14.9876931"/>
    <x v="1"/>
  </r>
  <r>
    <s v="2020-11-1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2"/>
    <x v="0"/>
    <s v="CMR"/>
    <m/>
    <s v="Nord"/>
    <s v="CMR006"/>
    <s v="Mayo-Rey"/>
    <s v="CMR006004"/>
    <s v="Touboro"/>
    <s v="CMR006004003"/>
    <s v="MBAIMBOUM "/>
    <s v="2020-11-27"/>
    <s v="Tchadienne"/>
    <m/>
    <n v="0"/>
    <n v="10"/>
    <n v="0"/>
    <n v="0"/>
    <n v="0"/>
    <n v="0"/>
    <n v="0"/>
    <n v="0"/>
    <n v="1"/>
    <n v="2"/>
    <n v="2"/>
    <n v="3"/>
    <n v="3"/>
    <n v="10"/>
    <s v="Bovins Ovins Autre"/>
    <s v="Asins"/>
    <n v="100"/>
    <n v="30"/>
    <n v="0"/>
    <n v="3"/>
    <n v="133"/>
    <n v="8.6633450799999991"/>
    <n v="14.9876931"/>
    <x v="1"/>
  </r>
  <r>
    <s v="2020-11-1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2"/>
    <x v="0"/>
    <s v="CMR"/>
    <m/>
    <s v="Nord"/>
    <s v="CMR006"/>
    <s v="Mayo-Rey"/>
    <s v="CMR006004"/>
    <s v="Touboro"/>
    <s v="CMR006004003"/>
    <s v="MBAIMBOUM "/>
    <s v="2020-11-27"/>
    <s v="Tchadienne"/>
    <m/>
    <n v="0"/>
    <n v="9"/>
    <n v="0"/>
    <n v="0"/>
    <n v="0"/>
    <n v="0"/>
    <n v="0"/>
    <n v="0"/>
    <n v="1"/>
    <n v="1"/>
    <n v="2"/>
    <n v="2"/>
    <n v="4"/>
    <n v="9"/>
    <s v="Ovins Bovins Autre"/>
    <s v="Asins et Equins"/>
    <n v="20"/>
    <n v="120"/>
    <n v="0"/>
    <n v="4"/>
    <n v="144"/>
    <n v="8.6633450799999991"/>
    <n v="14.9876931"/>
    <x v="1"/>
  </r>
  <r>
    <s v="2020-11-11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SINASSI"/>
    <s v="2020-11-07"/>
    <x v="2"/>
    <s v="CAR"/>
    <m/>
    <s v="Mambere-Kadei"/>
    <s v="CAR007"/>
    <m/>
    <m/>
    <m/>
    <m/>
    <s v=""/>
    <s v="2020-11-15"/>
    <s v="Centrafricaine"/>
    <m/>
    <n v="0"/>
    <n v="0"/>
    <n v="9"/>
    <n v="0"/>
    <n v="0"/>
    <n v="0"/>
    <n v="0"/>
    <n v="0"/>
    <n v="1"/>
    <n v="2"/>
    <n v="3"/>
    <n v="0"/>
    <n v="4"/>
    <n v="9"/>
    <s v="Bovins"/>
    <m/>
    <n v="340"/>
    <n v="0"/>
    <n v="0"/>
    <n v="0"/>
    <n v="340"/>
    <n v="9.3887997999999993"/>
    <n v="13.43275727"/>
    <x v="1"/>
  </r>
  <r>
    <s v="2020-11-11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Touboro"/>
    <s v="CMR006004003"/>
    <s v="MAFARÉ (RÉSERVE DE MAFARÉ)"/>
    <s v="2020-11-07"/>
    <x v="0"/>
    <s v="CMR"/>
    <m/>
    <s v="Nord"/>
    <s v="CMR006"/>
    <s v="Mayo-Rey"/>
    <s v="CMR006004"/>
    <s v="Touboro"/>
    <s v="CMR006004003"/>
    <s v="OURO MASSARA"/>
    <s v="2020-11-16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50"/>
    <n v="0"/>
    <n v="0"/>
    <n v="0"/>
    <n v="250"/>
    <n v="7.7847441999999996"/>
    <n v="15.51739456"/>
    <x v="1"/>
  </r>
  <r>
    <s v="2020-11-12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2"/>
    <x v="0"/>
    <s v="CMR"/>
    <m/>
    <s v="Est"/>
    <s v="CMR003"/>
    <s v="kadey"/>
    <s v="CMR003003"/>
    <s v="Batouri"/>
    <s v="CMR003003003"/>
    <s v="GADO"/>
    <s v="2020-11-25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197"/>
    <n v="0"/>
    <n v="0"/>
    <n v="0"/>
    <n v="197"/>
    <n v="6.9304543000000001"/>
    <n v="14.819990539999999"/>
    <x v="1"/>
  </r>
  <r>
    <s v="2020-11-12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2"/>
    <x v="0"/>
    <s v="CMR"/>
    <m/>
    <s v="Est"/>
    <s v="CMR003"/>
    <s v="Lom-Et-Djerem"/>
    <s v="CMR003004"/>
    <s v="Garoua-Boulaï"/>
    <s v="CMR003004006"/>
    <s v="GADO"/>
    <s v="2020-11-2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28"/>
    <n v="0"/>
    <n v="0"/>
    <n v="0"/>
    <n v="128"/>
    <n v="6.9304543000000001"/>
    <n v="14.819990539999999"/>
    <x v="1"/>
  </r>
  <r>
    <s v="2020-11-12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2"/>
    <x v="2"/>
    <s v="CAR"/>
    <m/>
    <s v="Nana-Mambere"/>
    <s v="CAR010"/>
    <m/>
    <m/>
    <m/>
    <m/>
    <s v=""/>
    <s v="2020-11-25"/>
    <s v="Camerounaise Centrafricaine"/>
    <m/>
    <n v="2"/>
    <n v="0"/>
    <n v="1"/>
    <n v="0"/>
    <n v="0"/>
    <n v="0"/>
    <n v="0"/>
    <n v="0"/>
    <n v="2"/>
    <n v="0"/>
    <n v="0"/>
    <n v="0"/>
    <n v="3"/>
    <n v="3"/>
    <s v="Bovins"/>
    <m/>
    <n v="94"/>
    <n v="0"/>
    <n v="0"/>
    <n v="0"/>
    <n v="94"/>
    <n v="6.9304543000000001"/>
    <n v="14.819990539999999"/>
    <x v="1"/>
  </r>
  <r>
    <s v="2020-11-12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2"/>
    <x v="2"/>
    <s v="CAR"/>
    <m/>
    <s v="Ouham"/>
    <s v="CAR013"/>
    <m/>
    <m/>
    <m/>
    <m/>
    <s v=""/>
    <s v="2020-11-20"/>
    <s v="Centrafricaine"/>
    <m/>
    <n v="0"/>
    <n v="0"/>
    <n v="4"/>
    <n v="0"/>
    <n v="0"/>
    <n v="0"/>
    <n v="0"/>
    <n v="0"/>
    <n v="1"/>
    <n v="0"/>
    <n v="0"/>
    <n v="0"/>
    <n v="4"/>
    <n v="4"/>
    <s v="Bovins"/>
    <m/>
    <n v="248"/>
    <n v="0"/>
    <n v="0"/>
    <n v="0"/>
    <n v="248"/>
    <n v="6.9304543000000001"/>
    <n v="14.819990539999999"/>
    <x v="1"/>
  </r>
  <r>
    <s v="2020-11-12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2"/>
    <x v="2"/>
    <s v="CAR"/>
    <m/>
    <s v="Lobaye"/>
    <s v="CAR006"/>
    <m/>
    <m/>
    <m/>
    <m/>
    <s v=""/>
    <s v="2020-11-25"/>
    <s v="Centrafricaine"/>
    <m/>
    <n v="0"/>
    <n v="0"/>
    <n v="5"/>
    <n v="0"/>
    <n v="0"/>
    <n v="0"/>
    <n v="0"/>
    <n v="0"/>
    <n v="1"/>
    <n v="0"/>
    <n v="0"/>
    <n v="0"/>
    <n v="5"/>
    <n v="5"/>
    <s v="Bovins"/>
    <m/>
    <n v="265"/>
    <n v="0"/>
    <n v="0"/>
    <n v="0"/>
    <n v="265"/>
    <n v="6.9304543000000001"/>
    <n v="14.819990539999999"/>
    <x v="1"/>
  </r>
  <r>
    <s v="2020-11-12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05"/>
    <x v="2"/>
    <s v="CAR"/>
    <m/>
    <s v="Mambere-Kadei"/>
    <s v="CAR007"/>
    <m/>
    <m/>
    <m/>
    <m/>
    <s v=""/>
    <s v="2020-11-17"/>
    <s v="Tchadienne"/>
    <m/>
    <n v="0"/>
    <n v="20"/>
    <n v="0"/>
    <n v="0"/>
    <n v="0"/>
    <n v="0"/>
    <n v="0"/>
    <n v="0"/>
    <n v="1"/>
    <n v="4"/>
    <n v="6"/>
    <n v="6"/>
    <n v="4"/>
    <n v="20"/>
    <s v="Bovins Ovins Caprins"/>
    <m/>
    <n v="320"/>
    <n v="45"/>
    <n v="44"/>
    <n v="0"/>
    <n v="409"/>
    <n v="6.9304543000000001"/>
    <n v="14.819990539999999"/>
    <x v="1"/>
  </r>
  <r>
    <s v="2020-11-12"/>
    <x v="0"/>
    <s v="CMR001"/>
    <s v="Mbéré"/>
    <s v="CMR001004"/>
    <s v="Djohong"/>
    <s v="CMR001004003"/>
    <s v="BORGOP"/>
    <x v="1"/>
    <s v="TCD"/>
    <m/>
    <s v="Logone Occidental"/>
    <s v="TCD008"/>
    <m/>
    <m/>
    <m/>
    <m/>
    <s v=""/>
    <s v="2020-11-08"/>
    <x v="2"/>
    <s v="CAR"/>
    <m/>
    <s v="Lobaye"/>
    <s v="CAR006"/>
    <m/>
    <m/>
    <m/>
    <m/>
    <s v=""/>
    <s v="2020-11-17"/>
    <s v="Tchadienne"/>
    <m/>
    <n v="0"/>
    <n v="23"/>
    <n v="0"/>
    <n v="0"/>
    <n v="0"/>
    <n v="0"/>
    <n v="0"/>
    <n v="0"/>
    <n v="1"/>
    <n v="5"/>
    <n v="4"/>
    <n v="6"/>
    <n v="8"/>
    <n v="23"/>
    <s v="Bovins Ovins Caprins"/>
    <m/>
    <n v="300"/>
    <n v="25"/>
    <n v="45"/>
    <n v="0"/>
    <n v="370"/>
    <n v="6.9304543000000001"/>
    <n v="14.819990539999999"/>
    <x v="1"/>
  </r>
  <r>
    <s v="2020-11-12"/>
    <x v="0"/>
    <s v="CMR001"/>
    <s v="Mbéré"/>
    <s v="CMR001004"/>
    <s v="Djohong"/>
    <s v="CMR001004003"/>
    <s v="BORGOP"/>
    <x v="1"/>
    <s v="TCD"/>
    <m/>
    <s v="Hadjer Lamis"/>
    <s v="TCD005"/>
    <m/>
    <m/>
    <m/>
    <m/>
    <s v=""/>
    <s v="2020-11-05"/>
    <x v="2"/>
    <s v="CAR"/>
    <m/>
    <s v="Haute-Kotto"/>
    <s v="CAR004"/>
    <m/>
    <m/>
    <m/>
    <m/>
    <s v=""/>
    <s v="2020-11-19"/>
    <s v="Tchadienne"/>
    <m/>
    <n v="0"/>
    <n v="18"/>
    <n v="0"/>
    <n v="0"/>
    <n v="0"/>
    <n v="0"/>
    <n v="0"/>
    <n v="0"/>
    <n v="1"/>
    <n v="3"/>
    <n v="4"/>
    <n v="6"/>
    <n v="5"/>
    <n v="18"/>
    <s v="Bovins Ovins Caprins"/>
    <m/>
    <n v="220"/>
    <n v="70"/>
    <n v="35"/>
    <n v="0"/>
    <n v="325"/>
    <n v="6.9304543000000001"/>
    <n v="14.819990539999999"/>
    <x v="1"/>
  </r>
  <r>
    <s v="2020-11-1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03"/>
    <x v="0"/>
    <s v="CMR"/>
    <m/>
    <s v="Littoral"/>
    <s v="CMR005"/>
    <s v="Wouri"/>
    <s v="CMR005004"/>
    <s v="Douala I"/>
    <s v="CMR005004006"/>
    <s v="DOUALA"/>
    <s v="2020-12-21"/>
    <s v="Camerounaise Centrafricaine"/>
    <m/>
    <n v="2"/>
    <n v="0"/>
    <n v="1"/>
    <n v="0"/>
    <n v="0"/>
    <n v="0"/>
    <n v="0"/>
    <n v="0"/>
    <n v="2"/>
    <n v="0"/>
    <n v="0"/>
    <n v="0"/>
    <n v="3"/>
    <n v="3"/>
    <s v="Bovins"/>
    <m/>
    <n v="75"/>
    <n v="0"/>
    <n v="0"/>
    <n v="0"/>
    <n v="75"/>
    <n v="6.7419379599999996"/>
    <n v="14.56870743"/>
    <x v="1"/>
  </r>
  <r>
    <s v="2020-11-12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1-05"/>
    <x v="0"/>
    <s v="CMR"/>
    <m/>
    <s v="Est"/>
    <s v="CMR003"/>
    <s v="Lom-Et-Djerem"/>
    <s v="CMR003004"/>
    <s v="Bétaré-Oya"/>
    <s v="CMR003004002"/>
    <s v="BÉTARÉ-OYA"/>
    <s v="2020-12-13"/>
    <s v="Centrafricaine"/>
    <m/>
    <n v="0"/>
    <n v="0"/>
    <n v="4"/>
    <n v="0"/>
    <n v="0"/>
    <n v="0"/>
    <n v="0"/>
    <n v="0"/>
    <n v="1"/>
    <n v="0"/>
    <n v="0"/>
    <n v="1"/>
    <n v="3"/>
    <n v="4"/>
    <s v="Bovins"/>
    <m/>
    <n v="45"/>
    <n v="0"/>
    <n v="0"/>
    <n v="0"/>
    <n v="45"/>
    <n v="6.7419379599999996"/>
    <n v="14.56870743"/>
    <x v="1"/>
  </r>
  <r>
    <s v="2020-11-1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LAMOU "/>
    <s v="2020-10-30"/>
    <x v="0"/>
    <s v="CMR"/>
    <m/>
    <s v="Littoral"/>
    <s v="CMR005"/>
    <s v="Nkam"/>
    <s v="CMR005002"/>
    <s v="Yabassi"/>
    <s v="CMR005002001"/>
    <s v="YABASSI"/>
    <s v="2020-11-24"/>
    <s v="Camerounaise Centrafricaine"/>
    <m/>
    <n v="4"/>
    <n v="0"/>
    <n v="2"/>
    <n v="0"/>
    <n v="0"/>
    <n v="0"/>
    <n v="0"/>
    <n v="0"/>
    <n v="2"/>
    <n v="0"/>
    <n v="0"/>
    <n v="0"/>
    <n v="6"/>
    <n v="6"/>
    <s v="Bovins "/>
    <m/>
    <n v="96"/>
    <n v="0"/>
    <n v="0"/>
    <n v="0"/>
    <n v="96"/>
    <n v="6.7419379599999996"/>
    <n v="14.56870743"/>
    <x v="1"/>
  </r>
  <r>
    <s v="2020-11-1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NGAM "/>
    <s v="2020-11-12"/>
    <x v="2"/>
    <s v="CAR"/>
    <m/>
    <s v="Nana-Mambere"/>
    <s v="CAR010"/>
    <m/>
    <m/>
    <m/>
    <m/>
    <s v=""/>
    <s v="2020-11-28"/>
    <s v="Centrafricaine"/>
    <m/>
    <n v="0"/>
    <n v="0"/>
    <n v="6"/>
    <n v="0"/>
    <n v="0"/>
    <n v="0"/>
    <n v="0"/>
    <n v="0"/>
    <n v="1"/>
    <n v="0"/>
    <n v="0"/>
    <n v="2"/>
    <n v="4"/>
    <n v="6"/>
    <s v="Bovins"/>
    <m/>
    <n v="32"/>
    <n v="0"/>
    <n v="0"/>
    <n v="0"/>
    <n v="32"/>
    <n v="6.7419379599999996"/>
    <n v="14.56870743"/>
    <x v="1"/>
  </r>
  <r>
    <s v="2020-11-1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1-08"/>
    <x v="2"/>
    <s v="CAR"/>
    <m/>
    <s v="Mambere-Kadei"/>
    <s v="CAR007"/>
    <m/>
    <m/>
    <m/>
    <m/>
    <s v=""/>
    <s v="2020-11-20"/>
    <s v="Camerounaise Centrafricaine"/>
    <m/>
    <n v="2"/>
    <n v="0"/>
    <n v="3"/>
    <n v="0"/>
    <n v="0"/>
    <n v="0"/>
    <n v="0"/>
    <n v="0"/>
    <n v="2"/>
    <n v="0"/>
    <n v="0"/>
    <n v="0"/>
    <n v="5"/>
    <n v="5"/>
    <s v="Bovins"/>
    <m/>
    <n v="47"/>
    <n v="0"/>
    <n v="0"/>
    <n v="0"/>
    <n v="47"/>
    <n v="4.8990748999999996"/>
    <n v="14.54433978"/>
    <x v="1"/>
  </r>
  <r>
    <s v="2020-11-1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1-10"/>
    <x v="0"/>
    <s v="CMR"/>
    <m/>
    <s v="Est"/>
    <s v="CMR003"/>
    <s v="kadey"/>
    <s v="CMR003003"/>
    <s v="Batouri"/>
    <s v="CMR003003003"/>
    <s v="NYABI "/>
    <s v="2020-11-1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6"/>
    <n v="0"/>
    <n v="0"/>
    <n v="0"/>
    <n v="16"/>
    <n v="4.8990748999999996"/>
    <n v="14.54433978"/>
    <x v="1"/>
  </r>
  <r>
    <s v="2020-11-12"/>
    <x v="2"/>
    <s v="CMR003"/>
    <s v="Kadey"/>
    <s v="CMR003003"/>
    <s v="Ouli"/>
    <s v="CMR003003005"/>
    <s v="TAMOUNEGUEZE"/>
    <x v="0"/>
    <s v="CMR"/>
    <m/>
    <s v="Nord"/>
    <s v="CMR006"/>
    <s v="Faro"/>
    <s v="CMR006002"/>
    <s v="Poli"/>
    <s v="CMR006002002"/>
    <s v="POLI"/>
    <s v="2020-10-20"/>
    <x v="2"/>
    <s v="CAR"/>
    <m/>
    <s v="Bamingui-Bangoran"/>
    <s v="CAR001"/>
    <m/>
    <m/>
    <m/>
    <m/>
    <s v=""/>
    <s v="2020-12-25"/>
    <s v="Camerounaise"/>
    <m/>
    <n v="8"/>
    <n v="0"/>
    <n v="0"/>
    <n v="0"/>
    <n v="0"/>
    <n v="0"/>
    <n v="0"/>
    <n v="0"/>
    <n v="1"/>
    <n v="0"/>
    <n v="2"/>
    <n v="1"/>
    <n v="5"/>
    <n v="8"/>
    <s v="Bovins Ovins Autre"/>
    <s v="Equins"/>
    <n v="1500"/>
    <n v="350"/>
    <n v="0"/>
    <n v="1"/>
    <n v="1851"/>
    <n v="5.0849866700000002"/>
    <n v="14.63825578"/>
    <x v="1"/>
  </r>
  <r>
    <s v="2020-11-12"/>
    <x v="2"/>
    <s v="CMR003"/>
    <s v="Kadey"/>
    <s v="CMR003003"/>
    <s v="Ouli"/>
    <s v="CMR003003005"/>
    <s v="TAMOUNEGUEZE"/>
    <x v="0"/>
    <s v="CMR"/>
    <m/>
    <s v="Nord"/>
    <s v="CMR006"/>
    <s v="Faro"/>
    <s v="CMR006002"/>
    <s v="Poli"/>
    <s v="CMR006002002"/>
    <s v="POLI"/>
    <s v="2020-10-20"/>
    <x v="2"/>
    <s v="CAR"/>
    <m/>
    <s v="Bamingui-Bangoran"/>
    <s v="CAR001"/>
    <m/>
    <m/>
    <m/>
    <m/>
    <s v=""/>
    <s v="2020-12-30"/>
    <s v="Camerounaise Nigérianne"/>
    <m/>
    <n v="3"/>
    <n v="0"/>
    <n v="0"/>
    <n v="3"/>
    <n v="0"/>
    <n v="0"/>
    <n v="0"/>
    <n v="0"/>
    <n v="2"/>
    <n v="0"/>
    <n v="0"/>
    <n v="0"/>
    <n v="6"/>
    <n v="6"/>
    <s v="Bovins Ovins Autre"/>
    <s v="Asins"/>
    <n v="900"/>
    <n v="200"/>
    <n v="0"/>
    <n v="4"/>
    <n v="1104"/>
    <n v="5.0849866700000002"/>
    <n v="14.63825578"/>
    <x v="1"/>
  </r>
  <r>
    <s v="2020-11-12"/>
    <x v="2"/>
    <s v="CMR003"/>
    <s v="Kadey"/>
    <s v="CMR003003"/>
    <s v="Ouli"/>
    <s v="CMR003003005"/>
    <s v="TAMOUNEGUEZE"/>
    <x v="0"/>
    <s v="CMR"/>
    <m/>
    <s v="Nord"/>
    <s v="CMR006"/>
    <s v="Faro"/>
    <s v="CMR006002"/>
    <s v="Poli"/>
    <s v="CMR006002002"/>
    <s v="POLI"/>
    <s v="2020-10-29"/>
    <x v="2"/>
    <s v="CAR"/>
    <m/>
    <s v="Bamingui-Bangoran"/>
    <s v="CAR001"/>
    <m/>
    <m/>
    <m/>
    <m/>
    <s v=""/>
    <s v="2020-12-05"/>
    <s v="Camerounaise Nigérianne"/>
    <m/>
    <n v="4"/>
    <n v="0"/>
    <n v="0"/>
    <n v="3"/>
    <n v="0"/>
    <n v="0"/>
    <n v="0"/>
    <n v="0"/>
    <n v="2"/>
    <n v="0"/>
    <n v="0"/>
    <n v="0"/>
    <n v="7"/>
    <n v="7"/>
    <s v="Bovins Ovins"/>
    <m/>
    <n v="1200"/>
    <n v="220"/>
    <n v="0"/>
    <n v="0"/>
    <n v="1420"/>
    <n v="5.0849866700000002"/>
    <n v="14.63825578"/>
    <x v="1"/>
  </r>
  <r>
    <s v="2020-11-12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11"/>
    <x v="1"/>
    <s v="COG"/>
    <m/>
    <m/>
    <m/>
    <m/>
    <m/>
    <m/>
    <m/>
    <s v=""/>
    <s v="2020-12-11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Equins"/>
    <n v="160"/>
    <n v="0"/>
    <n v="0"/>
    <n v="1"/>
    <n v="161"/>
    <n v="6.0385846000000001"/>
    <n v="14.4007468"/>
    <x v="1"/>
  </r>
  <r>
    <s v="2020-11-12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11"/>
    <x v="1"/>
    <s v="COG"/>
    <m/>
    <m/>
    <m/>
    <m/>
    <m/>
    <m/>
    <m/>
    <s v=""/>
    <s v="2020-12-11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Equins"/>
    <n v="160"/>
    <n v="0"/>
    <n v="0"/>
    <n v="1"/>
    <n v="161"/>
    <n v="6.0385846000000001"/>
    <n v="14.4007468"/>
    <x v="1"/>
  </r>
  <r>
    <s v="2020-11-1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5"/>
    <x v="2"/>
    <s v="CAR"/>
    <m/>
    <s v="Ouham-Pende"/>
    <s v="CAR014"/>
    <m/>
    <m/>
    <m/>
    <m/>
    <s v=""/>
    <s v="2020-12-10"/>
    <s v="Tchadienne"/>
    <m/>
    <n v="0"/>
    <n v="16"/>
    <n v="0"/>
    <n v="0"/>
    <n v="0"/>
    <n v="0"/>
    <n v="0"/>
    <n v="0"/>
    <n v="1"/>
    <n v="4"/>
    <n v="4"/>
    <n v="2"/>
    <n v="6"/>
    <n v="16"/>
    <s v="Bovins Ovins Autre"/>
    <s v="Asins et Equins"/>
    <n v="200"/>
    <n v="40"/>
    <n v="0"/>
    <n v="8"/>
    <n v="248"/>
    <n v="8.6633450799999991"/>
    <n v="14.9876931"/>
    <x v="1"/>
  </r>
  <r>
    <s v="2020-11-1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5"/>
    <x v="2"/>
    <s v="CAR"/>
    <m/>
    <s v="Ouham-Pende"/>
    <s v="CAR014"/>
    <m/>
    <m/>
    <m/>
    <m/>
    <s v=""/>
    <s v="2020-12-10"/>
    <s v="Tchadienne"/>
    <m/>
    <n v="0"/>
    <n v="18"/>
    <n v="0"/>
    <n v="0"/>
    <n v="0"/>
    <n v="0"/>
    <n v="0"/>
    <n v="0"/>
    <n v="1"/>
    <n v="3"/>
    <n v="4"/>
    <n v="3"/>
    <n v="8"/>
    <n v="18"/>
    <s v="Bovins Caprins Autre"/>
    <s v="Asins et Equins"/>
    <n v="260"/>
    <n v="0"/>
    <n v="30"/>
    <n v="10"/>
    <n v="300"/>
    <n v="8.6633450799999991"/>
    <n v="14.9876931"/>
    <x v="1"/>
  </r>
  <r>
    <s v="2020-11-1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2"/>
    <x v="2"/>
    <s v="CAR"/>
    <m/>
    <s v="Ouham-Pende"/>
    <s v="CAR014"/>
    <m/>
    <m/>
    <m/>
    <m/>
    <s v=""/>
    <s v="2020-11-27"/>
    <s v="Tchadienne"/>
    <m/>
    <n v="0"/>
    <n v="13"/>
    <n v="0"/>
    <n v="0"/>
    <n v="0"/>
    <n v="0"/>
    <n v="0"/>
    <n v="0"/>
    <n v="1"/>
    <n v="2"/>
    <n v="3"/>
    <n v="3"/>
    <n v="5"/>
    <n v="13"/>
    <s v="Bovins Ovins Autre"/>
    <s v="Asins et Equins"/>
    <n v="200"/>
    <n v="80"/>
    <n v="0"/>
    <n v="12"/>
    <n v="292"/>
    <n v="8.6633450799999991"/>
    <n v="14.9876931"/>
    <x v="1"/>
  </r>
  <r>
    <s v="2020-11-12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Rey-Bouba"/>
    <s v="CMR006004002"/>
    <s v="SINASSI "/>
    <s v="2020-11-06"/>
    <x v="2"/>
    <s v="CAR"/>
    <m/>
    <s v="Ouham-Pende"/>
    <s v="CAR014"/>
    <m/>
    <m/>
    <m/>
    <m/>
    <s v=""/>
    <s v="2020-12-06"/>
    <s v="Camerounaise"/>
    <m/>
    <n v="6"/>
    <n v="0"/>
    <n v="0"/>
    <n v="0"/>
    <n v="0"/>
    <n v="0"/>
    <n v="0"/>
    <n v="0"/>
    <n v="1"/>
    <n v="0"/>
    <n v="2"/>
    <n v="1"/>
    <n v="3"/>
    <n v="6"/>
    <s v="Bovins Ovins Autre"/>
    <s v="Asins"/>
    <n v="80"/>
    <n v="20"/>
    <n v="0"/>
    <n v="4"/>
    <n v="104"/>
    <n v="8.6633450799999991"/>
    <n v="14.9876931"/>
    <x v="1"/>
  </r>
  <r>
    <s v="2020-11-12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Rey-Bouba"/>
    <s v="CMR006004002"/>
    <s v="SINASSI "/>
    <s v="2020-11-06"/>
    <x v="2"/>
    <s v="CAR"/>
    <m/>
    <s v="Ouham-Pende"/>
    <s v="CAR014"/>
    <m/>
    <m/>
    <m/>
    <m/>
    <s v=""/>
    <s v="2020-12-06"/>
    <s v="Camerounaise"/>
    <m/>
    <n v="8"/>
    <n v="0"/>
    <n v="0"/>
    <n v="0"/>
    <n v="0"/>
    <n v="0"/>
    <n v="0"/>
    <n v="0"/>
    <n v="1"/>
    <n v="2"/>
    <n v="2"/>
    <n v="1"/>
    <n v="3"/>
    <n v="8"/>
    <s v="Bovins Ovins Autre"/>
    <s v="Asins et Equins"/>
    <n v="100"/>
    <n v="20"/>
    <n v="0"/>
    <n v="5"/>
    <n v="125"/>
    <n v="8.6633450799999991"/>
    <n v="14.9876931"/>
    <x v="1"/>
  </r>
  <r>
    <s v="2020-11-1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30"/>
    <x v="2"/>
    <s v="CAR"/>
    <m/>
    <s v="Ouham-Pende"/>
    <s v="CAR014"/>
    <m/>
    <m/>
    <m/>
    <m/>
    <s v=""/>
    <s v="2020-11-30"/>
    <s v="Tchadienne"/>
    <m/>
    <n v="0"/>
    <n v="12"/>
    <n v="0"/>
    <n v="0"/>
    <n v="0"/>
    <n v="0"/>
    <n v="0"/>
    <n v="0"/>
    <n v="1"/>
    <n v="3"/>
    <n v="3"/>
    <n v="2"/>
    <n v="4"/>
    <n v="12"/>
    <s v="Bovins Autre Caprins"/>
    <s v="Asins et Equins"/>
    <n v="100"/>
    <n v="0"/>
    <n v="40"/>
    <n v="5"/>
    <n v="145"/>
    <n v="8.6633450799999991"/>
    <n v="14.9876931"/>
    <x v="1"/>
  </r>
  <r>
    <s v="2020-11-12"/>
    <x v="1"/>
    <s v="CMR006"/>
    <s v="Mayo-Rey"/>
    <s v="CMR006004"/>
    <s v="Madingring"/>
    <s v="CMR006004004"/>
    <s v="GOR"/>
    <x v="1"/>
    <s v="TCD"/>
    <m/>
    <s v="Mayo Kebbi Est"/>
    <s v="TCD011"/>
    <m/>
    <m/>
    <m/>
    <m/>
    <s v=""/>
    <s v="2020-10-28"/>
    <x v="2"/>
    <s v="CAR"/>
    <m/>
    <s v="Ouham-Pende"/>
    <s v="CAR014"/>
    <m/>
    <m/>
    <m/>
    <m/>
    <s v=""/>
    <s v="2020-11-25"/>
    <s v="Tchadienne"/>
    <m/>
    <n v="0"/>
    <n v="18"/>
    <n v="0"/>
    <n v="0"/>
    <n v="0"/>
    <n v="0"/>
    <n v="0"/>
    <n v="0"/>
    <n v="1"/>
    <n v="3"/>
    <n v="3"/>
    <n v="4"/>
    <n v="8"/>
    <n v="18"/>
    <s v="Bovins Ovins Autre"/>
    <s v="Asins et Equins"/>
    <n v="200"/>
    <n v="60"/>
    <n v="0"/>
    <n v="12"/>
    <n v="272"/>
    <n v="8.6633450799999991"/>
    <n v="14.9876931"/>
    <x v="1"/>
  </r>
  <r>
    <s v="2020-11-13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3"/>
    <x v="0"/>
    <s v="CMR"/>
    <m/>
    <s v="Est"/>
    <s v="CMR003"/>
    <s v="Lom-Et-Djerem"/>
    <s v="CMR003004"/>
    <s v="Bétaré-Oya"/>
    <s v="CMR003004002"/>
    <s v="GADO"/>
    <s v="2020-11-3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78"/>
    <n v="0"/>
    <n v="0"/>
    <n v="0"/>
    <n v="78"/>
    <n v="6.9304543000000001"/>
    <n v="14.819990539999999"/>
    <x v="1"/>
  </r>
  <r>
    <s v="2020-11-13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3"/>
    <x v="2"/>
    <s v="CAR"/>
    <m/>
    <s v="Ouham"/>
    <s v="CAR013"/>
    <m/>
    <m/>
    <m/>
    <m/>
    <s v=""/>
    <s v="2020-11-25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83"/>
    <n v="0"/>
    <n v="0"/>
    <n v="0"/>
    <n v="83"/>
    <n v="6.9304543000000001"/>
    <n v="14.819990539999999"/>
    <x v="1"/>
  </r>
  <r>
    <s v="2020-11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1-12"/>
    <x v="0"/>
    <s v="CMR"/>
    <m/>
    <s v="Adamaoua"/>
    <s v="CMR001"/>
    <s v="Mbéré"/>
    <s v="CMR001004"/>
    <s v="Meiganga"/>
    <s v="CMR001004002"/>
    <s v="MEIGANGA"/>
    <s v="2020-11-14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9"/>
    <n v="0"/>
    <n v="0"/>
    <n v="0"/>
    <n v="29"/>
    <n v="6.7419379599999996"/>
    <n v="14.56870743"/>
    <x v="1"/>
  </r>
  <r>
    <s v="2020-11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09"/>
    <x v="0"/>
    <s v="CMR"/>
    <m/>
    <s v="Centre"/>
    <s v="CMR002"/>
    <s v="Mfoundi"/>
    <s v="CMR002007"/>
    <s v="Yaounde I"/>
    <s v="CMR002007005"/>
    <s v="YAOUNDE"/>
    <s v="2020-12-2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5"/>
    <n v="0"/>
    <n v="0"/>
    <n v="0"/>
    <n v="35"/>
    <n v="6.7419379599999996"/>
    <n v="14.56870743"/>
    <x v="1"/>
  </r>
  <r>
    <s v="2020-11-13"/>
    <x v="0"/>
    <s v="CMR001"/>
    <s v="Mbéré"/>
    <s v="CMR001004"/>
    <s v="Meiganga"/>
    <s v="CMR001004002"/>
    <s v="NGAM"/>
    <x v="2"/>
    <s v="CAR"/>
    <m/>
    <s v="Ombella-Mpoko"/>
    <s v="CAR011"/>
    <m/>
    <m/>
    <m/>
    <m/>
    <s v=""/>
    <s v="2020-10-25"/>
    <x v="0"/>
    <s v="CMR"/>
    <m/>
    <s v="Est"/>
    <s v="CMR003"/>
    <s v="Haut-Nyong"/>
    <s v="CMR003002"/>
    <s v="Dimako"/>
    <s v="CMR003002012"/>
    <s v="DIMAKO "/>
    <s v="2020-11-26"/>
    <s v="Centrafricaine"/>
    <m/>
    <n v="0"/>
    <n v="0"/>
    <n v="7"/>
    <n v="0"/>
    <n v="0"/>
    <n v="0"/>
    <n v="0"/>
    <n v="0"/>
    <n v="1"/>
    <n v="0"/>
    <n v="0"/>
    <n v="0"/>
    <n v="7"/>
    <n v="7"/>
    <s v="Bovins"/>
    <m/>
    <n v="98"/>
    <n v="0"/>
    <n v="0"/>
    <n v="0"/>
    <n v="98"/>
    <n v="6.7419379599999996"/>
    <n v="14.56870743"/>
    <x v="1"/>
  </r>
  <r>
    <s v="2020-11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BAWAKA KOÏ "/>
    <s v="2020-11-06"/>
    <x v="0"/>
    <s v="CMR"/>
    <m/>
    <s v="Centre"/>
    <s v="CMR002"/>
    <s v="Nyong-et-Mfoumou"/>
    <s v="CMR002009"/>
    <s v="Akonolinga"/>
    <s v="CMR002009003"/>
    <s v="AKONOLINGA "/>
    <s v="2020-11-24"/>
    <s v="Camerounaise"/>
    <m/>
    <n v="5"/>
    <n v="0"/>
    <n v="0"/>
    <n v="0"/>
    <n v="0"/>
    <n v="0"/>
    <n v="0"/>
    <n v="0"/>
    <n v="1"/>
    <n v="0"/>
    <n v="0"/>
    <n v="0"/>
    <n v="5"/>
    <n v="5"/>
    <s v="Bovins "/>
    <m/>
    <n v="78"/>
    <n v="0"/>
    <n v="0"/>
    <n v="0"/>
    <n v="78"/>
    <n v="6.7419379599999996"/>
    <n v="14.56870743"/>
    <x v="1"/>
  </r>
  <r>
    <s v="2020-11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DIEL "/>
    <s v="2020-11-05"/>
    <x v="0"/>
    <s v="CMR"/>
    <m/>
    <s v="Centre"/>
    <s v="CMR002"/>
    <s v="Haute-Sanaga"/>
    <s v="CMR002001"/>
    <s v="Bibey"/>
    <s v="CMR002001005"/>
    <s v="BIBEY"/>
    <s v="2020-11-22"/>
    <s v="Camerounaise"/>
    <m/>
    <n v="5"/>
    <n v="0"/>
    <n v="0"/>
    <n v="0"/>
    <n v="0"/>
    <n v="0"/>
    <n v="0"/>
    <n v="0"/>
    <n v="1"/>
    <n v="0"/>
    <n v="0"/>
    <n v="1"/>
    <n v="4"/>
    <n v="5"/>
    <s v="Bovins"/>
    <m/>
    <n v="76"/>
    <n v="0"/>
    <n v="0"/>
    <n v="0"/>
    <n v="76"/>
    <n v="6.7419379599999996"/>
    <n v="14.56870743"/>
    <x v="1"/>
  </r>
  <r>
    <s v="2020-11-1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LAMOU "/>
    <s v="2020-11-02"/>
    <x v="0"/>
    <s v="CMR"/>
    <m/>
    <s v="Littoral"/>
    <s v="CMR005"/>
    <s v="Moungo"/>
    <s v="CMR005001"/>
    <s v="Loum"/>
    <s v="CMR005001006"/>
    <s v="LOUM"/>
    <s v="2020-11-27"/>
    <s v="Camerounaise"/>
    <m/>
    <n v="8"/>
    <n v="0"/>
    <n v="0"/>
    <n v="0"/>
    <n v="0"/>
    <n v="0"/>
    <n v="0"/>
    <n v="0"/>
    <n v="1"/>
    <n v="0"/>
    <n v="0"/>
    <n v="3"/>
    <n v="5"/>
    <n v="8"/>
    <s v="Bovins"/>
    <m/>
    <n v="89"/>
    <n v="0"/>
    <n v="0"/>
    <n v="0"/>
    <n v="89"/>
    <n v="6.7419379599999996"/>
    <n v="14.56870743"/>
    <x v="1"/>
  </r>
  <r>
    <s v="2020-11-13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10"/>
    <x v="1"/>
    <s v="COG"/>
    <m/>
    <m/>
    <m/>
    <m/>
    <m/>
    <m/>
    <m/>
    <s v=""/>
    <s v="2020-12-10"/>
    <s v="Tchadienne"/>
    <m/>
    <n v="0"/>
    <n v="3"/>
    <n v="0"/>
    <n v="0"/>
    <n v="0"/>
    <n v="0"/>
    <n v="0"/>
    <n v="0"/>
    <n v="1"/>
    <n v="0"/>
    <n v="0"/>
    <n v="0"/>
    <n v="3"/>
    <n v="3"/>
    <s v="Bovins Autre"/>
    <s v="Asins"/>
    <n v="150"/>
    <n v="0"/>
    <n v="0"/>
    <n v="1"/>
    <n v="151"/>
    <n v="6.0385846000000001"/>
    <n v="14.4007468"/>
    <x v="1"/>
  </r>
  <r>
    <s v="2020-11-13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10"/>
    <x v="1"/>
    <s v="COG"/>
    <m/>
    <m/>
    <m/>
    <m/>
    <m/>
    <m/>
    <m/>
    <s v=""/>
    <s v="2020-12-10"/>
    <s v="Tchadienne"/>
    <m/>
    <n v="0"/>
    <n v="3"/>
    <n v="0"/>
    <n v="0"/>
    <n v="0"/>
    <n v="0"/>
    <n v="0"/>
    <n v="0"/>
    <n v="1"/>
    <n v="0"/>
    <n v="0"/>
    <n v="0"/>
    <n v="3"/>
    <n v="3"/>
    <s v="Bovins Autre"/>
    <s v="Asins"/>
    <n v="150"/>
    <n v="0"/>
    <n v="0"/>
    <n v="1"/>
    <n v="151"/>
    <n v="6.0385846000000001"/>
    <n v="14.4007468"/>
    <x v="1"/>
  </r>
  <r>
    <s v="2020-11-1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8"/>
    <x v="0"/>
    <s v="CMR"/>
    <m/>
    <s v="Nord"/>
    <s v="CMR006"/>
    <s v="Bénoué"/>
    <s v="CMR006001"/>
    <s v="Bibémi"/>
    <s v="CMR006001012"/>
    <s v="ADOUMRI "/>
    <s v="2020-11-25"/>
    <s v="Tchadienne"/>
    <m/>
    <n v="0"/>
    <n v="6"/>
    <n v="0"/>
    <n v="0"/>
    <n v="0"/>
    <n v="0"/>
    <n v="0"/>
    <n v="0"/>
    <n v="1"/>
    <n v="0"/>
    <n v="2"/>
    <n v="1"/>
    <n v="3"/>
    <n v="6"/>
    <s v="Bovins Ovins Autre"/>
    <s v="Asins"/>
    <n v="70"/>
    <n v="30"/>
    <n v="0"/>
    <n v="5"/>
    <n v="105"/>
    <n v="8.6633450799999991"/>
    <n v="14.9876931"/>
    <x v="1"/>
  </r>
  <r>
    <s v="2020-11-1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8"/>
    <x v="0"/>
    <s v="CMR"/>
    <m/>
    <s v="Nord"/>
    <s v="CMR006"/>
    <s v="Bénoué"/>
    <s v="CMR006001"/>
    <s v="Bibémi"/>
    <s v="CMR006001012"/>
    <s v="ADOUMRI "/>
    <s v="2020-11-25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"/>
    <n v="80"/>
    <n v="20"/>
    <n v="0"/>
    <n v="4"/>
    <n v="104"/>
    <n v="8.6633450799999991"/>
    <n v="14.9876931"/>
    <x v="1"/>
  </r>
  <r>
    <s v="2020-11-1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8"/>
    <x v="2"/>
    <s v="CAR"/>
    <m/>
    <s v="Ouham-Pende"/>
    <s v="CAR014"/>
    <m/>
    <m/>
    <m/>
    <m/>
    <s v=""/>
    <s v="2020-11-29"/>
    <s v="Tchadienne"/>
    <m/>
    <n v="0"/>
    <n v="12"/>
    <n v="0"/>
    <n v="0"/>
    <n v="0"/>
    <n v="0"/>
    <n v="0"/>
    <n v="0"/>
    <n v="1"/>
    <n v="3"/>
    <n v="3"/>
    <n v="2"/>
    <n v="4"/>
    <n v="12"/>
    <s v="Bovins Ovins Autre"/>
    <s v="Asins et Equins"/>
    <n v="100"/>
    <n v="30"/>
    <n v="0"/>
    <n v="5"/>
    <n v="135"/>
    <n v="8.6633450799999991"/>
    <n v="14.9876931"/>
    <x v="1"/>
  </r>
  <r>
    <s v="2020-11-1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28"/>
    <x v="2"/>
    <s v="CAR"/>
    <m/>
    <s v="Ouham-Pende"/>
    <s v="CAR014"/>
    <m/>
    <m/>
    <m/>
    <m/>
    <s v=""/>
    <s v="2020-11-29"/>
    <s v="Tchadienne"/>
    <m/>
    <n v="0"/>
    <n v="14"/>
    <n v="0"/>
    <n v="0"/>
    <n v="0"/>
    <n v="0"/>
    <n v="0"/>
    <n v="0"/>
    <n v="1"/>
    <n v="3"/>
    <n v="4"/>
    <n v="3"/>
    <n v="4"/>
    <n v="14"/>
    <s v="Bovins Ovins Autre"/>
    <s v="Asins et Equins"/>
    <n v="120"/>
    <n v="40"/>
    <n v="0"/>
    <n v="6"/>
    <n v="166"/>
    <n v="8.6633450799999991"/>
    <n v="14.9876931"/>
    <x v="1"/>
  </r>
  <r>
    <s v="2020-11-13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SINASSI"/>
    <s v="2020-11-08"/>
    <x v="3"/>
    <s v="TCD"/>
    <m/>
    <s v="Mayo Kebbi Ouest"/>
    <s v="TCD012"/>
    <m/>
    <m/>
    <m/>
    <m/>
    <s v=""/>
    <s v="2020-11-15"/>
    <s v="Tchadienne"/>
    <m/>
    <n v="0"/>
    <n v="2"/>
    <n v="0"/>
    <n v="0"/>
    <n v="0"/>
    <n v="0"/>
    <n v="0"/>
    <n v="0"/>
    <n v="1"/>
    <n v="0"/>
    <n v="1"/>
    <n v="0"/>
    <n v="1"/>
    <n v="2"/>
    <s v="Bovins"/>
    <m/>
    <n v="86"/>
    <n v="0"/>
    <n v="0"/>
    <n v="0"/>
    <n v="86"/>
    <n v="9.3887997999999993"/>
    <n v="13.43275727"/>
    <x v="1"/>
  </r>
  <r>
    <s v="2020-11-14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4"/>
    <x v="2"/>
    <s v="CAR"/>
    <m/>
    <s v="Ouham"/>
    <s v="CAR013"/>
    <m/>
    <m/>
    <m/>
    <m/>
    <s v=""/>
    <s v="2020-11-27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87"/>
    <n v="0"/>
    <n v="0"/>
    <n v="0"/>
    <n v="187"/>
    <n v="6.9304543000000001"/>
    <n v="14.819990539999999"/>
    <x v="1"/>
  </r>
  <r>
    <s v="2020-11-14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YANIYA"/>
    <s v="2020-11-12"/>
    <x v="2"/>
    <s v="CAR"/>
    <m/>
    <s v="Lobaye"/>
    <s v="CAR006"/>
    <m/>
    <m/>
    <m/>
    <m/>
    <s v=""/>
    <s v="2020-11-2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71"/>
    <n v="0"/>
    <n v="0"/>
    <n v="0"/>
    <n v="71"/>
    <n v="6.9304543000000001"/>
    <n v="14.819990539999999"/>
    <x v="1"/>
  </r>
  <r>
    <s v="2020-11-14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 "/>
    <s v="2020-11-14"/>
    <x v="0"/>
    <s v="CMR"/>
    <m/>
    <s v="Est"/>
    <s v="CMR003"/>
    <s v="Lom-Et-Djerem"/>
    <s v="CMR003004"/>
    <s v="Garoua-Boulaï"/>
    <s v="CMR003004006"/>
    <s v="GADO "/>
    <s v="2020-11-2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96"/>
    <n v="0"/>
    <n v="0"/>
    <n v="0"/>
    <n v="96"/>
    <n v="6.9304543000000001"/>
    <n v="14.819990539999999"/>
    <x v="1"/>
  </r>
  <r>
    <s v="2020-11-1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1-14"/>
    <x v="0"/>
    <s v="CMR"/>
    <m/>
    <s v="Adamaoua"/>
    <s v="CMR001"/>
    <s v="Mbéré"/>
    <s v="CMR001004"/>
    <s v="Meiganga"/>
    <s v="CMR001004002"/>
    <s v="MEIGANGA"/>
    <s v="2020-11-1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8"/>
    <n v="0"/>
    <n v="0"/>
    <n v="0"/>
    <n v="18"/>
    <n v="6.7419379599999996"/>
    <n v="14.56870743"/>
    <x v="1"/>
  </r>
  <r>
    <s v="2020-11-1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1-10"/>
    <x v="0"/>
    <s v="CMR"/>
    <m/>
    <s v="Est"/>
    <s v="CMR003"/>
    <s v="Lom-Et-Djerem"/>
    <s v="CMR003004"/>
    <s v="Garoua-Boulaï"/>
    <s v="CMR003004006"/>
    <s v="GAROUA-BOULAÏ"/>
    <s v="2020-11-22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47"/>
    <n v="0"/>
    <n v="0"/>
    <n v="0"/>
    <n v="47"/>
    <n v="6.7419379599999996"/>
    <n v="14.56870743"/>
    <x v="1"/>
  </r>
  <r>
    <s v="2020-11-1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 "/>
    <s v="2020-11-13"/>
    <x v="0"/>
    <s v="CMR"/>
    <m/>
    <s v="Centre"/>
    <s v="CMR002"/>
    <s v="Mbam-et-Kim"/>
    <s v="CMR002004"/>
    <s v="Mbangassina"/>
    <s v="CMR002004005"/>
    <s v="MBANGASSINA "/>
    <s v="2020-11-24"/>
    <s v="Camerounaise"/>
    <m/>
    <n v="3"/>
    <n v="0"/>
    <n v="0"/>
    <n v="0"/>
    <n v="0"/>
    <n v="0"/>
    <n v="0"/>
    <n v="0"/>
    <n v="1"/>
    <n v="0"/>
    <n v="0"/>
    <n v="1"/>
    <n v="2"/>
    <n v="3"/>
    <s v="Bovins"/>
    <m/>
    <n v="27"/>
    <n v="0"/>
    <n v="0"/>
    <n v="0"/>
    <n v="27"/>
    <n v="6.7419379599999996"/>
    <n v="14.56870743"/>
    <x v="1"/>
  </r>
  <r>
    <s v="2020-11-14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12"/>
    <x v="1"/>
    <s v="COG"/>
    <m/>
    <m/>
    <m/>
    <m/>
    <m/>
    <m/>
    <m/>
    <s v=""/>
    <s v="2020-12-12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200"/>
    <n v="0"/>
    <n v="0"/>
    <n v="2"/>
    <n v="202"/>
    <n v="6.0385846000000001"/>
    <n v="14.4007468"/>
    <x v="1"/>
  </r>
  <r>
    <s v="2020-11-14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12"/>
    <x v="1"/>
    <s v="COG"/>
    <m/>
    <m/>
    <m/>
    <m/>
    <m/>
    <m/>
    <m/>
    <s v=""/>
    <s v="2020-12-12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200"/>
    <n v="0"/>
    <n v="0"/>
    <n v="2"/>
    <n v="202"/>
    <n v="6.0385846000000001"/>
    <n v="14.4007468"/>
    <x v="1"/>
  </r>
  <r>
    <s v="2020-11-14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1-10"/>
    <x v="0"/>
    <s v="CMR"/>
    <m/>
    <s v="Nord"/>
    <s v="CMR006"/>
    <s v="Bénoué"/>
    <s v="CMR006001"/>
    <s v="Bibémi"/>
    <s v="CMR006001012"/>
    <s v="ADOUMRI"/>
    <s v="2020-11-17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55"/>
    <n v="0"/>
    <n v="0"/>
    <n v="0"/>
    <n v="55"/>
    <n v="9.3887997999999993"/>
    <n v="13.43275727"/>
    <x v="1"/>
  </r>
  <r>
    <s v="2020-11-14"/>
    <x v="1"/>
    <s v="CMR006"/>
    <s v="Mayo-Rey"/>
    <s v="CMR006004"/>
    <s v="Touboro"/>
    <s v="CMR006004003"/>
    <s v="BOGDIBO"/>
    <x v="1"/>
    <s v="TCD"/>
    <m/>
    <s v="Logone Occidental"/>
    <s v="TCD008"/>
    <m/>
    <m/>
    <m/>
    <m/>
    <s v=""/>
    <s v="2020-10-10"/>
    <x v="0"/>
    <s v="CMR"/>
    <m/>
    <s v="Est"/>
    <s v="CMR003"/>
    <s v="Lom-Et-Djerem"/>
    <s v="CMR003004"/>
    <s v="Garoua-Boulaï"/>
    <s v="CMR003004006"/>
    <s v="GAROUA BOULAI"/>
    <s v="2021-01-04"/>
    <s v="Tchadienne"/>
    <m/>
    <n v="0"/>
    <n v="4"/>
    <n v="0"/>
    <n v="0"/>
    <n v="0"/>
    <n v="0"/>
    <n v="0"/>
    <n v="0"/>
    <n v="1"/>
    <n v="0"/>
    <n v="0"/>
    <n v="2"/>
    <n v="2"/>
    <n v="4"/>
    <s v="Bovins Ovins Autre"/>
    <s v="Asins"/>
    <n v="340"/>
    <n v="110"/>
    <n v="0"/>
    <n v="2"/>
    <n v="452"/>
    <n v="7.7847441999999996"/>
    <n v="15.51739456"/>
    <x v="1"/>
  </r>
  <r>
    <s v="2020-11-1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BEWE"/>
    <s v="2020-11-14"/>
    <x v="0"/>
    <s v="CMR"/>
    <m/>
    <s v="Adamaoua"/>
    <s v="CMR001"/>
    <s v="Faro-et-Déo"/>
    <s v="CMR001002"/>
    <s v="Kontcha"/>
    <s v="CMR001002003"/>
    <s v="KOGNOLI"/>
    <s v="2020-11-3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4"/>
    <n v="0"/>
    <n v="0"/>
    <n v="0"/>
    <n v="44"/>
    <n v="6.7419379599999996"/>
    <n v="14.56870743"/>
    <x v="1"/>
  </r>
  <r>
    <s v="2020-11-1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TOURAKE"/>
    <s v="2020-11-12"/>
    <x v="0"/>
    <s v="CMR"/>
    <m/>
    <s v="Est"/>
    <s v="CMR003"/>
    <s v="Lom-Et-Djerem"/>
    <s v="CMR003004"/>
    <s v="Garoua-Boulaï"/>
    <s v="CMR003004006"/>
    <s v="GAROUA-BOULAÏ "/>
    <s v="2020-11-20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37"/>
    <n v="0"/>
    <n v="0"/>
    <n v="0"/>
    <n v="37"/>
    <n v="6.7419379599999996"/>
    <n v="14.56870743"/>
    <x v="1"/>
  </r>
  <r>
    <s v="2020-11-1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MBÉWÉ"/>
    <s v="2020-11-13"/>
    <x v="0"/>
    <s v="CMR"/>
    <m/>
    <s v="Est"/>
    <s v="CMR003"/>
    <s v="kadey"/>
    <s v="CMR003003"/>
    <s v="Batouri"/>
    <s v="CMR003003003"/>
    <s v="BATOURI "/>
    <s v="2020-11-22"/>
    <s v="Camerounaise"/>
    <m/>
    <n v="6"/>
    <n v="0"/>
    <n v="0"/>
    <n v="0"/>
    <n v="0"/>
    <n v="0"/>
    <n v="0"/>
    <n v="0"/>
    <n v="1"/>
    <n v="0"/>
    <n v="0"/>
    <n v="2"/>
    <n v="4"/>
    <n v="6"/>
    <s v="Bovins"/>
    <m/>
    <n v="66"/>
    <n v="0"/>
    <n v="0"/>
    <n v="0"/>
    <n v="66"/>
    <n v="6.7419379599999996"/>
    <n v="14.56870743"/>
    <x v="1"/>
  </r>
  <r>
    <s v="2020-11-15"/>
    <x v="0"/>
    <s v="CMR001"/>
    <s v="Mbéré"/>
    <s v="CMR001004"/>
    <s v="Meiganga"/>
    <s v="CMR001004002"/>
    <s v="NGAM"/>
    <x v="2"/>
    <s v="CAR"/>
    <m/>
    <s v="Ouaka"/>
    <s v="CAR012"/>
    <m/>
    <m/>
    <m/>
    <m/>
    <s v=""/>
    <s v="2020-11-02"/>
    <x v="0"/>
    <s v="CMR"/>
    <m/>
    <s v="Centre"/>
    <s v="CMR002"/>
    <s v="Mfoundi"/>
    <s v="CMR002007"/>
    <s v="Yaounde I"/>
    <s v="CMR002007005"/>
    <s v="YAOUNDE I"/>
    <s v="2020-11-26"/>
    <s v="Centrafricaine"/>
    <m/>
    <n v="0"/>
    <n v="0"/>
    <n v="5"/>
    <n v="0"/>
    <n v="0"/>
    <n v="0"/>
    <n v="0"/>
    <n v="0"/>
    <n v="1"/>
    <n v="0"/>
    <n v="0"/>
    <n v="1"/>
    <n v="4"/>
    <n v="5"/>
    <s v="Bovins "/>
    <m/>
    <n v="57"/>
    <n v="0"/>
    <n v="0"/>
    <n v="0"/>
    <n v="57"/>
    <n v="6.7419379599999996"/>
    <n v="14.56870743"/>
    <x v="1"/>
  </r>
  <r>
    <s v="2020-11-15"/>
    <x v="2"/>
    <s v="CMR003"/>
    <s v="Kadey"/>
    <s v="CMR003003"/>
    <s v="Kette"/>
    <s v="CMR003003004"/>
    <s v="TIMANGOLO"/>
    <x v="1"/>
    <s v="TCD"/>
    <m/>
    <s v="Logone Oriental"/>
    <s v="TCD009"/>
    <m/>
    <m/>
    <m/>
    <m/>
    <s v=""/>
    <s v="2020-10-11"/>
    <x v="1"/>
    <s v="COG"/>
    <m/>
    <m/>
    <m/>
    <m/>
    <m/>
    <m/>
    <m/>
    <s v=""/>
    <s v="2020-11-11"/>
    <s v="Soudanaise Tchadienne"/>
    <m/>
    <n v="0"/>
    <n v="6"/>
    <n v="0"/>
    <n v="0"/>
    <n v="0"/>
    <n v="4"/>
    <n v="0"/>
    <n v="0"/>
    <n v="2"/>
    <n v="0"/>
    <n v="1"/>
    <n v="2"/>
    <n v="7"/>
    <n v="10"/>
    <s v="Bovins Ovins Autre"/>
    <s v="Asins"/>
    <n v="183"/>
    <n v="17"/>
    <n v="0"/>
    <n v="2"/>
    <n v="202"/>
    <n v="4.8990748999999996"/>
    <n v="14.54433978"/>
    <x v="1"/>
  </r>
  <r>
    <s v="2020-11-15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ZIMBI"/>
    <s v="2020-11-14"/>
    <x v="2"/>
    <s v="CAR"/>
    <m/>
    <s v="Kémo"/>
    <s v="CAR005"/>
    <m/>
    <m/>
    <m/>
    <m/>
    <s v=""/>
    <s v="2020-11-25"/>
    <s v="Centrafricaine Camerounaise"/>
    <m/>
    <n v="2"/>
    <n v="0"/>
    <n v="2"/>
    <n v="0"/>
    <n v="0"/>
    <n v="0"/>
    <n v="0"/>
    <n v="0"/>
    <n v="2"/>
    <n v="0"/>
    <n v="0"/>
    <n v="0"/>
    <n v="4"/>
    <n v="4"/>
    <s v="Bovins Autre"/>
    <s v="Asins"/>
    <n v="96"/>
    <n v="0"/>
    <n v="0"/>
    <n v="2"/>
    <n v="98"/>
    <n v="5.0849866700000002"/>
    <n v="14.63825578"/>
    <x v="1"/>
  </r>
  <r>
    <s v="2020-11-15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09-13"/>
    <x v="1"/>
    <s v="COG"/>
    <m/>
    <m/>
    <m/>
    <m/>
    <m/>
    <m/>
    <m/>
    <s v=""/>
    <s v="2020-12-13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00"/>
    <n v="0"/>
    <n v="0"/>
    <n v="0"/>
    <n v="100"/>
    <n v="6.0385846000000001"/>
    <n v="14.4007468"/>
    <x v="1"/>
  </r>
  <r>
    <s v="2020-11-15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1-13"/>
    <x v="1"/>
    <s v="COG"/>
    <m/>
    <m/>
    <m/>
    <m/>
    <m/>
    <m/>
    <m/>
    <s v=""/>
    <s v="2020-12-13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00"/>
    <n v="0"/>
    <n v="0"/>
    <n v="0"/>
    <n v="100"/>
    <n v="6.0385846000000001"/>
    <n v="14.4007468"/>
    <x v="1"/>
  </r>
  <r>
    <s v="2020-11-15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1-10"/>
    <x v="0"/>
    <s v="CMR"/>
    <m/>
    <s v="Nord"/>
    <s v="CMR006"/>
    <s v="Bénoué"/>
    <s v="CMR006001"/>
    <s v="Bibémi"/>
    <s v="CMR006001012"/>
    <s v="ADOUMRI"/>
    <s v="2020-11-18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70"/>
    <n v="0"/>
    <n v="0"/>
    <n v="0"/>
    <n v="70"/>
    <n v="9.3887997999999993"/>
    <n v="13.43275727"/>
    <x v="1"/>
  </r>
  <r>
    <s v="2020-11-15"/>
    <x v="1"/>
    <s v="CMR006"/>
    <s v="Mayo-Rey"/>
    <s v="CMR006004"/>
    <s v="Touboro"/>
    <s v="CMR006004003"/>
    <s v="BOGDIBO"/>
    <x v="1"/>
    <s v="TCD"/>
    <m/>
    <s v="Salamat"/>
    <s v="TCD015"/>
    <m/>
    <m/>
    <m/>
    <m/>
    <s v=""/>
    <s v="2020-11-11"/>
    <x v="2"/>
    <s v="CAR"/>
    <m/>
    <s v="Ouham-Pende"/>
    <s v="CAR014"/>
    <m/>
    <m/>
    <m/>
    <m/>
    <s v=""/>
    <s v="2020-11-19"/>
    <s v="Tchadienne"/>
    <m/>
    <n v="0"/>
    <n v="11"/>
    <n v="0"/>
    <n v="0"/>
    <n v="0"/>
    <n v="0"/>
    <n v="0"/>
    <n v="0"/>
    <n v="1"/>
    <n v="2"/>
    <n v="3"/>
    <n v="4"/>
    <n v="2"/>
    <n v="11"/>
    <s v="Bovins Ovins Caprins Autre"/>
    <s v="Asins"/>
    <n v="70"/>
    <n v="100"/>
    <n v="20"/>
    <n v="5"/>
    <n v="195"/>
    <n v="7.7847441999999996"/>
    <n v="15.51739456"/>
    <x v="1"/>
  </r>
  <r>
    <s v="2020-11-16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1-10"/>
    <x v="2"/>
    <s v="CAR"/>
    <m/>
    <s v="Lobaye"/>
    <s v="CAR006"/>
    <m/>
    <m/>
    <m/>
    <m/>
    <s v=""/>
    <s v="2020-11-28"/>
    <s v="Tchadienne"/>
    <m/>
    <n v="0"/>
    <n v="12"/>
    <n v="0"/>
    <n v="0"/>
    <n v="0"/>
    <n v="0"/>
    <n v="0"/>
    <n v="0"/>
    <n v="1"/>
    <n v="3"/>
    <n v="2"/>
    <n v="3"/>
    <n v="4"/>
    <n v="12"/>
    <s v="Bovins"/>
    <m/>
    <n v="408"/>
    <n v="0"/>
    <n v="0"/>
    <n v="0"/>
    <n v="408"/>
    <n v="6.9304543000000001"/>
    <n v="14.819990539999999"/>
    <x v="1"/>
  </r>
  <r>
    <s v="2020-11-16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6"/>
    <x v="0"/>
    <s v="CMR"/>
    <m/>
    <s v="Est"/>
    <s v="CMR003"/>
    <s v="Lom-Et-Djerem"/>
    <s v="CMR003004"/>
    <s v="Garoua-Boulaï"/>
    <s v="CMR003004006"/>
    <s v="GADO"/>
    <s v="2020-11-28"/>
    <s v="Centrafricaine"/>
    <m/>
    <n v="0"/>
    <n v="0"/>
    <n v="9"/>
    <n v="0"/>
    <n v="0"/>
    <n v="0"/>
    <n v="0"/>
    <n v="0"/>
    <n v="1"/>
    <n v="0"/>
    <n v="0"/>
    <n v="4"/>
    <n v="5"/>
    <n v="9"/>
    <s v="Bovins"/>
    <m/>
    <n v="339"/>
    <n v="0"/>
    <n v="0"/>
    <n v="0"/>
    <n v="339"/>
    <n v="6.9304543000000001"/>
    <n v="14.819990539999999"/>
    <x v="1"/>
  </r>
  <r>
    <s v="2020-11-16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6"/>
    <x v="2"/>
    <s v="CAR"/>
    <m/>
    <s v="Lobaye"/>
    <s v="CAR006"/>
    <m/>
    <m/>
    <m/>
    <m/>
    <s v=""/>
    <s v="2020-11-26"/>
    <s v="Centrafricaine"/>
    <m/>
    <n v="0"/>
    <n v="0"/>
    <n v="8"/>
    <n v="0"/>
    <n v="0"/>
    <n v="0"/>
    <n v="0"/>
    <n v="0"/>
    <n v="1"/>
    <n v="0"/>
    <n v="0"/>
    <n v="2"/>
    <n v="6"/>
    <n v="8"/>
    <s v="Bovins"/>
    <m/>
    <n v="384"/>
    <n v="0"/>
    <n v="0"/>
    <n v="0"/>
    <n v="384"/>
    <n v="6.9304543000000001"/>
    <n v="14.819990539999999"/>
    <x v="1"/>
  </r>
  <r>
    <s v="2020-11-16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11"/>
    <x v="2"/>
    <s v="CAR"/>
    <m/>
    <s v="Lobaye"/>
    <s v="CAR006"/>
    <m/>
    <m/>
    <m/>
    <m/>
    <s v=""/>
    <s v="2020-11-18"/>
    <s v="Tchadienne"/>
    <m/>
    <n v="0"/>
    <n v="22"/>
    <n v="0"/>
    <n v="0"/>
    <n v="0"/>
    <n v="0"/>
    <n v="0"/>
    <n v="0"/>
    <n v="1"/>
    <n v="6"/>
    <n v="4"/>
    <n v="5"/>
    <n v="7"/>
    <n v="22"/>
    <s v="Bovins Ovins Caprins"/>
    <m/>
    <n v="235"/>
    <n v="74"/>
    <n v="26"/>
    <n v="0"/>
    <n v="335"/>
    <n v="6.9304543000000001"/>
    <n v="14.819990539999999"/>
    <x v="1"/>
  </r>
  <r>
    <s v="2020-11-16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1-10"/>
    <x v="2"/>
    <s v="CAR"/>
    <m/>
    <s v="Ombella-Mpoko"/>
    <s v="CAR011"/>
    <m/>
    <m/>
    <m/>
    <m/>
    <s v=""/>
    <s v="2020-11-20"/>
    <s v="Tchadienne Nigerienne"/>
    <m/>
    <n v="0"/>
    <n v="25"/>
    <n v="0"/>
    <n v="0"/>
    <n v="10"/>
    <n v="0"/>
    <n v="0"/>
    <n v="0"/>
    <n v="2"/>
    <n v="8"/>
    <n v="7"/>
    <n v="7"/>
    <n v="13"/>
    <n v="35"/>
    <s v="Bovins Ovins"/>
    <m/>
    <n v="220"/>
    <n v="70"/>
    <n v="0"/>
    <n v="0"/>
    <n v="290"/>
    <n v="6.9304543000000001"/>
    <n v="14.819990539999999"/>
    <x v="1"/>
  </r>
  <r>
    <s v="2020-11-16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09"/>
    <x v="2"/>
    <s v="CAR"/>
    <m/>
    <s v="Lobaye"/>
    <s v="CAR006"/>
    <m/>
    <m/>
    <m/>
    <m/>
    <s v=""/>
    <s v="2020-11-20"/>
    <s v="Tchadienne"/>
    <m/>
    <n v="0"/>
    <n v="29"/>
    <n v="0"/>
    <n v="0"/>
    <n v="0"/>
    <n v="0"/>
    <n v="0"/>
    <n v="0"/>
    <n v="1"/>
    <n v="8"/>
    <n v="4"/>
    <n v="12"/>
    <n v="5"/>
    <n v="29"/>
    <s v="Bovins Caprins"/>
    <m/>
    <n v="210"/>
    <n v="0"/>
    <n v="85"/>
    <n v="0"/>
    <n v="295"/>
    <n v="6.9304543000000001"/>
    <n v="14.819990539999999"/>
    <x v="1"/>
  </r>
  <r>
    <s v="2020-11-16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11"/>
    <x v="2"/>
    <s v="CAR"/>
    <m/>
    <s v="Lobaye"/>
    <s v="CAR006"/>
    <m/>
    <m/>
    <m/>
    <m/>
    <s v=""/>
    <s v="2020-11-19"/>
    <s v="Tchadienne"/>
    <m/>
    <n v="0"/>
    <n v="12"/>
    <n v="0"/>
    <n v="0"/>
    <n v="0"/>
    <n v="0"/>
    <n v="0"/>
    <n v="0"/>
    <n v="1"/>
    <n v="4"/>
    <n v="2"/>
    <n v="3"/>
    <n v="3"/>
    <n v="12"/>
    <s v="Bovins Ovins Caprins"/>
    <m/>
    <n v="80"/>
    <n v="36"/>
    <n v="24"/>
    <n v="0"/>
    <n v="140"/>
    <n v="6.9304543000000001"/>
    <n v="14.819990539999999"/>
    <x v="1"/>
  </r>
  <r>
    <s v="2020-11-16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12"/>
    <x v="2"/>
    <s v="CAR"/>
    <m/>
    <s v="Mambere-Kadei"/>
    <s v="CAR007"/>
    <m/>
    <m/>
    <m/>
    <m/>
    <s v=""/>
    <s v="2020-11-20"/>
    <s v="Tchadienne"/>
    <m/>
    <n v="0"/>
    <n v="22"/>
    <n v="0"/>
    <n v="0"/>
    <n v="0"/>
    <n v="0"/>
    <n v="0"/>
    <n v="0"/>
    <n v="1"/>
    <n v="4"/>
    <n v="6"/>
    <n v="5"/>
    <n v="7"/>
    <n v="22"/>
    <s v="Bovins Ovins Caprins"/>
    <m/>
    <n v="190"/>
    <n v="30"/>
    <n v="15"/>
    <n v="0"/>
    <n v="235"/>
    <n v="6.9304543000000001"/>
    <n v="14.819990539999999"/>
    <x v="1"/>
  </r>
  <r>
    <s v="2020-11-16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11"/>
    <x v="2"/>
    <s v="CAR"/>
    <m/>
    <s v="Sangha-Mbaere"/>
    <s v="CAR015"/>
    <m/>
    <m/>
    <m/>
    <m/>
    <s v=""/>
    <s v="2020-11-21"/>
    <s v="Tchadienne"/>
    <m/>
    <n v="0"/>
    <n v="15"/>
    <n v="0"/>
    <n v="0"/>
    <n v="0"/>
    <n v="0"/>
    <n v="0"/>
    <n v="0"/>
    <n v="1"/>
    <n v="3"/>
    <n v="5"/>
    <n v="2"/>
    <n v="5"/>
    <n v="15"/>
    <s v="Bovins Ovins Caprins"/>
    <m/>
    <n v="150"/>
    <n v="75"/>
    <n v="25"/>
    <n v="0"/>
    <n v="250"/>
    <n v="6.9304543000000001"/>
    <n v="14.819990539999999"/>
    <x v="1"/>
  </r>
  <r>
    <s v="2020-11-1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12"/>
    <x v="0"/>
    <s v="CMR"/>
    <m/>
    <s v="Est"/>
    <s v="CMR003"/>
    <s v="kadey"/>
    <s v="CMR003003"/>
    <s v="Batouri"/>
    <s v="CMR003003003"/>
    <s v="BATOURI"/>
    <s v="2020-12-17"/>
    <s v="Camerounaise Centrafricaine"/>
    <m/>
    <n v="2"/>
    <n v="0"/>
    <n v="1"/>
    <n v="0"/>
    <n v="0"/>
    <n v="0"/>
    <n v="0"/>
    <n v="0"/>
    <n v="2"/>
    <n v="0"/>
    <n v="0"/>
    <n v="0"/>
    <n v="3"/>
    <n v="3"/>
    <s v="Bovins"/>
    <m/>
    <n v="47"/>
    <n v="0"/>
    <n v="0"/>
    <n v="0"/>
    <n v="47"/>
    <n v="6.7419379599999996"/>
    <n v="14.56870743"/>
    <x v="1"/>
  </r>
  <r>
    <s v="2020-11-1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14"/>
    <x v="0"/>
    <s v="CMR"/>
    <m/>
    <s v="Adamaoua"/>
    <s v="CMR001"/>
    <s v="Mbéré"/>
    <s v="CMR001004"/>
    <s v="Meiganga"/>
    <s v="CMR001004002"/>
    <s v="MEIGANGA"/>
    <s v="2020-11-1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3"/>
    <n v="0"/>
    <n v="0"/>
    <n v="0"/>
    <n v="23"/>
    <n v="6.7419379599999996"/>
    <n v="14.56870743"/>
    <x v="1"/>
  </r>
  <r>
    <s v="2020-11-1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1-13"/>
    <x v="0"/>
    <s v="CMR"/>
    <m/>
    <s v="Est"/>
    <s v="CMR003"/>
    <s v="Boumba-Et-Ngoko"/>
    <s v="CMR003001"/>
    <s v="Yokadouma"/>
    <s v="CMR003001001"/>
    <s v="YOKADOUMA "/>
    <s v="2020-11-24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47"/>
    <n v="0"/>
    <n v="0"/>
    <n v="0"/>
    <n v="47"/>
    <n v="6.7419379599999996"/>
    <n v="14.56870743"/>
    <x v="1"/>
  </r>
  <r>
    <s v="2020-11-16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MALEWA"/>
    <s v="2020-11-14"/>
    <x v="2"/>
    <s v="CAR"/>
    <m/>
    <s v="Mambere-Kadei"/>
    <s v="CAR007"/>
    <m/>
    <m/>
    <m/>
    <m/>
    <s v=""/>
    <s v="2020-11-24"/>
    <s v="Camerounaise Centrafricaine"/>
    <m/>
    <n v="3"/>
    <n v="0"/>
    <n v="3"/>
    <n v="0"/>
    <n v="0"/>
    <n v="0"/>
    <n v="0"/>
    <n v="0"/>
    <n v="2"/>
    <n v="0"/>
    <n v="0"/>
    <n v="0"/>
    <n v="6"/>
    <n v="6"/>
    <s v="Bovins"/>
    <m/>
    <n v="46"/>
    <n v="0"/>
    <n v="0"/>
    <n v="0"/>
    <n v="46"/>
    <n v="5.0849866700000002"/>
    <n v="14.63825578"/>
    <x v="1"/>
  </r>
  <r>
    <s v="2020-11-16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KOLOMINES"/>
    <s v="2020-11-14"/>
    <x v="2"/>
    <s v="CAR"/>
    <m/>
    <s v="Haut-Mbomou"/>
    <s v="CAR003"/>
    <m/>
    <m/>
    <m/>
    <m/>
    <s v=""/>
    <s v="2020-11-30"/>
    <s v="Camerounaise Centrafricaine"/>
    <m/>
    <n v="4"/>
    <n v="0"/>
    <n v="2"/>
    <n v="0"/>
    <n v="0"/>
    <n v="0"/>
    <n v="0"/>
    <n v="0"/>
    <n v="2"/>
    <n v="0"/>
    <n v="0"/>
    <n v="0"/>
    <n v="6"/>
    <n v="6"/>
    <s v="Bovins"/>
    <m/>
    <n v="350"/>
    <n v="0"/>
    <n v="0"/>
    <n v="0"/>
    <n v="350"/>
    <n v="5.0849866700000002"/>
    <n v="14.63825578"/>
    <x v="1"/>
  </r>
  <r>
    <s v="2020-11-16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KOLOMINE"/>
    <s v="2020-11-13"/>
    <x v="2"/>
    <s v="CAR"/>
    <m/>
    <s v="Kémo"/>
    <s v="CAR005"/>
    <m/>
    <m/>
    <m/>
    <m/>
    <s v=""/>
    <s v="2020-11-27"/>
    <s v="Centrafricaine Camerounaise"/>
    <m/>
    <n v="2"/>
    <n v="0"/>
    <n v="3"/>
    <n v="0"/>
    <n v="0"/>
    <n v="0"/>
    <n v="0"/>
    <n v="0"/>
    <n v="2"/>
    <n v="0"/>
    <n v="0"/>
    <n v="0"/>
    <n v="5"/>
    <n v="5"/>
    <s v="Bovins"/>
    <m/>
    <n v="111"/>
    <n v="0"/>
    <n v="0"/>
    <n v="0"/>
    <n v="111"/>
    <n v="5.0849866700000002"/>
    <n v="14.63825578"/>
    <x v="1"/>
  </r>
  <r>
    <s v="2020-11-16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10"/>
    <x v="0"/>
    <s v="CMR"/>
    <m/>
    <s v="Est"/>
    <s v="CMR003"/>
    <s v="Lom-Et-Djerem"/>
    <s v="CMR003004"/>
    <s v="Garoua-Boulaï"/>
    <s v="CMR003004006"/>
    <s v="GAROUA BOULAÏ "/>
    <s v="2020-11-16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00"/>
    <n v="0"/>
    <n v="0"/>
    <n v="0"/>
    <n v="100"/>
    <n v="6.0385846000000001"/>
    <n v="14.4007468"/>
    <x v="1"/>
  </r>
  <r>
    <s v="2020-11-16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10"/>
    <x v="0"/>
    <s v="CMR"/>
    <m/>
    <s v="Est"/>
    <s v="CMR003"/>
    <s v="Lom-Et-Djerem"/>
    <s v="CMR003004"/>
    <s v="Garoua-Boulaï"/>
    <s v="CMR003004006"/>
    <s v="GAROUA BOULAÏ "/>
    <s v="2020-11-1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0"/>
    <n v="0"/>
    <n v="0"/>
    <n v="0"/>
    <n v="100"/>
    <n v="6.0385846000000001"/>
    <n v="14.4007468"/>
    <x v="1"/>
  </r>
  <r>
    <s v="2020-11-1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0"/>
    <x v="0"/>
    <s v="CMR"/>
    <m/>
    <s v="Nord"/>
    <s v="CMR006"/>
    <s v="Mayo-Rey"/>
    <s v="CMR006004"/>
    <s v="Touboro"/>
    <s v="CMR006004003"/>
    <s v="TOUBORO"/>
    <s v="2020-11-24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40"/>
    <n v="0"/>
    <n v="0"/>
    <n v="0"/>
    <n v="40"/>
    <n v="8.6633450799999991"/>
    <n v="14.9876931"/>
    <x v="1"/>
  </r>
  <r>
    <s v="2020-11-1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0"/>
    <x v="0"/>
    <s v="CMR"/>
    <m/>
    <s v="Nord"/>
    <s v="CMR006"/>
    <s v="Mayo-Rey"/>
    <s v="CMR006004"/>
    <s v="Touboro"/>
    <s v="CMR006004003"/>
    <s v="TOUBORO"/>
    <s v="2020-11-24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55"/>
    <n v="0"/>
    <n v="0"/>
    <n v="0"/>
    <n v="55"/>
    <n v="8.6633450799999991"/>
    <n v="14.9876931"/>
    <x v="1"/>
  </r>
  <r>
    <s v="2020-11-1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0"/>
    <x v="0"/>
    <s v="CMR"/>
    <m/>
    <s v="Nord"/>
    <s v="CMR006"/>
    <s v="Mayo-Rey"/>
    <s v="CMR006004"/>
    <s v="Touboro"/>
    <s v="CMR006004003"/>
    <s v="MBAIMBOUM "/>
    <s v="2020-11-24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50"/>
    <n v="0"/>
    <n v="0"/>
    <n v="0"/>
    <n v="50"/>
    <n v="8.6633450799999991"/>
    <n v="14.9876931"/>
    <x v="1"/>
  </r>
  <r>
    <s v="2020-11-1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0"/>
    <x v="0"/>
    <s v="CMR"/>
    <m/>
    <s v="Nord"/>
    <s v="CMR006"/>
    <s v="Mayo-Rey"/>
    <s v="CMR006004"/>
    <s v="Touboro"/>
    <s v="CMR006004003"/>
    <s v="MBAIMBOUM "/>
    <s v="2020-11-24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40"/>
    <n v="0"/>
    <n v="0"/>
    <n v="0"/>
    <n v="40"/>
    <n v="8.6633450799999991"/>
    <n v="14.9876931"/>
    <x v="1"/>
  </r>
  <r>
    <s v="2020-11-16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1-13"/>
    <x v="0"/>
    <s v="CMR"/>
    <m/>
    <s v="Nord"/>
    <s v="CMR006"/>
    <s v="Bénoué"/>
    <s v="CMR006001"/>
    <s v="Bibémi"/>
    <s v="CMR006001012"/>
    <s v="ADOUMRI"/>
    <s v="2020-11-25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32"/>
    <n v="0"/>
    <n v="0"/>
    <n v="0"/>
    <n v="32"/>
    <n v="9.3887997999999993"/>
    <n v="13.43275727"/>
    <x v="1"/>
  </r>
  <r>
    <s v="2020-11-16"/>
    <x v="1"/>
    <s v="CMR006"/>
    <s v="Mayo-Rey"/>
    <s v="CMR006004"/>
    <s v="Rey-Bouba"/>
    <s v="CMR006004002"/>
    <s v="SINASSI"/>
    <x v="0"/>
    <s v="CMR"/>
    <m/>
    <s v="Nord"/>
    <s v="CMR006"/>
    <s v="Bénoué"/>
    <s v="CMR006001"/>
    <s v="Bibémi"/>
    <s v="CMR006001012"/>
    <s v="DIAM_BADI"/>
    <s v="2020-11-14"/>
    <x v="0"/>
    <s v="CMR"/>
    <m/>
    <s v="Nord"/>
    <s v="CMR006"/>
    <s v="Mayo-Rey"/>
    <s v="CMR006004"/>
    <s v="Rey-Bouba"/>
    <s v="CMR006004002"/>
    <s v="WAÏMBA"/>
    <s v="2020-11-18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188"/>
    <n v="0"/>
    <n v="0"/>
    <n v="0"/>
    <n v="188"/>
    <n v="9.3887997999999993"/>
    <n v="13.43275727"/>
    <x v="1"/>
  </r>
  <r>
    <s v="2020-11-17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7"/>
    <x v="0"/>
    <s v="CMR"/>
    <m/>
    <s v="Est"/>
    <s v="CMR003"/>
    <s v="Lom-Et-Djerem"/>
    <s v="CMR003004"/>
    <s v="Bétaré-Oya"/>
    <s v="CMR003004002"/>
    <s v="GADO"/>
    <s v="2020-12-0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77"/>
    <n v="0"/>
    <n v="0"/>
    <n v="0"/>
    <n v="177"/>
    <n v="6.9304543000000001"/>
    <n v="14.819990539999999"/>
    <x v="1"/>
  </r>
  <r>
    <s v="2020-11-17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7"/>
    <x v="2"/>
    <s v="CAR"/>
    <m/>
    <s v="Lobaye"/>
    <s v="CAR006"/>
    <m/>
    <m/>
    <m/>
    <m/>
    <s v=""/>
    <s v="2020-11-29"/>
    <s v="Centrafricaine"/>
    <m/>
    <n v="0"/>
    <n v="0"/>
    <n v="4"/>
    <n v="0"/>
    <n v="0"/>
    <n v="0"/>
    <n v="0"/>
    <n v="0"/>
    <n v="1"/>
    <n v="0"/>
    <n v="0"/>
    <n v="1"/>
    <n v="3"/>
    <n v="4"/>
    <s v="Bovins"/>
    <m/>
    <n v="215"/>
    <n v="0"/>
    <n v="0"/>
    <n v="0"/>
    <n v="215"/>
    <n v="6.9304543000000001"/>
    <n v="14.819990539999999"/>
    <x v="1"/>
  </r>
  <r>
    <s v="2020-11-17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7"/>
    <x v="2"/>
    <s v="CAR"/>
    <m/>
    <s v="Lobaye"/>
    <s v="CAR006"/>
    <m/>
    <m/>
    <m/>
    <m/>
    <s v=""/>
    <s v="2020-12-03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116"/>
    <n v="0"/>
    <n v="0"/>
    <n v="0"/>
    <n v="116"/>
    <n v="6.9304543000000001"/>
    <n v="14.819990539999999"/>
    <x v="1"/>
  </r>
  <r>
    <s v="2020-11-17"/>
    <x v="0"/>
    <s v="CMR001"/>
    <s v="Mbéré"/>
    <s v="CMR001004"/>
    <s v="Djohong"/>
    <s v="CMR001004003"/>
    <s v="BORGOP"/>
    <x v="1"/>
    <s v="TCD"/>
    <m/>
    <s v="Chari Baguirmi"/>
    <s v="TCD003"/>
    <m/>
    <m/>
    <m/>
    <m/>
    <s v=""/>
    <s v="2020-11-10"/>
    <x v="2"/>
    <s v="CAR"/>
    <m/>
    <s v="Ouham-Pende"/>
    <s v="CAR014"/>
    <m/>
    <m/>
    <m/>
    <m/>
    <s v=""/>
    <s v="2020-11-22"/>
    <s v="Tchadienne"/>
    <m/>
    <n v="0"/>
    <n v="14"/>
    <n v="0"/>
    <n v="0"/>
    <n v="0"/>
    <n v="0"/>
    <n v="0"/>
    <n v="0"/>
    <n v="1"/>
    <n v="3"/>
    <n v="2"/>
    <n v="6"/>
    <n v="3"/>
    <n v="14"/>
    <s v="Bovins Ovins Caprins"/>
    <m/>
    <n v="350"/>
    <n v="125"/>
    <n v="35"/>
    <n v="0"/>
    <n v="510"/>
    <n v="6.9304543000000001"/>
    <n v="14.819990539999999"/>
    <x v="1"/>
  </r>
  <r>
    <s v="2020-11-17"/>
    <x v="0"/>
    <s v="CMR001"/>
    <s v="Mbéré"/>
    <s v="CMR001004"/>
    <s v="Djohong"/>
    <s v="CMR001004003"/>
    <s v="BORGOP"/>
    <x v="1"/>
    <s v="TCD"/>
    <m/>
    <s v="Mayo Kebbi Ouest"/>
    <s v="TCD012"/>
    <m/>
    <m/>
    <m/>
    <m/>
    <s v=""/>
    <s v="2020-11-08"/>
    <x v="0"/>
    <s v="CMR"/>
    <m/>
    <s v="Adamaoua"/>
    <s v="CMR001"/>
    <s v="Mbéré"/>
    <s v="CMR001004"/>
    <s v="Ngaoui"/>
    <s v="CMR001004004"/>
    <s v="DIKORI "/>
    <s v="2020-11-19"/>
    <s v="Nigérianne"/>
    <m/>
    <n v="0"/>
    <n v="0"/>
    <n v="0"/>
    <n v="16"/>
    <n v="0"/>
    <n v="0"/>
    <n v="0"/>
    <n v="0"/>
    <n v="1"/>
    <n v="4"/>
    <n v="2"/>
    <n v="6"/>
    <n v="4"/>
    <n v="16"/>
    <s v="Bovins Ovins Caprins"/>
    <m/>
    <n v="150"/>
    <n v="39"/>
    <n v="20"/>
    <n v="0"/>
    <n v="209"/>
    <n v="6.9304543000000001"/>
    <n v="14.819990539999999"/>
    <x v="1"/>
  </r>
  <r>
    <s v="2020-11-17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1-12"/>
    <x v="2"/>
    <s v="CAR"/>
    <m/>
    <s v="Ombella-Mpoko"/>
    <s v="CAR011"/>
    <m/>
    <m/>
    <m/>
    <m/>
    <s v=""/>
    <s v="2020-11-22"/>
    <s v="Tchadienne"/>
    <m/>
    <n v="0"/>
    <n v="25"/>
    <n v="0"/>
    <n v="0"/>
    <n v="0"/>
    <n v="0"/>
    <n v="0"/>
    <n v="0"/>
    <n v="1"/>
    <n v="6"/>
    <n v="4"/>
    <n v="10"/>
    <n v="5"/>
    <n v="25"/>
    <s v="Bovins Ovins Caprins"/>
    <m/>
    <n v="350"/>
    <n v="78"/>
    <n v="36"/>
    <n v="0"/>
    <n v="464"/>
    <n v="6.9304543000000001"/>
    <n v="14.819990539999999"/>
    <x v="1"/>
  </r>
  <r>
    <s v="2020-11-17"/>
    <x v="0"/>
    <s v="CMR001"/>
    <s v="Mbéré"/>
    <s v="CMR001004"/>
    <s v="Djohong"/>
    <s v="CMR001004003"/>
    <s v="BORGOP"/>
    <x v="4"/>
    <s v="NER"/>
    <m/>
    <s v="Dosso"/>
    <s v="NER003"/>
    <m/>
    <m/>
    <m/>
    <m/>
    <s v=""/>
    <s v="2020-11-03"/>
    <x v="2"/>
    <s v="CAR"/>
    <m/>
    <s v="Mambere-Kadei"/>
    <s v="CAR007"/>
    <m/>
    <m/>
    <m/>
    <m/>
    <s v=""/>
    <s v="2020-11-24"/>
    <s v="Nigerienne"/>
    <m/>
    <n v="0"/>
    <n v="0"/>
    <n v="0"/>
    <n v="0"/>
    <n v="18"/>
    <n v="0"/>
    <n v="0"/>
    <n v="0"/>
    <n v="1"/>
    <n v="4"/>
    <n v="2"/>
    <n v="8"/>
    <n v="4"/>
    <n v="18"/>
    <s v="Bovins Ovins Caprins"/>
    <m/>
    <n v="225"/>
    <n v="75"/>
    <n v="25"/>
    <n v="0"/>
    <n v="325"/>
    <n v="6.9304543000000001"/>
    <n v="14.819990539999999"/>
    <x v="1"/>
  </r>
  <r>
    <s v="2020-11-17"/>
    <x v="0"/>
    <s v="CMR001"/>
    <s v="Mbéré"/>
    <s v="CMR001004"/>
    <s v="Djohong"/>
    <s v="CMR001004003"/>
    <s v="BORGOP"/>
    <x v="1"/>
    <s v="TCD"/>
    <m/>
    <s v="Hadjer Lamis"/>
    <s v="TCD005"/>
    <m/>
    <m/>
    <m/>
    <m/>
    <s v=""/>
    <s v="2020-11-11"/>
    <x v="2"/>
    <s v="CAR"/>
    <m/>
    <s v="Sangha-Mbaere"/>
    <s v="CAR015"/>
    <m/>
    <m/>
    <m/>
    <m/>
    <s v=""/>
    <s v="2020-11-22"/>
    <s v="Tchadienne"/>
    <m/>
    <n v="0"/>
    <n v="12"/>
    <n v="0"/>
    <n v="0"/>
    <n v="0"/>
    <n v="0"/>
    <n v="0"/>
    <n v="0"/>
    <n v="1"/>
    <n v="2"/>
    <n v="3"/>
    <n v="4"/>
    <n v="3"/>
    <n v="12"/>
    <s v="Bovins Ovins Caprins"/>
    <m/>
    <n v="150"/>
    <n v="39"/>
    <n v="17"/>
    <n v="0"/>
    <n v="206"/>
    <n v="6.9304543000000001"/>
    <n v="14.819990539999999"/>
    <x v="1"/>
  </r>
  <r>
    <s v="2020-11-17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13"/>
    <x v="2"/>
    <s v="CAR"/>
    <m/>
    <s v="Mambere-Kadei"/>
    <s v="CAR007"/>
    <m/>
    <m/>
    <m/>
    <m/>
    <s v=""/>
    <s v="2020-11-20"/>
    <s v="Tchadienne"/>
    <m/>
    <n v="0"/>
    <n v="14"/>
    <n v="0"/>
    <n v="0"/>
    <n v="0"/>
    <n v="0"/>
    <n v="0"/>
    <n v="0"/>
    <n v="1"/>
    <n v="6"/>
    <n v="2"/>
    <n v="3"/>
    <n v="3"/>
    <n v="14"/>
    <s v="Ovins Bovins Caprins"/>
    <m/>
    <n v="123"/>
    <n v="32"/>
    <n v="32"/>
    <n v="0"/>
    <n v="187"/>
    <n v="6.9304543000000001"/>
    <n v="14.819990539999999"/>
    <x v="1"/>
  </r>
  <r>
    <s v="2020-11-17"/>
    <x v="0"/>
    <s v="CMR001"/>
    <s v="Mbéré"/>
    <s v="CMR001004"/>
    <s v="Djohong"/>
    <s v="CMR001004003"/>
    <s v="BORGOP"/>
    <x v="1"/>
    <s v="TCD"/>
    <m/>
    <s v="Batha"/>
    <s v="TCD001"/>
    <m/>
    <m/>
    <m/>
    <m/>
    <s v=""/>
    <s v="2020-11-14"/>
    <x v="2"/>
    <s v="CAR"/>
    <m/>
    <s v="Lobaye"/>
    <s v="CAR006"/>
    <m/>
    <m/>
    <m/>
    <m/>
    <s v=""/>
    <s v="2020-11-21"/>
    <s v="Tchadienne"/>
    <m/>
    <n v="0"/>
    <n v="16"/>
    <n v="0"/>
    <n v="0"/>
    <n v="0"/>
    <n v="0"/>
    <n v="0"/>
    <n v="0"/>
    <n v="1"/>
    <n v="5"/>
    <n v="4"/>
    <n v="3"/>
    <n v="4"/>
    <n v="16"/>
    <s v="Bovins Ovins Caprins"/>
    <m/>
    <n v="118"/>
    <n v="37"/>
    <n v="48"/>
    <n v="0"/>
    <n v="203"/>
    <n v="6.9304543000000001"/>
    <n v="14.819990539999999"/>
    <x v="1"/>
  </r>
  <r>
    <s v="2020-11-17"/>
    <x v="0"/>
    <s v="CMR001"/>
    <s v="Mbéré"/>
    <s v="CMR001004"/>
    <s v="Djohong"/>
    <s v="CMR001004003"/>
    <s v="BORGOP"/>
    <x v="1"/>
    <s v="TCD"/>
    <m/>
    <s v="Chari Baguirmi"/>
    <s v="TCD003"/>
    <m/>
    <m/>
    <m/>
    <m/>
    <s v=""/>
    <s v="2020-11-13"/>
    <x v="2"/>
    <s v="CAR"/>
    <m/>
    <s v="Mambere-Kadei"/>
    <s v="CAR007"/>
    <m/>
    <m/>
    <m/>
    <m/>
    <s v=""/>
    <s v="2020-11-21"/>
    <s v="Tchadienne"/>
    <m/>
    <n v="0"/>
    <n v="15"/>
    <n v="0"/>
    <n v="0"/>
    <n v="0"/>
    <n v="0"/>
    <n v="0"/>
    <n v="0"/>
    <n v="1"/>
    <n v="6"/>
    <n v="3"/>
    <n v="4"/>
    <n v="2"/>
    <n v="15"/>
    <s v="Bovins Ovins Caprins"/>
    <m/>
    <n v="122"/>
    <n v="46"/>
    <n v="25"/>
    <n v="0"/>
    <n v="193"/>
    <n v="6.9304543000000001"/>
    <n v="14.819990539999999"/>
    <x v="1"/>
  </r>
  <r>
    <s v="2020-11-1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15"/>
    <x v="0"/>
    <s v="CMR"/>
    <m/>
    <s v="Centre"/>
    <s v="CMR002"/>
    <s v="Mfoundi"/>
    <s v="CMR002007"/>
    <s v="Yaounde I"/>
    <s v="CMR002007005"/>
    <s v="YAOUNDE"/>
    <s v="2020-12-2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55"/>
    <n v="0"/>
    <n v="0"/>
    <n v="0"/>
    <n v="55"/>
    <n v="6.7419379599999996"/>
    <n v="14.56870743"/>
    <x v="1"/>
  </r>
  <r>
    <s v="2020-11-1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15"/>
    <x v="0"/>
    <s v="CMR"/>
    <m/>
    <s v="Adamaoua"/>
    <s v="CMR001"/>
    <s v="Mbéré"/>
    <s v="CMR001004"/>
    <s v="Meiganga"/>
    <s v="CMR001004002"/>
    <s v="MEIGANGA"/>
    <s v="2020-11-18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0"/>
    <n v="0"/>
    <n v="0"/>
    <n v="0"/>
    <n v="30"/>
    <n v="6.7419379599999996"/>
    <n v="14.56870743"/>
    <x v="1"/>
  </r>
  <r>
    <s v="2020-11-1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ALLAHAMDOU "/>
    <s v="2020-11-12"/>
    <x v="0"/>
    <s v="CMR"/>
    <m/>
    <s v="Centre"/>
    <s v="CMR002"/>
    <s v="Lékié"/>
    <s v="CMR002002"/>
    <s v="Obala"/>
    <s v="CMR002002008"/>
    <s v="OBALA"/>
    <s v="2020-11-28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49"/>
    <n v="0"/>
    <n v="0"/>
    <n v="0"/>
    <n v="49"/>
    <n v="6.7419379599999996"/>
    <n v="14.56870743"/>
    <x v="1"/>
  </r>
  <r>
    <s v="2020-11-1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LAMOU "/>
    <s v="2020-11-11"/>
    <x v="0"/>
    <s v="CMR"/>
    <m/>
    <s v="Est"/>
    <s v="CMR003"/>
    <s v="kadey"/>
    <s v="CMR003003"/>
    <s v="Batouri"/>
    <s v="CMR003003003"/>
    <s v="BATOURI "/>
    <s v="2020-11-2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6"/>
    <n v="0"/>
    <n v="0"/>
    <n v="0"/>
    <n v="56"/>
    <n v="6.7419379599999996"/>
    <n v="14.56870743"/>
    <x v="1"/>
  </r>
  <r>
    <s v="2020-11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Mandjou"/>
    <s v="CMR003004004"/>
    <s v="MANDJOU"/>
    <s v="2020-11-10"/>
    <x v="2"/>
    <s v="CAR"/>
    <m/>
    <s v="Ouham"/>
    <s v="CAR013"/>
    <m/>
    <m/>
    <m/>
    <m/>
    <s v=""/>
    <s v="2020-11-30"/>
    <s v="Camerounaise"/>
    <m/>
    <n v="6"/>
    <n v="0"/>
    <n v="0"/>
    <n v="0"/>
    <n v="0"/>
    <n v="0"/>
    <n v="0"/>
    <n v="0"/>
    <n v="1"/>
    <n v="0"/>
    <n v="2"/>
    <n v="0"/>
    <n v="4"/>
    <n v="6"/>
    <s v="Bovins"/>
    <m/>
    <n v="530"/>
    <n v="0"/>
    <n v="0"/>
    <n v="0"/>
    <n v="530"/>
    <n v="5.0849866700000002"/>
    <n v="14.63825578"/>
    <x v="1"/>
  </r>
  <r>
    <s v="2020-11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Mandjou"/>
    <s v="CMR003004004"/>
    <s v="MANDJOU"/>
    <s v="2020-11-10"/>
    <x v="2"/>
    <s v="CAR"/>
    <m/>
    <s v="Ouham"/>
    <s v="CAR013"/>
    <m/>
    <m/>
    <m/>
    <m/>
    <s v=""/>
    <s v="2020-11-30"/>
    <s v="Camerounaise"/>
    <m/>
    <n v="9"/>
    <n v="0"/>
    <n v="0"/>
    <n v="0"/>
    <n v="0"/>
    <n v="0"/>
    <n v="0"/>
    <n v="0"/>
    <n v="1"/>
    <n v="0"/>
    <n v="3"/>
    <n v="1"/>
    <n v="5"/>
    <n v="9"/>
    <s v="Bovins Ovins"/>
    <m/>
    <n v="650"/>
    <n v="105"/>
    <n v="0"/>
    <n v="0"/>
    <n v="755"/>
    <n v="5.0849866700000002"/>
    <n v="14.63825578"/>
    <x v="1"/>
  </r>
  <r>
    <s v="2020-11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Mandjou"/>
    <s v="CMR003004004"/>
    <s v="MANDJOU"/>
    <s v="2020-11-10"/>
    <x v="2"/>
    <s v="CAR"/>
    <m/>
    <s v="Ouaka"/>
    <s v="CAR012"/>
    <m/>
    <m/>
    <m/>
    <m/>
    <s v=""/>
    <s v="2020-11-30"/>
    <s v="Camerounaise"/>
    <m/>
    <n v="8"/>
    <n v="0"/>
    <n v="0"/>
    <n v="0"/>
    <n v="0"/>
    <n v="0"/>
    <n v="0"/>
    <n v="0"/>
    <n v="1"/>
    <n v="0"/>
    <n v="2"/>
    <n v="1"/>
    <n v="5"/>
    <n v="8"/>
    <s v="Bovins"/>
    <m/>
    <n v="660"/>
    <n v="0"/>
    <n v="0"/>
    <n v="0"/>
    <n v="660"/>
    <n v="5.0849866700000002"/>
    <n v="14.63825578"/>
    <x v="1"/>
  </r>
  <r>
    <s v="2020-11-17"/>
    <x v="2"/>
    <s v="CMR003"/>
    <s v="Kadey"/>
    <s v="CMR003003"/>
    <s v="Ouli"/>
    <s v="CMR003003005"/>
    <s v="TAMOUNEGUEZE"/>
    <x v="0"/>
    <s v="CMR"/>
    <m/>
    <s v="Nord"/>
    <s v="CMR006"/>
    <s v="Bénoué"/>
    <s v="CMR006001"/>
    <s v="Pitoa"/>
    <s v="CMR006001010"/>
    <s v="PITOA"/>
    <s v="2020-10-28"/>
    <x v="2"/>
    <s v="CAR"/>
    <m/>
    <s v="Nana-Mambere"/>
    <s v="CAR010"/>
    <m/>
    <m/>
    <m/>
    <m/>
    <s v=""/>
    <s v="2020-12-10"/>
    <s v="Camerounaise Nigérianne"/>
    <m/>
    <n v="6"/>
    <n v="0"/>
    <n v="0"/>
    <n v="4"/>
    <n v="0"/>
    <n v="0"/>
    <n v="0"/>
    <n v="0"/>
    <n v="2"/>
    <n v="0"/>
    <n v="3"/>
    <n v="1"/>
    <n v="6"/>
    <n v="10"/>
    <s v="Bovins Ovins Autre"/>
    <s v="Asins"/>
    <n v="982"/>
    <n v="250"/>
    <n v="0"/>
    <n v="3"/>
    <n v="1235"/>
    <n v="5.0849866700000002"/>
    <n v="14.63825578"/>
    <x v="1"/>
  </r>
  <r>
    <s v="2020-11-17"/>
    <x v="2"/>
    <s v="CMR003"/>
    <s v="Kadey"/>
    <s v="CMR003003"/>
    <s v="Ouli"/>
    <s v="CMR003003005"/>
    <s v="TAMOUNEGUEZE"/>
    <x v="0"/>
    <s v="CMR"/>
    <m/>
    <s v="Nord"/>
    <s v="CMR006"/>
    <s v="Bénoué"/>
    <s v="CMR006001"/>
    <s v="Pitoa"/>
    <s v="CMR006001010"/>
    <s v="PITOA"/>
    <s v="2020-10-28"/>
    <x v="2"/>
    <s v="CAR"/>
    <m/>
    <s v="Nana-Mambere"/>
    <s v="CAR010"/>
    <m/>
    <m/>
    <m/>
    <m/>
    <s v=""/>
    <s v="2020-12-10"/>
    <s v="Camerounaise"/>
    <m/>
    <n v="6"/>
    <n v="0"/>
    <n v="0"/>
    <n v="0"/>
    <n v="0"/>
    <n v="0"/>
    <n v="0"/>
    <n v="0"/>
    <n v="1"/>
    <n v="0"/>
    <n v="2"/>
    <n v="0"/>
    <n v="4"/>
    <n v="6"/>
    <s v="Bovins Ovins"/>
    <m/>
    <n v="705"/>
    <n v="140"/>
    <n v="0"/>
    <n v="0"/>
    <n v="845"/>
    <n v="5.0849866700000002"/>
    <n v="14.63825578"/>
    <x v="1"/>
  </r>
  <r>
    <s v="2020-11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1-12"/>
    <x v="2"/>
    <s v="CAR"/>
    <m/>
    <s v="Ombella-Mpoko"/>
    <s v="CAR011"/>
    <m/>
    <m/>
    <m/>
    <m/>
    <s v=""/>
    <s v="2020-11-30"/>
    <s v="Camerounaise"/>
    <m/>
    <n v="8"/>
    <n v="0"/>
    <n v="0"/>
    <n v="0"/>
    <n v="0"/>
    <n v="0"/>
    <n v="0"/>
    <n v="0"/>
    <n v="1"/>
    <n v="0"/>
    <n v="2"/>
    <n v="0"/>
    <n v="6"/>
    <n v="8"/>
    <s v="Bovins Caprins"/>
    <m/>
    <n v="600"/>
    <n v="0"/>
    <n v="95"/>
    <n v="0"/>
    <n v="695"/>
    <n v="5.0849866700000002"/>
    <n v="14.63825578"/>
    <x v="1"/>
  </r>
  <r>
    <s v="2020-11-17"/>
    <x v="2"/>
    <s v="CMR003"/>
    <s v="Kadey"/>
    <s v="CMR003003"/>
    <s v="Ouli"/>
    <s v="CMR003003005"/>
    <s v="TAMOUNEGUEZE"/>
    <x v="0"/>
    <s v="CMR"/>
    <m/>
    <s v="Nord"/>
    <s v="CMR006"/>
    <s v="Bénoué"/>
    <s v="CMR006001"/>
    <s v="Pitoa"/>
    <s v="CMR006001010"/>
    <s v="PITOA"/>
    <s v="2020-10-28"/>
    <x v="2"/>
    <s v="CAR"/>
    <m/>
    <s v="Nana-Mambere"/>
    <s v="CAR010"/>
    <m/>
    <m/>
    <m/>
    <m/>
    <s v=""/>
    <s v="2020-12-10"/>
    <s v="Tchadienne Camerounaise"/>
    <m/>
    <n v="5"/>
    <n v="3"/>
    <n v="0"/>
    <n v="0"/>
    <n v="0"/>
    <n v="0"/>
    <n v="0"/>
    <n v="0"/>
    <n v="2"/>
    <n v="0"/>
    <n v="2"/>
    <n v="0"/>
    <n v="6"/>
    <n v="8"/>
    <s v="Bovins Ovins"/>
    <m/>
    <n v="840"/>
    <n v="260"/>
    <n v="0"/>
    <n v="0"/>
    <n v="1100"/>
    <n v="5.0849866700000002"/>
    <n v="14.63825578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3"/>
    <x v="0"/>
    <s v="CMR"/>
    <m/>
    <s v="Nord"/>
    <s v="CMR006"/>
    <s v="Mayo-Rey"/>
    <s v="CMR006004"/>
    <s v="Touboro"/>
    <s v="CMR006004003"/>
    <s v="MBAIMBOUM "/>
    <s v="2020-12-08"/>
    <s v="Tchadienne"/>
    <m/>
    <n v="0"/>
    <n v="11"/>
    <n v="0"/>
    <n v="0"/>
    <n v="0"/>
    <n v="0"/>
    <n v="0"/>
    <n v="0"/>
    <n v="1"/>
    <n v="2"/>
    <n v="2"/>
    <n v="3"/>
    <n v="4"/>
    <n v="11"/>
    <s v="Bovins Ovins Autre"/>
    <s v="Asins et Equins"/>
    <n v="160"/>
    <n v="50"/>
    <n v="0"/>
    <n v="6"/>
    <n v="216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3"/>
    <x v="0"/>
    <s v="CMR"/>
    <m/>
    <s v="Nord"/>
    <s v="CMR006"/>
    <s v="Mayo-Rey"/>
    <s v="CMR006004"/>
    <s v="Touboro"/>
    <s v="CMR006004003"/>
    <s v="MBAIMBOUM "/>
    <s v="2020-12-08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70"/>
    <n v="30"/>
    <n v="0"/>
    <n v="5"/>
    <n v="105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4"/>
    <x v="0"/>
    <s v="CMR"/>
    <m/>
    <s v="Nord"/>
    <s v="CMR006"/>
    <s v="Mayo-Rey"/>
    <s v="CMR006004"/>
    <s v="Touboro"/>
    <s v="CMR006004003"/>
    <s v="MBAIMBOUM "/>
    <s v="2020-12-08"/>
    <s v="Tchadienne"/>
    <m/>
    <n v="0"/>
    <n v="6"/>
    <n v="0"/>
    <n v="0"/>
    <n v="0"/>
    <n v="0"/>
    <n v="0"/>
    <n v="0"/>
    <n v="1"/>
    <n v="1"/>
    <n v="2"/>
    <n v="1"/>
    <n v="2"/>
    <n v="6"/>
    <s v="Bovins Ovins Autre"/>
    <s v="Asins et Equins"/>
    <n v="60"/>
    <n v="50"/>
    <n v="0"/>
    <n v="6"/>
    <n v="116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4"/>
    <x v="2"/>
    <s v="CAR"/>
    <m/>
    <s v="Ouham-Pende"/>
    <s v="CAR014"/>
    <m/>
    <m/>
    <m/>
    <m/>
    <s v=""/>
    <s v="2020-12-20"/>
    <s v="Tchadienne"/>
    <m/>
    <n v="0"/>
    <n v="10"/>
    <n v="0"/>
    <n v="0"/>
    <n v="0"/>
    <n v="0"/>
    <n v="0"/>
    <n v="0"/>
    <n v="1"/>
    <n v="1"/>
    <n v="2"/>
    <n v="3"/>
    <n v="4"/>
    <n v="10"/>
    <s v="Bovins Ovins Autre"/>
    <s v="Asins et Equins"/>
    <n v="130"/>
    <n v="20"/>
    <n v="0"/>
    <n v="5"/>
    <n v="155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2"/>
    <s v="CAR"/>
    <m/>
    <s v="Ouham-Pende"/>
    <s v="CAR014"/>
    <m/>
    <m/>
    <m/>
    <m/>
    <s v=""/>
    <s v="2020-12-25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 et Equins"/>
    <n v="120"/>
    <n v="40"/>
    <n v="0"/>
    <n v="5"/>
    <n v="165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2"/>
    <s v="CAR"/>
    <m/>
    <s v="Ouham-Pende"/>
    <s v="CAR014"/>
    <m/>
    <m/>
    <m/>
    <m/>
    <s v=""/>
    <s v="2020-12-26"/>
    <s v="Tchadienne"/>
    <m/>
    <n v="0"/>
    <n v="8"/>
    <n v="0"/>
    <n v="0"/>
    <n v="0"/>
    <n v="0"/>
    <n v="0"/>
    <n v="0"/>
    <n v="1"/>
    <n v="1"/>
    <n v="2"/>
    <n v="2"/>
    <n v="3"/>
    <n v="8"/>
    <s v="Ovins Autre Bovins"/>
    <s v="Asins et Equins"/>
    <n v="4"/>
    <n v="30"/>
    <n v="0"/>
    <n v="80"/>
    <n v="114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4"/>
    <x v="2"/>
    <s v="CAR"/>
    <m/>
    <s v="Ouham-Pende"/>
    <s v="CAR014"/>
    <m/>
    <m/>
    <m/>
    <m/>
    <s v=""/>
    <s v="2020-12-25"/>
    <s v="Tchadienne"/>
    <m/>
    <n v="0"/>
    <n v="9"/>
    <n v="0"/>
    <n v="0"/>
    <n v="0"/>
    <n v="0"/>
    <n v="0"/>
    <n v="0"/>
    <n v="1"/>
    <n v="2"/>
    <n v="2"/>
    <n v="2"/>
    <n v="3"/>
    <n v="9"/>
    <s v="Bovins Ovins Autre"/>
    <s v="Asins et Equins"/>
    <n v="90"/>
    <n v="30"/>
    <n v="0"/>
    <n v="5"/>
    <n v="125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2"/>
    <s v="CAR"/>
    <m/>
    <s v="Ouham-Pende"/>
    <s v="CAR014"/>
    <m/>
    <m/>
    <m/>
    <m/>
    <s v=""/>
    <s v="2020-12-25"/>
    <s v="Tchadienne"/>
    <m/>
    <n v="0"/>
    <n v="10"/>
    <n v="0"/>
    <n v="0"/>
    <n v="0"/>
    <n v="0"/>
    <n v="0"/>
    <n v="0"/>
    <n v="1"/>
    <n v="1"/>
    <n v="2"/>
    <n v="3"/>
    <n v="4"/>
    <n v="10"/>
    <s v="Bovins Ovins Autre"/>
    <s v="Asins et Equins"/>
    <n v="140"/>
    <n v="50"/>
    <n v="0"/>
    <n v="7"/>
    <n v="197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3"/>
    <x v="2"/>
    <s v="CAR"/>
    <m/>
    <s v="Ouham-Pende"/>
    <s v="CAR014"/>
    <m/>
    <m/>
    <m/>
    <m/>
    <s v=""/>
    <s v="2020-12-26"/>
    <s v="Tchadienne"/>
    <m/>
    <n v="0"/>
    <n v="11"/>
    <n v="0"/>
    <n v="0"/>
    <n v="0"/>
    <n v="0"/>
    <n v="0"/>
    <n v="0"/>
    <n v="1"/>
    <n v="2"/>
    <n v="2"/>
    <n v="3"/>
    <n v="4"/>
    <n v="11"/>
    <s v="Bovins Ovins Autre"/>
    <s v="Asins et Equins"/>
    <n v="130"/>
    <n v="30"/>
    <n v="0"/>
    <n v="4"/>
    <n v="164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8"/>
    <x v="2"/>
    <s v="CAR"/>
    <m/>
    <s v="Ouham-Pende"/>
    <s v="CAR014"/>
    <m/>
    <m/>
    <m/>
    <m/>
    <s v=""/>
    <s v="2020-12-24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80"/>
    <n v="40"/>
    <n v="0"/>
    <n v="5"/>
    <n v="125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8"/>
    <x v="2"/>
    <s v="CAR"/>
    <m/>
    <s v="Ouham-Pende"/>
    <s v="CAR014"/>
    <m/>
    <m/>
    <m/>
    <m/>
    <s v=""/>
    <s v="2020-12-24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 et Equins"/>
    <n v="150"/>
    <n v="50"/>
    <n v="0"/>
    <n v="6"/>
    <n v="206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2"/>
    <s v="CAR"/>
    <m/>
    <s v="Ouham-Pende"/>
    <s v="CAR014"/>
    <m/>
    <m/>
    <m/>
    <m/>
    <s v=""/>
    <s v="2020-12-25"/>
    <s v="Tchadienne"/>
    <m/>
    <n v="0"/>
    <n v="8"/>
    <n v="0"/>
    <n v="0"/>
    <n v="0"/>
    <n v="0"/>
    <n v="0"/>
    <n v="0"/>
    <n v="1"/>
    <n v="2"/>
    <n v="2"/>
    <n v="1"/>
    <n v="3"/>
    <n v="8"/>
    <s v="Ovins Bovins Autre"/>
    <s v="Asins et Equins"/>
    <n v="120"/>
    <n v="30"/>
    <n v="0"/>
    <n v="4"/>
    <n v="154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0"/>
    <x v="0"/>
    <s v="CMR"/>
    <m/>
    <s v="Nord"/>
    <s v="CMR006"/>
    <s v="Mayo-Rey"/>
    <s v="CMR006004"/>
    <s v="Touboro"/>
    <s v="CMR006004003"/>
    <s v="MBAIMBOUM "/>
    <s v="2020-12-15"/>
    <s v="Tchadienne"/>
    <m/>
    <n v="0"/>
    <n v="6"/>
    <n v="0"/>
    <n v="0"/>
    <n v="0"/>
    <n v="0"/>
    <n v="0"/>
    <n v="0"/>
    <n v="1"/>
    <n v="1"/>
    <n v="2"/>
    <n v="1"/>
    <n v="2"/>
    <n v="6"/>
    <s v="Bovins Ovins Autre"/>
    <s v="Asins"/>
    <n v="70"/>
    <n v="20"/>
    <n v="0"/>
    <n v="2"/>
    <n v="92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0"/>
    <x v="0"/>
    <s v="CMR"/>
    <m/>
    <s v="Nord"/>
    <s v="CMR006"/>
    <s v="Mayo-Rey"/>
    <s v="CMR006004"/>
    <s v="Touboro"/>
    <s v="CMR006004003"/>
    <s v="MBAIMBOUM "/>
    <s v="2020-12-15"/>
    <s v="Tchadienne"/>
    <m/>
    <n v="0"/>
    <n v="10"/>
    <n v="0"/>
    <n v="0"/>
    <n v="0"/>
    <n v="0"/>
    <n v="0"/>
    <n v="0"/>
    <n v="1"/>
    <n v="1"/>
    <n v="2"/>
    <n v="3"/>
    <n v="4"/>
    <n v="10"/>
    <s v="Bovins Ovins Autre"/>
    <s v="Asins et Equins"/>
    <n v="140"/>
    <n v="20"/>
    <n v="0"/>
    <n v="5"/>
    <n v="165"/>
    <n v="8.6633450799999991"/>
    <n v="14.9876931"/>
    <x v="1"/>
  </r>
  <r>
    <s v="2020-11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2"/>
    <s v="CAR"/>
    <m/>
    <s v="Ouham-Pende"/>
    <s v="CAR014"/>
    <m/>
    <m/>
    <m/>
    <m/>
    <s v=""/>
    <s v="2020-12-25"/>
    <s v="Tchadienne"/>
    <m/>
    <n v="0"/>
    <n v="12"/>
    <n v="0"/>
    <n v="0"/>
    <n v="0"/>
    <n v="0"/>
    <n v="0"/>
    <n v="0"/>
    <n v="1"/>
    <n v="3"/>
    <n v="2"/>
    <n v="3"/>
    <n v="4"/>
    <n v="12"/>
    <s v="Bovins Ovins Autre"/>
    <s v="Asins et Equins"/>
    <n v="150"/>
    <n v="40"/>
    <n v="0"/>
    <n v="5"/>
    <n v="195"/>
    <n v="8.6633450799999991"/>
    <n v="14.9876931"/>
    <x v="1"/>
  </r>
  <r>
    <s v="2020-11-17"/>
    <x v="1"/>
    <s v="CMR006"/>
    <s v="Mayo-Rey"/>
    <s v="CMR006004"/>
    <s v="Rey-Bouba"/>
    <s v="CMR006004002"/>
    <s v="SINASSI"/>
    <x v="0"/>
    <s v="CMR"/>
    <m/>
    <s v="Nord"/>
    <s v="CMR006"/>
    <s v="Bénoué"/>
    <s v="CMR006001"/>
    <s v="Bibémi"/>
    <s v="CMR006001012"/>
    <s v="BIBÉMI'"/>
    <s v="2020-11-17"/>
    <x v="0"/>
    <s v="CMR"/>
    <m/>
    <s v="Nord"/>
    <s v="CMR006"/>
    <s v="Mayo-Rey"/>
    <s v="CMR006004"/>
    <s v="Rey-Bouba"/>
    <s v="CMR006004002"/>
    <s v="WAÏMBA"/>
    <s v="2020-11-22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25"/>
    <n v="0"/>
    <n v="0"/>
    <n v="0"/>
    <n v="125"/>
    <n v="9.3887997999999993"/>
    <n v="13.43275727"/>
    <x v="1"/>
  </r>
  <r>
    <s v="2020-11-17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Rey-Bouba"/>
    <s v="CMR006004002"/>
    <s v="GOR"/>
    <s v="2020-10-20"/>
    <x v="0"/>
    <s v="CMR"/>
    <m/>
    <s v="Adamaoua"/>
    <s v="CMR001"/>
    <s v="Mbéré"/>
    <s v="CMR001004"/>
    <s v="Ngaoui"/>
    <s v="CMR001004004"/>
    <s v="MBEWE HORE MIGDAL"/>
    <s v="2021-01-30"/>
    <s v="Camerounaise Tchadienne"/>
    <m/>
    <n v="8"/>
    <n v="4"/>
    <n v="0"/>
    <n v="0"/>
    <n v="0"/>
    <n v="0"/>
    <n v="0"/>
    <n v="0"/>
    <n v="2"/>
    <n v="2"/>
    <n v="3"/>
    <n v="2"/>
    <n v="5"/>
    <n v="12"/>
    <s v="Bovins Ovins Autre"/>
    <s v="Asins et Equins"/>
    <n v="814"/>
    <n v="224"/>
    <n v="0"/>
    <n v="8"/>
    <n v="1046"/>
    <n v="7.7847441999999996"/>
    <n v="15.51739456"/>
    <x v="1"/>
  </r>
  <r>
    <s v="2020-11-18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1-11"/>
    <x v="2"/>
    <s v="CAR"/>
    <m/>
    <s v="Sangha-Mbaere"/>
    <s v="CAR015"/>
    <m/>
    <m/>
    <m/>
    <m/>
    <s v=""/>
    <s v="2020-11-30"/>
    <s v="Tchadienne"/>
    <m/>
    <n v="0"/>
    <n v="20"/>
    <n v="0"/>
    <n v="0"/>
    <n v="0"/>
    <n v="0"/>
    <n v="0"/>
    <n v="0"/>
    <n v="1"/>
    <n v="2"/>
    <n v="8"/>
    <n v="3"/>
    <n v="7"/>
    <n v="20"/>
    <s v="Bovins"/>
    <m/>
    <n v="795"/>
    <n v="0"/>
    <n v="0"/>
    <n v="0"/>
    <n v="795"/>
    <n v="6.9304543000000001"/>
    <n v="14.819990539999999"/>
    <x v="1"/>
  </r>
  <r>
    <s v="2020-11-18"/>
    <x v="0"/>
    <s v="CMR001"/>
    <s v="Mbéré"/>
    <s v="CMR001004"/>
    <s v="Djohong"/>
    <s v="CMR001004003"/>
    <s v="BORGOP"/>
    <x v="1"/>
    <s v="TCD"/>
    <m/>
    <s v="Batha"/>
    <s v="TCD001"/>
    <m/>
    <m/>
    <m/>
    <m/>
    <s v=""/>
    <s v="2020-11-11"/>
    <x v="2"/>
    <s v="CAR"/>
    <m/>
    <s v="Ouham"/>
    <s v="CAR013"/>
    <m/>
    <m/>
    <m/>
    <m/>
    <s v=""/>
    <s v="2020-11-30"/>
    <s v="Tchadienne"/>
    <m/>
    <n v="0"/>
    <n v="12"/>
    <n v="0"/>
    <n v="0"/>
    <n v="0"/>
    <n v="0"/>
    <n v="0"/>
    <n v="0"/>
    <n v="1"/>
    <n v="4"/>
    <n v="3"/>
    <n v="2"/>
    <n v="3"/>
    <n v="12"/>
    <s v="Bovins"/>
    <m/>
    <n v="194"/>
    <n v="0"/>
    <n v="0"/>
    <n v="0"/>
    <n v="194"/>
    <n v="6.9304543000000001"/>
    <n v="14.819990539999999"/>
    <x v="1"/>
  </r>
  <r>
    <s v="2020-11-18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10"/>
    <x v="2"/>
    <s v="CAR"/>
    <m/>
    <s v="Ouham"/>
    <s v="CAR013"/>
    <m/>
    <m/>
    <m/>
    <m/>
    <s v=""/>
    <s v="2020-12-02"/>
    <s v="Tchadienne"/>
    <m/>
    <n v="0"/>
    <n v="17"/>
    <n v="0"/>
    <n v="0"/>
    <n v="0"/>
    <n v="0"/>
    <n v="0"/>
    <n v="0"/>
    <n v="1"/>
    <n v="3"/>
    <n v="5"/>
    <n v="4"/>
    <n v="5"/>
    <n v="17"/>
    <s v="Bovins"/>
    <m/>
    <n v="696"/>
    <n v="0"/>
    <n v="0"/>
    <n v="0"/>
    <n v="696"/>
    <n v="6.9304543000000001"/>
    <n v="14.819990539999999"/>
    <x v="1"/>
  </r>
  <r>
    <s v="2020-11-18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1-10"/>
    <x v="2"/>
    <s v="CAR"/>
    <m/>
    <s v="Ouham"/>
    <s v="CAR013"/>
    <m/>
    <m/>
    <m/>
    <m/>
    <s v=""/>
    <s v="2020-12-02"/>
    <s v="Tchadienne"/>
    <m/>
    <n v="0"/>
    <n v="14"/>
    <n v="0"/>
    <n v="0"/>
    <n v="0"/>
    <n v="0"/>
    <n v="0"/>
    <n v="0"/>
    <n v="1"/>
    <n v="2"/>
    <n v="4"/>
    <n v="4"/>
    <n v="4"/>
    <n v="14"/>
    <s v="Bovins"/>
    <m/>
    <n v="510"/>
    <n v="0"/>
    <n v="0"/>
    <n v="0"/>
    <n v="510"/>
    <n v="6.9304543000000001"/>
    <n v="14.819990539999999"/>
    <x v="1"/>
  </r>
  <r>
    <s v="2020-11-18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16"/>
    <x v="2"/>
    <s v="CAR"/>
    <m/>
    <s v="Lobaye"/>
    <s v="CAR006"/>
    <m/>
    <m/>
    <m/>
    <m/>
    <s v=""/>
    <s v="2020-11-21"/>
    <s v="Tchadienne"/>
    <m/>
    <n v="0"/>
    <n v="13"/>
    <n v="0"/>
    <n v="0"/>
    <n v="0"/>
    <n v="0"/>
    <n v="0"/>
    <n v="0"/>
    <n v="1"/>
    <n v="6"/>
    <n v="3"/>
    <n v="2"/>
    <n v="2"/>
    <n v="13"/>
    <s v="Bovins Ovins Caprins"/>
    <m/>
    <n v="124"/>
    <n v="56"/>
    <n v="42"/>
    <n v="0"/>
    <n v="222"/>
    <n v="6.9304543000000001"/>
    <n v="14.819990539999999"/>
    <x v="1"/>
  </r>
  <r>
    <s v="2020-11-18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16"/>
    <x v="2"/>
    <s v="CAR"/>
    <m/>
    <s v="Ouham-Pende"/>
    <s v="CAR014"/>
    <m/>
    <m/>
    <m/>
    <m/>
    <s v=""/>
    <s v="2020-11-22"/>
    <s v="Tchadienne"/>
    <m/>
    <n v="0"/>
    <n v="18"/>
    <n v="0"/>
    <n v="0"/>
    <n v="0"/>
    <n v="0"/>
    <n v="0"/>
    <n v="0"/>
    <n v="1"/>
    <n v="4"/>
    <n v="7"/>
    <n v="2"/>
    <n v="5"/>
    <n v="18"/>
    <s v="Bovins Ovins Caprins"/>
    <m/>
    <n v="131"/>
    <n v="27"/>
    <n v="41"/>
    <n v="0"/>
    <n v="199"/>
    <n v="6.9304543000000001"/>
    <n v="14.819990539999999"/>
    <x v="1"/>
  </r>
  <r>
    <s v="2020-11-18"/>
    <x v="0"/>
    <s v="CMR001"/>
    <s v="Mbéré"/>
    <s v="CMR001004"/>
    <s v="Djohong"/>
    <s v="CMR001004003"/>
    <s v="BORGOP"/>
    <x v="1"/>
    <s v="TCD"/>
    <m/>
    <s v="Hadjer Lamis"/>
    <s v="TCD005"/>
    <m/>
    <m/>
    <m/>
    <m/>
    <s v=""/>
    <s v="2020-11-16"/>
    <x v="2"/>
    <s v="CAR"/>
    <m/>
    <s v="Ouham-Pende"/>
    <s v="CAR014"/>
    <m/>
    <m/>
    <m/>
    <m/>
    <s v=""/>
    <s v="2020-11-22"/>
    <s v="Tchadienne"/>
    <m/>
    <n v="0"/>
    <n v="15"/>
    <n v="0"/>
    <n v="0"/>
    <n v="0"/>
    <n v="0"/>
    <n v="0"/>
    <n v="0"/>
    <n v="1"/>
    <n v="5"/>
    <n v="3"/>
    <n v="4"/>
    <n v="3"/>
    <n v="15"/>
    <s v="Bovins Ovins Caprins"/>
    <m/>
    <n v="125"/>
    <n v="36"/>
    <n v="28"/>
    <n v="0"/>
    <n v="189"/>
    <n v="6.9304543000000001"/>
    <n v="14.819990539999999"/>
    <x v="1"/>
  </r>
  <r>
    <s v="2020-11-18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15"/>
    <x v="2"/>
    <s v="CAR"/>
    <m/>
    <s v="Ouham"/>
    <s v="CAR013"/>
    <m/>
    <m/>
    <m/>
    <m/>
    <s v=""/>
    <s v="2020-11-23"/>
    <s v="Tchadienne"/>
    <m/>
    <n v="0"/>
    <n v="16"/>
    <n v="0"/>
    <n v="0"/>
    <n v="0"/>
    <n v="0"/>
    <n v="0"/>
    <n v="0"/>
    <n v="1"/>
    <n v="7"/>
    <n v="3"/>
    <n v="3"/>
    <n v="3"/>
    <n v="16"/>
    <s v="Bovins Ovins Caprins"/>
    <m/>
    <n v="130"/>
    <n v="29"/>
    <n v="32"/>
    <n v="0"/>
    <n v="191"/>
    <n v="6.9304543000000001"/>
    <n v="14.819990539999999"/>
    <x v="1"/>
  </r>
  <r>
    <s v="2020-11-18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15"/>
    <x v="2"/>
    <s v="CAR"/>
    <m/>
    <s v="Nana-Mambere"/>
    <s v="CAR010"/>
    <m/>
    <m/>
    <m/>
    <m/>
    <s v=""/>
    <s v="2020-11-21"/>
    <s v="Tchadienne"/>
    <m/>
    <n v="0"/>
    <n v="14"/>
    <n v="0"/>
    <n v="0"/>
    <n v="0"/>
    <n v="0"/>
    <n v="0"/>
    <n v="0"/>
    <n v="1"/>
    <n v="4"/>
    <n v="3"/>
    <n v="3"/>
    <n v="4"/>
    <n v="14"/>
    <s v="Bovins Ovins Caprins"/>
    <m/>
    <n v="112"/>
    <n v="34"/>
    <n v="26"/>
    <n v="0"/>
    <n v="172"/>
    <n v="6.9304543000000001"/>
    <n v="14.819990539999999"/>
    <x v="1"/>
  </r>
  <r>
    <s v="2020-11-18"/>
    <x v="0"/>
    <s v="CMR001"/>
    <s v="Mbéré"/>
    <s v="CMR001004"/>
    <s v="Djohong"/>
    <s v="CMR001004003"/>
    <s v="BORGOP"/>
    <x v="1"/>
    <s v="TCD"/>
    <m/>
    <s v="Batha"/>
    <s v="TCD001"/>
    <m/>
    <m/>
    <m/>
    <m/>
    <s v=""/>
    <s v="2020-11-15"/>
    <x v="2"/>
    <s v="CAR"/>
    <m/>
    <s v="Sangha-Mbaere"/>
    <s v="CAR015"/>
    <m/>
    <m/>
    <m/>
    <m/>
    <s v=""/>
    <s v="2020-11-22"/>
    <s v="Tchadienne"/>
    <m/>
    <n v="0"/>
    <n v="9"/>
    <n v="0"/>
    <n v="0"/>
    <n v="0"/>
    <n v="0"/>
    <n v="0"/>
    <n v="0"/>
    <n v="1"/>
    <n v="3"/>
    <n v="2"/>
    <n v="2"/>
    <n v="2"/>
    <n v="9"/>
    <s v="Bovins Ovins Caprins"/>
    <m/>
    <n v="105"/>
    <n v="43"/>
    <n v="28"/>
    <n v="0"/>
    <n v="176"/>
    <n v="6.9304543000000001"/>
    <n v="14.819990539999999"/>
    <x v="1"/>
  </r>
  <r>
    <s v="2020-11-1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16"/>
    <x v="0"/>
    <s v="CMR"/>
    <m/>
    <s v="Adamaoua"/>
    <s v="CMR001"/>
    <s v="Mbéré"/>
    <s v="CMR001004"/>
    <s v="Meiganga"/>
    <s v="CMR001004002"/>
    <s v="MEIGANGA"/>
    <s v="2020-11-19"/>
    <s v="Camerounaise Centrafricaine"/>
    <m/>
    <n v="1"/>
    <n v="0"/>
    <n v="1"/>
    <n v="0"/>
    <n v="0"/>
    <n v="0"/>
    <n v="0"/>
    <n v="0"/>
    <n v="2"/>
    <n v="0"/>
    <n v="0"/>
    <n v="0"/>
    <n v="2"/>
    <n v="2"/>
    <s v="Bovins"/>
    <m/>
    <n v="25"/>
    <n v="0"/>
    <n v="0"/>
    <n v="0"/>
    <n v="25"/>
    <n v="6.7419379599999996"/>
    <n v="14.56870743"/>
    <x v="1"/>
  </r>
  <r>
    <s v="2020-11-1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BAWAKA KOÏ "/>
    <s v="2020-11-15"/>
    <x v="0"/>
    <s v="CMR"/>
    <m/>
    <s v="Est"/>
    <s v="CMR003"/>
    <s v="Boumba-Et-Ngoko"/>
    <s v="CMR003001"/>
    <s v="Yokadouma"/>
    <s v="CMR003001001"/>
    <s v="YOKADOUMA "/>
    <s v="2020-11-26"/>
    <s v="Camerounaise"/>
    <m/>
    <n v="4"/>
    <n v="0"/>
    <n v="0"/>
    <n v="0"/>
    <n v="0"/>
    <n v="0"/>
    <n v="0"/>
    <n v="0"/>
    <n v="1"/>
    <n v="0"/>
    <n v="0"/>
    <n v="1"/>
    <n v="3"/>
    <n v="4"/>
    <s v="Bovins"/>
    <m/>
    <n v="52"/>
    <n v="0"/>
    <n v="0"/>
    <n v="0"/>
    <n v="52"/>
    <n v="6.7419379599999996"/>
    <n v="14.56870743"/>
    <x v="1"/>
  </r>
  <r>
    <s v="2020-11-1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 "/>
    <s v="2020-11-18"/>
    <x v="0"/>
    <s v="CMR"/>
    <m/>
    <s v="Centre"/>
    <s v="CMR002"/>
    <s v="Mfoundi"/>
    <s v="CMR002007"/>
    <s v="Yaounde I"/>
    <s v="CMR002007005"/>
    <s v="YAOUNDE "/>
    <s v="2020-11-2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6"/>
    <n v="0"/>
    <n v="0"/>
    <n v="0"/>
    <n v="16"/>
    <n v="6.7419379599999996"/>
    <n v="14.56870743"/>
    <x v="1"/>
  </r>
  <r>
    <s v="2020-11-18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02"/>
    <x v="1"/>
    <s v="COG"/>
    <m/>
    <m/>
    <m/>
    <m/>
    <m/>
    <m/>
    <m/>
    <s v=""/>
    <s v="2021-01-02"/>
    <s v="Tchadienne"/>
    <m/>
    <n v="0"/>
    <n v="12"/>
    <n v="0"/>
    <n v="0"/>
    <n v="0"/>
    <n v="0"/>
    <n v="0"/>
    <n v="0"/>
    <n v="1"/>
    <n v="0"/>
    <n v="0"/>
    <n v="0"/>
    <n v="12"/>
    <n v="12"/>
    <s v="Bovins"/>
    <m/>
    <n v="600"/>
    <n v="0"/>
    <n v="0"/>
    <n v="0"/>
    <n v="600"/>
    <n v="4.8990748999999996"/>
    <n v="14.54433978"/>
    <x v="1"/>
  </r>
  <r>
    <s v="2020-11-18"/>
    <x v="2"/>
    <s v="CMR003"/>
    <s v="Kadey"/>
    <s v="CMR003003"/>
    <s v="Kette"/>
    <s v="CMR003003004"/>
    <s v="TIMANGOLO"/>
    <x v="0"/>
    <s v="CMR"/>
    <m/>
    <s v="Adamaoua"/>
    <s v="CMR001"/>
    <s v="Vina"/>
    <s v="CMR001005"/>
    <s v="Bélel"/>
    <s v="CMR001005008"/>
    <s v="BELEL"/>
    <s v="2020-09-30"/>
    <x v="2"/>
    <s v="CAR"/>
    <m/>
    <s v="Mambere-Kadei"/>
    <s v="CAR007"/>
    <m/>
    <m/>
    <m/>
    <m/>
    <s v=""/>
    <s v="2020-12-20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57"/>
    <n v="0"/>
    <n v="0"/>
    <n v="0"/>
    <n v="57"/>
    <n v="4.8990748999999996"/>
    <n v="14.54433978"/>
    <x v="1"/>
  </r>
  <r>
    <s v="2020-11-1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Garoua-Boulaï"/>
    <s v="CMR003004006"/>
    <s v="TIBATI"/>
    <s v="2020-11-12"/>
    <x v="2"/>
    <s v="CAR"/>
    <m/>
    <s v="Haute-Kotto"/>
    <s v="CAR004"/>
    <m/>
    <m/>
    <m/>
    <m/>
    <s v=""/>
    <s v="2020-11-30"/>
    <s v="Centrafricaine Camerounaise"/>
    <m/>
    <n v="1"/>
    <n v="0"/>
    <n v="4"/>
    <n v="0"/>
    <n v="0"/>
    <n v="0"/>
    <n v="0"/>
    <n v="0"/>
    <n v="2"/>
    <n v="0"/>
    <n v="0"/>
    <n v="0"/>
    <n v="5"/>
    <n v="5"/>
    <s v="Bovins"/>
    <m/>
    <n v="85"/>
    <n v="0"/>
    <n v="0"/>
    <n v="0"/>
    <n v="85"/>
    <n v="5.0849866700000002"/>
    <n v="14.63825578"/>
    <x v="1"/>
  </r>
  <r>
    <s v="2020-11-18"/>
    <x v="2"/>
    <s v="CMR003"/>
    <s v="Kadey"/>
    <s v="CMR003003"/>
    <s v="Ouli"/>
    <s v="CMR003003005"/>
    <s v="TAMOUNEGUEZE"/>
    <x v="1"/>
    <s v="TCD"/>
    <m/>
    <s v="Mandoul"/>
    <s v="TCD010"/>
    <m/>
    <m/>
    <m/>
    <m/>
    <s v=""/>
    <s v="2020-10-27"/>
    <x v="2"/>
    <s v="CAR"/>
    <m/>
    <s v="Basse-Kotto"/>
    <s v="CAR002"/>
    <m/>
    <m/>
    <m/>
    <m/>
    <s v=""/>
    <s v="2020-11-23"/>
    <s v="Tchadienne Camerounaise Centrafricaine"/>
    <m/>
    <n v="2"/>
    <n v="4"/>
    <n v="3"/>
    <n v="0"/>
    <n v="0"/>
    <n v="0"/>
    <n v="0"/>
    <n v="0"/>
    <n v="3"/>
    <n v="0"/>
    <n v="0"/>
    <n v="0"/>
    <n v="9"/>
    <n v="9"/>
    <s v="Bovins"/>
    <m/>
    <n v="203"/>
    <n v="0"/>
    <n v="0"/>
    <n v="0"/>
    <n v="203"/>
    <n v="5.0849866700000002"/>
    <n v="14.63825578"/>
    <x v="1"/>
  </r>
  <r>
    <s v="2020-11-1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0"/>
    <x v="2"/>
    <s v="CAR"/>
    <m/>
    <s v="Ouham-Pende"/>
    <s v="CAR014"/>
    <m/>
    <m/>
    <m/>
    <m/>
    <s v=""/>
    <s v="2020-12-15"/>
    <s v="Tchadienne"/>
    <m/>
    <n v="0"/>
    <n v="6"/>
    <n v="0"/>
    <n v="0"/>
    <n v="0"/>
    <n v="0"/>
    <n v="0"/>
    <n v="0"/>
    <n v="1"/>
    <n v="2"/>
    <n v="1"/>
    <n v="1"/>
    <n v="2"/>
    <n v="6"/>
    <s v="Bovins Ovins"/>
    <m/>
    <n v="60"/>
    <n v="20"/>
    <n v="0"/>
    <n v="0"/>
    <n v="80"/>
    <n v="8.6633450799999991"/>
    <n v="14.9876931"/>
    <x v="1"/>
  </r>
  <r>
    <s v="2020-11-1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4"/>
    <x v="0"/>
    <s v="CMR"/>
    <m/>
    <s v="Nord"/>
    <s v="CMR006"/>
    <s v="Mayo-Rey"/>
    <s v="CMR006004"/>
    <s v="Touboro"/>
    <s v="CMR006004003"/>
    <s v="MBAIMBOUM "/>
    <s v="2020-12-20"/>
    <s v="Tchadienne"/>
    <m/>
    <n v="0"/>
    <n v="10"/>
    <n v="0"/>
    <n v="0"/>
    <n v="0"/>
    <n v="0"/>
    <n v="0"/>
    <n v="0"/>
    <n v="1"/>
    <n v="1"/>
    <n v="2"/>
    <n v="3"/>
    <n v="4"/>
    <n v="10"/>
    <s v="Bovins Ovins Autre"/>
    <s v="Asins et Equins"/>
    <n v="150"/>
    <n v="40"/>
    <n v="0"/>
    <n v="6"/>
    <n v="196"/>
    <n v="8.6633450799999991"/>
    <n v="14.9876931"/>
    <x v="1"/>
  </r>
  <r>
    <s v="2020-11-1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8"/>
    <x v="2"/>
    <s v="CAR"/>
    <m/>
    <s v="Ouham-Pende"/>
    <s v="CAR014"/>
    <m/>
    <m/>
    <m/>
    <m/>
    <s v=""/>
    <s v="2020-12-24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"/>
    <n v="120"/>
    <n v="30"/>
    <n v="0"/>
    <n v="4"/>
    <n v="154"/>
    <n v="8.6633450799999991"/>
    <n v="14.9876931"/>
    <x v="1"/>
  </r>
  <r>
    <s v="2020-11-1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4"/>
    <x v="0"/>
    <s v="CMR"/>
    <m/>
    <s v="Nord"/>
    <s v="CMR006"/>
    <s v="Mayo-Rey"/>
    <s v="CMR006004"/>
    <s v="Touboro"/>
    <s v="CMR006004003"/>
    <s v="MBAIMBOUM "/>
    <s v="2020-12-24"/>
    <s v="Tchadienne"/>
    <m/>
    <n v="0"/>
    <n v="10"/>
    <n v="0"/>
    <n v="0"/>
    <n v="0"/>
    <n v="0"/>
    <n v="0"/>
    <n v="0"/>
    <n v="1"/>
    <n v="2"/>
    <n v="3"/>
    <n v="1"/>
    <n v="4"/>
    <n v="10"/>
    <s v="Bovins Ovins Autre"/>
    <s v="Asins et Equins"/>
    <n v="160"/>
    <n v="40"/>
    <n v="0"/>
    <n v="5"/>
    <n v="205"/>
    <n v="8.6633450799999991"/>
    <n v="14.9876931"/>
    <x v="1"/>
  </r>
  <r>
    <s v="2020-11-1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4"/>
    <x v="0"/>
    <s v="CMR"/>
    <m/>
    <s v="Nord"/>
    <s v="CMR006"/>
    <s v="Mayo-Rey"/>
    <s v="CMR006004"/>
    <s v="Touboro"/>
    <s v="CMR006004003"/>
    <s v="MBAIBOUM "/>
    <s v="2020-11-20"/>
    <s v="Tchadienne"/>
    <m/>
    <n v="0"/>
    <n v="7"/>
    <n v="0"/>
    <n v="0"/>
    <n v="0"/>
    <n v="0"/>
    <n v="0"/>
    <n v="0"/>
    <n v="1"/>
    <n v="1"/>
    <n v="2"/>
    <n v="2"/>
    <n v="2"/>
    <n v="7"/>
    <s v="Bovins Ovins Autre"/>
    <s v="Asins et Equins"/>
    <n v="60"/>
    <n v="20"/>
    <n v="0"/>
    <n v="5"/>
    <n v="85"/>
    <n v="8.6633450799999991"/>
    <n v="14.9876931"/>
    <x v="1"/>
  </r>
  <r>
    <s v="2020-11-1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4"/>
    <x v="0"/>
    <s v="CMR"/>
    <m/>
    <s v="Nord"/>
    <s v="CMR006"/>
    <s v="Mayo-Rey"/>
    <s v="CMR006004"/>
    <s v="Touboro"/>
    <s v="CMR006004003"/>
    <s v="MBAIMBOUM "/>
    <s v="2020-11-20"/>
    <s v="Tchadienne"/>
    <m/>
    <n v="0"/>
    <n v="6"/>
    <n v="0"/>
    <n v="0"/>
    <n v="0"/>
    <n v="0"/>
    <n v="0"/>
    <n v="0"/>
    <n v="1"/>
    <n v="0"/>
    <n v="2"/>
    <n v="2"/>
    <n v="2"/>
    <n v="6"/>
    <s v="Bovins Ovins Autre"/>
    <s v="Asins et Equins"/>
    <n v="60"/>
    <n v="20"/>
    <n v="0"/>
    <n v="5"/>
    <n v="85"/>
    <n v="8.6633450799999991"/>
    <n v="14.9876931"/>
    <x v="1"/>
  </r>
  <r>
    <s v="2020-11-1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4"/>
    <x v="0"/>
    <s v="CMR"/>
    <m/>
    <s v="Nord"/>
    <s v="CMR006"/>
    <s v="Mayo-Rey"/>
    <s v="CMR006004"/>
    <s v="Touboro"/>
    <s v="CMR006004003"/>
    <s v="MBAIMBOUM "/>
    <s v="2020-11-20"/>
    <s v="Tchadienne"/>
    <m/>
    <n v="0"/>
    <n v="9"/>
    <n v="0"/>
    <n v="0"/>
    <n v="0"/>
    <n v="0"/>
    <n v="0"/>
    <n v="0"/>
    <n v="1"/>
    <n v="1"/>
    <n v="3"/>
    <n v="2"/>
    <n v="3"/>
    <n v="9"/>
    <s v="Bovins Ovins Autre"/>
    <s v="Asins et Equins"/>
    <n v="70"/>
    <n v="30"/>
    <n v="0"/>
    <n v="6"/>
    <n v="106"/>
    <n v="8.6633450799999991"/>
    <n v="14.9876931"/>
    <x v="1"/>
  </r>
  <r>
    <s v="2020-11-18"/>
    <x v="1"/>
    <s v="CMR006"/>
    <s v="Mayo-Rey"/>
    <s v="CMR006004"/>
    <s v="Touboro"/>
    <s v="CMR006004003"/>
    <s v="BOGDIBO"/>
    <x v="1"/>
    <s v="TCD"/>
    <m/>
    <s v="Logone Occidental"/>
    <s v="TCD008"/>
    <m/>
    <m/>
    <m/>
    <m/>
    <s v=""/>
    <s v="2020-09-28"/>
    <x v="2"/>
    <s v="CAR"/>
    <m/>
    <s v="Nana-Mambere"/>
    <s v="CAR010"/>
    <m/>
    <m/>
    <m/>
    <m/>
    <s v=""/>
    <s v="2021-01-10"/>
    <s v="Tchadienne Camerounaise"/>
    <m/>
    <n v="3"/>
    <n v="8"/>
    <n v="0"/>
    <n v="0"/>
    <n v="0"/>
    <n v="0"/>
    <n v="0"/>
    <n v="0"/>
    <n v="2"/>
    <n v="2"/>
    <n v="3"/>
    <n v="2"/>
    <n v="4"/>
    <n v="11"/>
    <s v="Bovins Autre"/>
    <s v="Asins"/>
    <n v="910"/>
    <n v="0"/>
    <n v="0"/>
    <n v="14"/>
    <n v="924"/>
    <n v="7.7847441999999996"/>
    <n v="15.51739456"/>
    <x v="1"/>
  </r>
  <r>
    <s v="2020-11-18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BOKA"/>
    <s v="2020-11-16"/>
    <x v="0"/>
    <s v="CMR"/>
    <m/>
    <s v="Nord"/>
    <s v="CMR006"/>
    <s v="Mayo-Rey"/>
    <s v="CMR006004"/>
    <s v="Touboro"/>
    <s v="CMR006004003"/>
    <s v="MBAÏ-MBOUM"/>
    <s v="2020-11-18"/>
    <s v="Camerounaise"/>
    <m/>
    <n v="13"/>
    <n v="0"/>
    <n v="0"/>
    <n v="0"/>
    <n v="0"/>
    <n v="0"/>
    <n v="0"/>
    <n v="0"/>
    <n v="1"/>
    <n v="0"/>
    <n v="2"/>
    <n v="5"/>
    <n v="6"/>
    <n v="13"/>
    <s v="Bovins Ovins"/>
    <m/>
    <n v="299"/>
    <n v="51"/>
    <n v="0"/>
    <n v="0"/>
    <n v="350"/>
    <n v="7.5627594599999997"/>
    <n v="15.4252009"/>
    <x v="1"/>
  </r>
  <r>
    <s v="2020-11-19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19"/>
    <x v="2"/>
    <s v="CAR"/>
    <m/>
    <s v="Ouham"/>
    <s v="CAR013"/>
    <m/>
    <m/>
    <m/>
    <m/>
    <s v=""/>
    <s v="2020-11-30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97"/>
    <n v="0"/>
    <n v="0"/>
    <n v="0"/>
    <n v="97"/>
    <n v="6.9304543000000001"/>
    <n v="14.819990539999999"/>
    <x v="1"/>
  </r>
  <r>
    <s v="2020-11-19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11"/>
    <x v="2"/>
    <s v="CAR"/>
    <m/>
    <s v="Lobaye"/>
    <s v="CAR006"/>
    <m/>
    <m/>
    <m/>
    <m/>
    <s v=""/>
    <s v="2020-11-24"/>
    <s v="Tchadienne"/>
    <m/>
    <n v="0"/>
    <n v="23"/>
    <n v="0"/>
    <n v="0"/>
    <n v="0"/>
    <n v="0"/>
    <n v="0"/>
    <n v="0"/>
    <n v="1"/>
    <n v="5"/>
    <n v="4"/>
    <n v="7"/>
    <n v="7"/>
    <n v="23"/>
    <s v="Bovins Ovins Caprins"/>
    <m/>
    <n v="350"/>
    <n v="150"/>
    <n v="90"/>
    <n v="0"/>
    <n v="590"/>
    <n v="6.9304543000000001"/>
    <n v="14.819990539999999"/>
    <x v="1"/>
  </r>
  <r>
    <s v="2020-11-19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12"/>
    <x v="2"/>
    <s v="CAR"/>
    <m/>
    <s v="Ouham-Pende"/>
    <s v="CAR014"/>
    <m/>
    <m/>
    <m/>
    <m/>
    <s v=""/>
    <s v="2020-11-27"/>
    <s v="Tchadienne"/>
    <m/>
    <n v="0"/>
    <n v="14"/>
    <n v="0"/>
    <n v="0"/>
    <n v="0"/>
    <n v="0"/>
    <n v="0"/>
    <n v="0"/>
    <n v="1"/>
    <n v="3"/>
    <n v="3"/>
    <n v="4"/>
    <n v="4"/>
    <n v="14"/>
    <s v="Bovins Ovins"/>
    <m/>
    <n v="250"/>
    <n v="48"/>
    <n v="0"/>
    <n v="0"/>
    <n v="298"/>
    <n v="6.9304543000000001"/>
    <n v="14.819990539999999"/>
    <x v="1"/>
  </r>
  <r>
    <s v="2020-11-19"/>
    <x v="0"/>
    <s v="CMR001"/>
    <s v="Mbéré"/>
    <s v="CMR001004"/>
    <s v="Djohong"/>
    <s v="CMR001004003"/>
    <s v="BORGOP"/>
    <x v="1"/>
    <s v="TCD"/>
    <m/>
    <s v="Logone Oriental"/>
    <s v="TCD009"/>
    <m/>
    <m/>
    <m/>
    <m/>
    <s v=""/>
    <s v="2020-11-06"/>
    <x v="2"/>
    <s v="CAR"/>
    <m/>
    <s v="Sangha-Mbaere"/>
    <s v="CAR015"/>
    <m/>
    <m/>
    <m/>
    <m/>
    <s v=""/>
    <s v="2020-11-27"/>
    <s v="Tchadienne"/>
    <m/>
    <n v="0"/>
    <n v="25"/>
    <n v="0"/>
    <n v="0"/>
    <n v="0"/>
    <n v="0"/>
    <n v="0"/>
    <n v="0"/>
    <n v="1"/>
    <n v="4"/>
    <n v="8"/>
    <n v="8"/>
    <n v="5"/>
    <n v="25"/>
    <s v="Bovins Ovins Caprins"/>
    <m/>
    <n v="450"/>
    <n v="60"/>
    <n v="39"/>
    <n v="0"/>
    <n v="549"/>
    <n v="6.9304543000000001"/>
    <n v="14.819990539999999"/>
    <x v="1"/>
  </r>
  <r>
    <s v="2020-11-19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1-13"/>
    <x v="2"/>
    <s v="CAR"/>
    <m/>
    <s v="Ombella-Mpoko"/>
    <s v="CAR011"/>
    <m/>
    <m/>
    <m/>
    <m/>
    <s v=""/>
    <s v="2020-11-25"/>
    <s v="Tchadienne"/>
    <m/>
    <n v="0"/>
    <n v="18"/>
    <n v="0"/>
    <n v="0"/>
    <n v="0"/>
    <n v="0"/>
    <n v="0"/>
    <n v="0"/>
    <n v="1"/>
    <n v="3"/>
    <n v="5"/>
    <n v="6"/>
    <n v="4"/>
    <n v="18"/>
    <s v="Bovins Ovins Caprins"/>
    <m/>
    <n v="350"/>
    <n v="25"/>
    <n v="8"/>
    <n v="0"/>
    <n v="383"/>
    <n v="6.9304543000000001"/>
    <n v="14.819990539999999"/>
    <x v="1"/>
  </r>
  <r>
    <s v="2020-11-19"/>
    <x v="0"/>
    <s v="CMR001"/>
    <s v="Mbéré"/>
    <s v="CMR001004"/>
    <s v="Djohong"/>
    <s v="CMR001004003"/>
    <s v="BORGOP"/>
    <x v="1"/>
    <s v="TCD"/>
    <m/>
    <s v="Hadjer Lamis"/>
    <s v="TCD005"/>
    <m/>
    <m/>
    <m/>
    <m/>
    <s v=""/>
    <s v="2020-11-11"/>
    <x v="2"/>
    <s v="CAR"/>
    <m/>
    <s v="Kémo"/>
    <s v="CAR005"/>
    <m/>
    <m/>
    <m/>
    <m/>
    <s v=""/>
    <s v="2020-11-27"/>
    <s v="Tchadienne"/>
    <m/>
    <n v="0"/>
    <n v="12"/>
    <n v="0"/>
    <n v="0"/>
    <n v="0"/>
    <n v="0"/>
    <n v="0"/>
    <n v="0"/>
    <n v="1"/>
    <n v="3"/>
    <n v="2"/>
    <n v="3"/>
    <n v="4"/>
    <n v="12"/>
    <s v="Bovins Ovins Caprins"/>
    <m/>
    <n v="200"/>
    <n v="45"/>
    <n v="25"/>
    <n v="0"/>
    <n v="270"/>
    <n v="6.9304543000000001"/>
    <n v="14.819990539999999"/>
    <x v="1"/>
  </r>
  <r>
    <s v="2020-11-19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1-09"/>
    <x v="2"/>
    <s v="CAR"/>
    <m/>
    <s v="Ouham-Pende"/>
    <s v="CAR014"/>
    <m/>
    <m/>
    <m/>
    <m/>
    <s v=""/>
    <s v="2020-11-25"/>
    <s v="Tchadienne"/>
    <m/>
    <n v="0"/>
    <n v="36"/>
    <n v="0"/>
    <n v="0"/>
    <n v="0"/>
    <n v="0"/>
    <n v="0"/>
    <n v="0"/>
    <n v="1"/>
    <n v="12"/>
    <n v="8"/>
    <n v="8"/>
    <n v="8"/>
    <n v="36"/>
    <s v="Bovins Ovins Caprins"/>
    <m/>
    <n v="500"/>
    <n v="250"/>
    <n v="50"/>
    <n v="0"/>
    <n v="800"/>
    <n v="6.9304543000000001"/>
    <n v="14.819990539999999"/>
    <x v="1"/>
  </r>
  <r>
    <s v="2020-11-19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08"/>
    <x v="2"/>
    <s v="CAR"/>
    <m/>
    <s v="Sangha-Mbaere"/>
    <s v="CAR015"/>
    <m/>
    <m/>
    <m/>
    <m/>
    <s v=""/>
    <s v="2020-11-26"/>
    <s v="Tchadienne"/>
    <m/>
    <n v="0"/>
    <n v="17"/>
    <n v="0"/>
    <n v="0"/>
    <n v="0"/>
    <n v="0"/>
    <n v="0"/>
    <n v="0"/>
    <n v="1"/>
    <n v="5"/>
    <n v="2"/>
    <n v="6"/>
    <n v="4"/>
    <n v="17"/>
    <s v="Bovins Ovins Caprins"/>
    <m/>
    <n v="250"/>
    <n v="50"/>
    <n v="35"/>
    <n v="0"/>
    <n v="335"/>
    <n v="6.9304543000000001"/>
    <n v="14.819990539999999"/>
    <x v="1"/>
  </r>
  <r>
    <s v="2020-11-19"/>
    <x v="0"/>
    <s v="CMR001"/>
    <s v="Mbéré"/>
    <s v="CMR001004"/>
    <s v="Meiganga"/>
    <s v="CMR001004002"/>
    <s v="NGAM"/>
    <x v="1"/>
    <s v="TCD"/>
    <m/>
    <s v="Mandoul"/>
    <s v="TCD010"/>
    <m/>
    <m/>
    <m/>
    <m/>
    <s v=""/>
    <s v="2020-10-23"/>
    <x v="0"/>
    <s v="CMR"/>
    <m/>
    <s v="Est"/>
    <s v="CMR003"/>
    <s v="Haut-Nyong"/>
    <s v="CMR003002"/>
    <s v="Abong-Mbang"/>
    <s v="CMR003002009"/>
    <s v="ABONG-MBANG "/>
    <s v="2020-11-30"/>
    <s v="Tchadienne Camerounaise"/>
    <m/>
    <n v="1"/>
    <n v="3"/>
    <n v="0"/>
    <n v="0"/>
    <n v="0"/>
    <n v="0"/>
    <n v="0"/>
    <n v="0"/>
    <n v="2"/>
    <n v="0"/>
    <n v="0"/>
    <n v="0"/>
    <n v="4"/>
    <n v="4"/>
    <s v="Bovins"/>
    <m/>
    <n v="58"/>
    <n v="0"/>
    <n v="0"/>
    <n v="0"/>
    <n v="58"/>
    <n v="6.7419379599999996"/>
    <n v="14.56870743"/>
    <x v="1"/>
  </r>
  <r>
    <s v="2020-11-19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BAIBOUM"/>
    <s v="2020-09-04"/>
    <x v="0"/>
    <s v="CMR"/>
    <m/>
    <s v="Est"/>
    <s v="CMR003"/>
    <s v="Boumba-Et-Ngoko"/>
    <s v="CMR003001"/>
    <s v="Yokadouma"/>
    <s v="CMR003001001"/>
    <s v="GARISSINGO"/>
    <s v="2021-01-02"/>
    <s v="Camerounaise"/>
    <m/>
    <n v="11"/>
    <n v="0"/>
    <n v="0"/>
    <n v="0"/>
    <n v="0"/>
    <n v="0"/>
    <n v="0"/>
    <n v="0"/>
    <n v="1"/>
    <n v="0"/>
    <n v="0"/>
    <n v="0"/>
    <n v="11"/>
    <n v="11"/>
    <s v="Bovins"/>
    <m/>
    <n v="221"/>
    <n v="0"/>
    <n v="0"/>
    <n v="0"/>
    <n v="221"/>
    <n v="4.8990748999999996"/>
    <n v="14.54433978"/>
    <x v="1"/>
  </r>
  <r>
    <s v="2020-11-1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1-17"/>
    <x v="0"/>
    <s v="CMR"/>
    <m/>
    <s v="Est"/>
    <s v="CMR003"/>
    <s v="kadey"/>
    <s v="CMR003003"/>
    <s v="Kette"/>
    <s v="CMR003003004"/>
    <s v="NYABI"/>
    <s v="2020-11-2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6"/>
    <n v="0"/>
    <n v="0"/>
    <n v="0"/>
    <n v="16"/>
    <n v="4.8990748999999996"/>
    <n v="14.54433978"/>
    <x v="1"/>
  </r>
  <r>
    <s v="2020-11-1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1-17"/>
    <x v="0"/>
    <s v="CMR"/>
    <m/>
    <s v="Est"/>
    <s v="CMR003"/>
    <s v="kadey"/>
    <s v="CMR003003"/>
    <s v="Batouri"/>
    <s v="CMR003003003"/>
    <s v="BATOURI"/>
    <s v="2020-11-2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6"/>
    <n v="0"/>
    <n v="0"/>
    <n v="0"/>
    <n v="36"/>
    <n v="4.8990748999999996"/>
    <n v="14.54433978"/>
    <x v="1"/>
  </r>
  <r>
    <s v="2020-11-19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1-05"/>
    <x v="2"/>
    <s v="CAR"/>
    <m/>
    <s v="Nana-Grébizi"/>
    <s v="CAR009"/>
    <m/>
    <m/>
    <m/>
    <m/>
    <s v=""/>
    <s v="2020-12-10"/>
    <s v="Camerounaise Nigérianne"/>
    <m/>
    <n v="8"/>
    <n v="0"/>
    <n v="0"/>
    <n v="3"/>
    <n v="0"/>
    <n v="0"/>
    <n v="0"/>
    <n v="0"/>
    <n v="2"/>
    <n v="0"/>
    <n v="4"/>
    <n v="0"/>
    <n v="7"/>
    <n v="11"/>
    <s v="Bovins Ovins Autre"/>
    <s v="Equins"/>
    <n v="1900"/>
    <n v="450"/>
    <n v="0"/>
    <n v="2"/>
    <n v="2352"/>
    <n v="5.0849866700000002"/>
    <n v="14.63825578"/>
    <x v="1"/>
  </r>
  <r>
    <s v="2020-11-19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1-18"/>
    <x v="2"/>
    <s v="CAR"/>
    <m/>
    <s v="Nana-Grébizi"/>
    <s v="CAR009"/>
    <m/>
    <m/>
    <m/>
    <m/>
    <s v=""/>
    <s v="2020-12-20"/>
    <s v="Camerounaise"/>
    <m/>
    <n v="6"/>
    <n v="0"/>
    <n v="0"/>
    <n v="0"/>
    <n v="0"/>
    <n v="0"/>
    <n v="0"/>
    <n v="0"/>
    <n v="1"/>
    <n v="0"/>
    <n v="2"/>
    <n v="0"/>
    <n v="4"/>
    <n v="6"/>
    <s v="Bovins Ovins"/>
    <m/>
    <n v="500"/>
    <n v="105"/>
    <n v="0"/>
    <n v="0"/>
    <n v="605"/>
    <n v="5.0849866700000002"/>
    <n v="14.63825578"/>
    <x v="1"/>
  </r>
  <r>
    <s v="2020-11-19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1-18"/>
    <x v="2"/>
    <s v="CAR"/>
    <m/>
    <s v="Nana-Grébizi"/>
    <s v="CAR009"/>
    <m/>
    <m/>
    <m/>
    <m/>
    <s v=""/>
    <s v="2020-12-20"/>
    <s v="Camerounaise"/>
    <m/>
    <n v="13"/>
    <n v="0"/>
    <n v="0"/>
    <n v="0"/>
    <n v="0"/>
    <n v="0"/>
    <n v="0"/>
    <n v="0"/>
    <n v="1"/>
    <n v="1"/>
    <n v="3"/>
    <n v="3"/>
    <n v="6"/>
    <n v="13"/>
    <s v="Bovins Ovins Autre"/>
    <s v="Asins"/>
    <n v="1590"/>
    <n v="300"/>
    <n v="0"/>
    <n v="5"/>
    <n v="1895"/>
    <n v="5.0849866700000002"/>
    <n v="14.63825578"/>
    <x v="1"/>
  </r>
  <r>
    <s v="2020-11-19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1-18"/>
    <x v="2"/>
    <s v="CAR"/>
    <m/>
    <s v="Nana-Grébizi"/>
    <s v="CAR009"/>
    <m/>
    <m/>
    <m/>
    <m/>
    <s v=""/>
    <s v="2020-12-10"/>
    <s v="Camerounaise"/>
    <m/>
    <n v="8"/>
    <n v="0"/>
    <n v="0"/>
    <n v="0"/>
    <n v="0"/>
    <n v="0"/>
    <n v="0"/>
    <n v="0"/>
    <n v="1"/>
    <n v="0"/>
    <n v="2"/>
    <n v="1"/>
    <n v="5"/>
    <n v="8"/>
    <s v="Bovins Ovins Caprins"/>
    <m/>
    <n v="1500"/>
    <n v="340"/>
    <n v="98"/>
    <n v="0"/>
    <n v="1938"/>
    <n v="5.0849866700000002"/>
    <n v="14.63825578"/>
    <x v="1"/>
  </r>
  <r>
    <s v="2020-11-19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1-18"/>
    <x v="2"/>
    <s v="CAR"/>
    <m/>
    <s v="Nana-Grébizi"/>
    <s v="CAR009"/>
    <m/>
    <m/>
    <m/>
    <m/>
    <s v=""/>
    <s v="2020-12-20"/>
    <s v="Camerounaise"/>
    <m/>
    <n v="9"/>
    <n v="0"/>
    <n v="0"/>
    <n v="0"/>
    <n v="0"/>
    <n v="0"/>
    <n v="0"/>
    <n v="0"/>
    <n v="1"/>
    <n v="1"/>
    <n v="3"/>
    <n v="2"/>
    <n v="3"/>
    <n v="9"/>
    <s v="Bovins Caprins"/>
    <m/>
    <n v="800"/>
    <n v="0"/>
    <n v="95"/>
    <n v="0"/>
    <n v="895"/>
    <n v="5.0849866700000002"/>
    <n v="14.63825578"/>
    <x v="1"/>
  </r>
  <r>
    <s v="2020-11-19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1-05"/>
    <x v="2"/>
    <s v="CAR"/>
    <m/>
    <s v="Ouham"/>
    <s v="CAR013"/>
    <m/>
    <m/>
    <m/>
    <m/>
    <s v=""/>
    <s v="2020-12-10"/>
    <s v="Camerounaise"/>
    <m/>
    <n v="9"/>
    <n v="0"/>
    <n v="0"/>
    <n v="0"/>
    <n v="0"/>
    <n v="0"/>
    <n v="0"/>
    <n v="0"/>
    <n v="1"/>
    <n v="0"/>
    <n v="2"/>
    <n v="1"/>
    <n v="6"/>
    <n v="9"/>
    <s v="Bovins Ovins"/>
    <m/>
    <n v="1600"/>
    <n v="380"/>
    <n v="0"/>
    <n v="0"/>
    <n v="1980"/>
    <n v="5.0849866700000002"/>
    <n v="14.63825578"/>
    <x v="1"/>
  </r>
  <r>
    <s v="2020-11-19"/>
    <x v="2"/>
    <s v="CMR003"/>
    <s v="Kadey"/>
    <s v="CMR003003"/>
    <s v="Ouli"/>
    <s v="CMR003003005"/>
    <s v="TAMOUNEGUEZE"/>
    <x v="4"/>
    <s v="NER"/>
    <m/>
    <s v="Diffa"/>
    <s v="NER002"/>
    <m/>
    <m/>
    <m/>
    <m/>
    <s v=""/>
    <s v="2020-10-23"/>
    <x v="2"/>
    <s v="CAR"/>
    <m/>
    <s v="Ouaka"/>
    <s v="CAR012"/>
    <m/>
    <m/>
    <m/>
    <m/>
    <s v=""/>
    <s v="2020-12-07"/>
    <s v="Nigerienne Camerounaise Centrafricaine"/>
    <m/>
    <n v="2"/>
    <n v="0"/>
    <n v="3"/>
    <n v="0"/>
    <n v="6"/>
    <n v="0"/>
    <n v="0"/>
    <n v="0"/>
    <n v="3"/>
    <n v="0"/>
    <n v="0"/>
    <n v="0"/>
    <n v="11"/>
    <n v="11"/>
    <s v="Bovins"/>
    <m/>
    <n v="204"/>
    <n v="0"/>
    <n v="0"/>
    <n v="0"/>
    <n v="204"/>
    <n v="5.0849866700000002"/>
    <n v="14.63825578"/>
    <x v="1"/>
  </r>
  <r>
    <s v="2020-11-19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1-02"/>
    <x v="2"/>
    <s v="CAR"/>
    <m/>
    <s v="Ouham"/>
    <s v="CAR013"/>
    <m/>
    <m/>
    <m/>
    <m/>
    <s v=""/>
    <s v="2020-12-05"/>
    <s v="Camerounaise Nigérianne"/>
    <m/>
    <n v="6"/>
    <n v="0"/>
    <n v="0"/>
    <n v="4"/>
    <n v="0"/>
    <n v="0"/>
    <n v="0"/>
    <n v="0"/>
    <n v="2"/>
    <n v="0"/>
    <n v="0"/>
    <n v="3"/>
    <n v="7"/>
    <n v="10"/>
    <s v="Bovins Ovins Autre"/>
    <s v="Asins et Equins"/>
    <n v="2050"/>
    <n v="350"/>
    <n v="0"/>
    <n v="3"/>
    <n v="2403"/>
    <n v="5.0849866700000002"/>
    <n v="14.63825578"/>
    <x v="1"/>
  </r>
  <r>
    <s v="2020-11-19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16"/>
    <x v="1"/>
    <s v="COG"/>
    <m/>
    <m/>
    <m/>
    <m/>
    <m/>
    <m/>
    <m/>
    <s v=""/>
    <s v="2020-12-16"/>
    <s v="Tchadienne"/>
    <m/>
    <n v="0"/>
    <n v="3"/>
    <n v="0"/>
    <n v="0"/>
    <n v="0"/>
    <n v="0"/>
    <n v="0"/>
    <n v="0"/>
    <n v="1"/>
    <n v="0"/>
    <n v="0"/>
    <n v="0"/>
    <n v="3"/>
    <n v="3"/>
    <s v="Bovins Autre"/>
    <s v="Asins"/>
    <n v="140"/>
    <n v="0"/>
    <n v="0"/>
    <n v="1"/>
    <n v="141"/>
    <n v="6.0385846000000001"/>
    <n v="14.4007468"/>
    <x v="1"/>
  </r>
  <r>
    <s v="2020-11-19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15"/>
    <x v="0"/>
    <s v="CMR"/>
    <m/>
    <s v="Est"/>
    <s v="CMR003"/>
    <s v="kadey"/>
    <s v="CMR003003"/>
    <s v="Ouli"/>
    <s v="CMR003003005"/>
    <s v="OULI"/>
    <s v="2020-12-1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0"/>
    <n v="0"/>
    <n v="0"/>
    <n v="0"/>
    <n v="100"/>
    <n v="6.0385846000000001"/>
    <n v="14.4007468"/>
    <x v="1"/>
  </r>
  <r>
    <s v="2020-11-19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15"/>
    <x v="0"/>
    <s v="CMR"/>
    <m/>
    <s v="Est"/>
    <s v="CMR003"/>
    <s v="kadey"/>
    <s v="CMR003003"/>
    <s v="Kentzou"/>
    <s v="CMR003003007"/>
    <s v="KENTZOU"/>
    <s v="2020-12-1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50"/>
    <n v="0"/>
    <n v="0"/>
    <n v="0"/>
    <n v="150"/>
    <n v="6.0385846000000001"/>
    <n v="14.4007468"/>
    <x v="1"/>
  </r>
  <r>
    <s v="2020-11-19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0-16"/>
    <x v="1"/>
    <s v="COG"/>
    <m/>
    <m/>
    <m/>
    <m/>
    <m/>
    <m/>
    <m/>
    <s v=""/>
    <s v="2020-12-16"/>
    <s v="Tchadienne"/>
    <m/>
    <n v="0"/>
    <n v="3"/>
    <n v="0"/>
    <n v="0"/>
    <n v="0"/>
    <n v="0"/>
    <n v="0"/>
    <n v="0"/>
    <n v="1"/>
    <n v="0"/>
    <n v="0"/>
    <n v="0"/>
    <n v="3"/>
    <n v="3"/>
    <s v="Bovins Autre"/>
    <s v="Asins"/>
    <n v="140"/>
    <n v="0"/>
    <n v="0"/>
    <n v="1"/>
    <n v="141"/>
    <n v="6.0385846000000001"/>
    <n v="14.4007468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8"/>
    <x v="2"/>
    <s v="CAR"/>
    <m/>
    <s v="Ouham-Pende"/>
    <s v="CAR014"/>
    <m/>
    <m/>
    <m/>
    <m/>
    <s v=""/>
    <s v="2020-12-12"/>
    <s v="Tchadienne"/>
    <m/>
    <n v="0"/>
    <n v="9"/>
    <n v="0"/>
    <n v="0"/>
    <n v="0"/>
    <n v="0"/>
    <n v="0"/>
    <n v="0"/>
    <n v="1"/>
    <n v="2"/>
    <n v="3"/>
    <n v="1"/>
    <n v="3"/>
    <n v="9"/>
    <s v="Bovins Ovins Autre"/>
    <s v="Asins"/>
    <n v="80"/>
    <n v="20"/>
    <n v="0"/>
    <n v="3"/>
    <n v="103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7"/>
    <x v="2"/>
    <s v="CAR"/>
    <m/>
    <s v="Ouham-Pende"/>
    <s v="CAR014"/>
    <m/>
    <m/>
    <m/>
    <m/>
    <s v=""/>
    <s v="2020-12-12"/>
    <s v="Tchadienne"/>
    <m/>
    <n v="0"/>
    <n v="6"/>
    <n v="0"/>
    <n v="0"/>
    <n v="0"/>
    <n v="0"/>
    <n v="0"/>
    <n v="0"/>
    <n v="1"/>
    <n v="1"/>
    <n v="2"/>
    <n v="1"/>
    <n v="2"/>
    <n v="6"/>
    <s v="Bovins Ovins Autre"/>
    <s v="Asins et Equins"/>
    <n v="60"/>
    <n v="30"/>
    <n v="0"/>
    <n v="6"/>
    <n v="96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1"/>
    <x v="0"/>
    <s v="CMR"/>
    <m/>
    <s v="Nord"/>
    <s v="CMR006"/>
    <s v="Mayo-Rey"/>
    <s v="CMR006004"/>
    <s v="Touboro"/>
    <s v="CMR006004003"/>
    <s v="MBAIMBOUM "/>
    <s v="2020-11-24"/>
    <s v="Tchadienne"/>
    <m/>
    <n v="0"/>
    <n v="5"/>
    <n v="0"/>
    <n v="0"/>
    <n v="0"/>
    <n v="0"/>
    <n v="0"/>
    <n v="0"/>
    <n v="1"/>
    <n v="0"/>
    <n v="2"/>
    <n v="1"/>
    <n v="2"/>
    <n v="5"/>
    <s v="Bovins Ovins Autre"/>
    <s v="Asins"/>
    <n v="70"/>
    <n v="20"/>
    <n v="0"/>
    <n v="5"/>
    <n v="95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0"/>
    <x v="2"/>
    <s v="CAR"/>
    <m/>
    <s v="Ouham-Pende"/>
    <s v="CAR014"/>
    <m/>
    <m/>
    <m/>
    <m/>
    <s v=""/>
    <s v="2020-12-13"/>
    <s v="Tchadienne"/>
    <m/>
    <n v="0"/>
    <n v="7"/>
    <n v="0"/>
    <n v="0"/>
    <n v="0"/>
    <n v="0"/>
    <n v="0"/>
    <n v="0"/>
    <n v="1"/>
    <n v="1"/>
    <n v="2"/>
    <n v="1"/>
    <n v="3"/>
    <n v="7"/>
    <s v="Bovins Ovins Autre"/>
    <s v="Asins et Equins"/>
    <n v="100"/>
    <n v="30"/>
    <n v="0"/>
    <n v="8"/>
    <n v="138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5"/>
    <x v="0"/>
    <s v="CMR"/>
    <m/>
    <s v="Nord"/>
    <s v="CMR006"/>
    <s v="Mayo-Rey"/>
    <s v="CMR006004"/>
    <s v="Touboro"/>
    <s v="CMR006004003"/>
    <s v="MBAIMBOUM "/>
    <s v="2020-11-19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 et Equins"/>
    <n v="130"/>
    <n v="50"/>
    <n v="0"/>
    <n v="10"/>
    <n v="190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Est"/>
    <s v="TCD011"/>
    <m/>
    <m/>
    <m/>
    <m/>
    <s v=""/>
    <s v="2020-11-08"/>
    <x v="0"/>
    <s v="CMR"/>
    <m/>
    <s v="Nord"/>
    <s v="CMR006"/>
    <s v="Mayo-Rey"/>
    <s v="CMR006004"/>
    <s v="Touboro"/>
    <s v="CMR006004003"/>
    <s v="MBAIMBOUM "/>
    <s v="2020-11-25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90"/>
    <n v="40"/>
    <n v="0"/>
    <n v="4"/>
    <n v="134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3"/>
    <x v="2"/>
    <s v="CAR"/>
    <m/>
    <s v="Ouham-Pende"/>
    <s v="CAR014"/>
    <m/>
    <m/>
    <m/>
    <m/>
    <s v=""/>
    <s v="2020-12-15"/>
    <s v="Tchadienne"/>
    <m/>
    <n v="0"/>
    <n v="9"/>
    <n v="0"/>
    <n v="0"/>
    <n v="0"/>
    <n v="0"/>
    <n v="0"/>
    <n v="0"/>
    <n v="1"/>
    <n v="2"/>
    <n v="2"/>
    <n v="2"/>
    <n v="3"/>
    <n v="9"/>
    <s v="Bovins Ovins Autre"/>
    <s v="Asins et Equins"/>
    <n v="80"/>
    <n v="30"/>
    <n v="0"/>
    <n v="7"/>
    <n v="117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3"/>
    <x v="2"/>
    <s v="CAR"/>
    <m/>
    <s v="Ouham-Pende"/>
    <s v="CAR014"/>
    <m/>
    <m/>
    <m/>
    <m/>
    <s v=""/>
    <s v="2020-12-20"/>
    <s v="Tchadienne"/>
    <m/>
    <n v="0"/>
    <n v="6"/>
    <n v="0"/>
    <n v="0"/>
    <n v="0"/>
    <n v="0"/>
    <n v="0"/>
    <n v="0"/>
    <n v="1"/>
    <n v="0"/>
    <n v="2"/>
    <n v="1"/>
    <n v="3"/>
    <n v="6"/>
    <s v="Bovins Ovins Autre"/>
    <s v="Asins"/>
    <n v="70"/>
    <n v="30"/>
    <n v="0"/>
    <n v="5"/>
    <n v="105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5"/>
    <x v="2"/>
    <s v="CAR"/>
    <m/>
    <s v="Ouham-Pende"/>
    <s v="CAR014"/>
    <m/>
    <m/>
    <m/>
    <m/>
    <s v=""/>
    <s v="2020-12-10"/>
    <s v="Tchadienne"/>
    <m/>
    <n v="0"/>
    <n v="5"/>
    <n v="0"/>
    <n v="0"/>
    <n v="0"/>
    <n v="0"/>
    <n v="0"/>
    <n v="0"/>
    <n v="1"/>
    <n v="1"/>
    <n v="1"/>
    <n v="1"/>
    <n v="2"/>
    <n v="5"/>
    <s v="Bovins Ovins Autre"/>
    <s v="Asins"/>
    <n v="50"/>
    <n v="20"/>
    <n v="0"/>
    <n v="4"/>
    <n v="74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5"/>
    <x v="2"/>
    <s v="CAR"/>
    <m/>
    <s v="Ouham-Pende"/>
    <s v="CAR014"/>
    <m/>
    <m/>
    <m/>
    <m/>
    <s v=""/>
    <s v="2020-12-10"/>
    <s v="Tchadienne"/>
    <m/>
    <n v="0"/>
    <n v="8"/>
    <n v="0"/>
    <n v="0"/>
    <n v="0"/>
    <n v="0"/>
    <n v="0"/>
    <n v="0"/>
    <n v="1"/>
    <n v="2"/>
    <n v="1"/>
    <n v="2"/>
    <n v="3"/>
    <n v="8"/>
    <s v="Bovins Ovins Autre"/>
    <s v="Asins"/>
    <n v="90"/>
    <n v="5"/>
    <n v="0"/>
    <n v="5"/>
    <n v="100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2"/>
    <s v="CAR"/>
    <m/>
    <s v="Ouham-Pende"/>
    <s v="CAR014"/>
    <m/>
    <m/>
    <m/>
    <m/>
    <s v=""/>
    <s v="2020-12-18"/>
    <s v="Tchadienne"/>
    <m/>
    <n v="0"/>
    <n v="6"/>
    <n v="0"/>
    <n v="0"/>
    <n v="0"/>
    <n v="0"/>
    <n v="0"/>
    <n v="0"/>
    <n v="1"/>
    <n v="0"/>
    <n v="2"/>
    <n v="1"/>
    <n v="3"/>
    <n v="6"/>
    <s v="Bovins Ovins Autre"/>
    <s v="Asins et Equins"/>
    <n v="100"/>
    <n v="40"/>
    <n v="0"/>
    <n v="8"/>
    <n v="148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7"/>
    <x v="0"/>
    <s v="CMR"/>
    <m/>
    <s v="Nord"/>
    <s v="CMR006"/>
    <s v="Mayo-Rey"/>
    <s v="CMR006004"/>
    <s v="Touboro"/>
    <s v="CMR006004003"/>
    <s v="MBAIMBOUM "/>
    <s v="2020-11-30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 et Equins"/>
    <n v="120"/>
    <n v="50"/>
    <n v="0"/>
    <n v="10"/>
    <n v="180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7"/>
    <x v="2"/>
    <s v="CAR"/>
    <m/>
    <s v="Ouham-Pende"/>
    <s v="CAR014"/>
    <m/>
    <m/>
    <m/>
    <m/>
    <s v=""/>
    <s v="2020-12-20"/>
    <s v="Tchadienne"/>
    <m/>
    <n v="0"/>
    <n v="6"/>
    <n v="0"/>
    <n v="0"/>
    <n v="0"/>
    <n v="0"/>
    <n v="0"/>
    <n v="0"/>
    <n v="1"/>
    <n v="2"/>
    <n v="1"/>
    <n v="1"/>
    <n v="2"/>
    <n v="6"/>
    <s v="Bovins Ovins Autre"/>
    <s v="Asins"/>
    <n v="70"/>
    <n v="40"/>
    <n v="0"/>
    <n v="5"/>
    <n v="115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5"/>
    <x v="2"/>
    <s v="CAR"/>
    <m/>
    <s v="Ouham-Pende"/>
    <s v="CAR014"/>
    <m/>
    <m/>
    <m/>
    <m/>
    <s v=""/>
    <s v="2020-12-18"/>
    <s v="Tchadienne"/>
    <m/>
    <n v="0"/>
    <n v="9"/>
    <n v="0"/>
    <n v="0"/>
    <n v="0"/>
    <n v="0"/>
    <n v="0"/>
    <n v="0"/>
    <n v="1"/>
    <n v="2"/>
    <n v="2"/>
    <n v="2"/>
    <n v="3"/>
    <n v="9"/>
    <s v="Bovins Ovins Autre"/>
    <s v="Asins et Equins"/>
    <n v="90"/>
    <n v="30"/>
    <n v="0"/>
    <n v="6"/>
    <n v="126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0"/>
    <x v="2"/>
    <s v="CAR"/>
    <m/>
    <s v="Ouham-Pende"/>
    <s v="CAR014"/>
    <m/>
    <m/>
    <m/>
    <m/>
    <s v=""/>
    <s v="2020-12-12"/>
    <s v="Tchadienne"/>
    <m/>
    <n v="0"/>
    <n v="7"/>
    <n v="0"/>
    <n v="0"/>
    <n v="0"/>
    <n v="0"/>
    <n v="0"/>
    <n v="0"/>
    <n v="1"/>
    <n v="1"/>
    <n v="2"/>
    <n v="2"/>
    <n v="2"/>
    <n v="7"/>
    <s v="Bovins Ovins Autre"/>
    <s v="Asins"/>
    <n v="60"/>
    <n v="40"/>
    <n v="0"/>
    <n v="5"/>
    <n v="105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2"/>
    <s v="CAR"/>
    <m/>
    <s v="Ouham-Pende"/>
    <s v="CAR014"/>
    <m/>
    <m/>
    <m/>
    <m/>
    <s v=""/>
    <s v="2020-12-20"/>
    <s v="Tchadienne"/>
    <m/>
    <n v="0"/>
    <n v="10"/>
    <n v="0"/>
    <n v="0"/>
    <n v="0"/>
    <n v="0"/>
    <n v="0"/>
    <n v="0"/>
    <n v="1"/>
    <n v="3"/>
    <n v="2"/>
    <n v="2"/>
    <n v="3"/>
    <n v="10"/>
    <s v="Bovins Ovins Autre"/>
    <s v="Asins et Equins"/>
    <n v="100"/>
    <n v="40"/>
    <n v="0"/>
    <n v="8"/>
    <n v="148"/>
    <n v="8.6633450799999991"/>
    <n v="14.9876931"/>
    <x v="1"/>
  </r>
  <r>
    <s v="2020-11-19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8"/>
    <x v="2"/>
    <s v="CAR"/>
    <m/>
    <s v="Ouham-Pende"/>
    <s v="CAR014"/>
    <m/>
    <m/>
    <m/>
    <m/>
    <s v=""/>
    <s v="2020-12-15"/>
    <s v="Tchadienne"/>
    <m/>
    <n v="0"/>
    <n v="8"/>
    <n v="0"/>
    <n v="0"/>
    <n v="0"/>
    <n v="0"/>
    <n v="0"/>
    <n v="0"/>
    <n v="1"/>
    <n v="2"/>
    <n v="2"/>
    <n v="1"/>
    <n v="3"/>
    <n v="8"/>
    <s v="Bovins Ovins Autre"/>
    <s v="Asins et Equins"/>
    <n v="90"/>
    <n v="30"/>
    <n v="0"/>
    <n v="8"/>
    <n v="128"/>
    <n v="8.6633450799999991"/>
    <n v="14.9876931"/>
    <x v="1"/>
  </r>
  <r>
    <s v="2020-11-19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DOMTA"/>
    <s v="2020-11-15"/>
    <x v="0"/>
    <s v="CMR"/>
    <m/>
    <s v="Nord"/>
    <s v="CMR006"/>
    <s v="Mayo-Rey"/>
    <s v="CMR006004"/>
    <s v="Touboro"/>
    <s v="CMR006004003"/>
    <s v="MBAÏ-MBOUM"/>
    <s v="2020-11-19"/>
    <s v="Camerounaise"/>
    <m/>
    <n v="7"/>
    <n v="0"/>
    <n v="0"/>
    <n v="0"/>
    <n v="0"/>
    <n v="0"/>
    <n v="0"/>
    <n v="0"/>
    <n v="1"/>
    <n v="1"/>
    <n v="1"/>
    <n v="2"/>
    <n v="3"/>
    <n v="7"/>
    <s v="Bovins Ovins Caprins"/>
    <m/>
    <n v="67"/>
    <n v="23"/>
    <n v="11"/>
    <n v="0"/>
    <n v="101"/>
    <n v="7.5627594599999997"/>
    <n v="15.4252009"/>
    <x v="1"/>
  </r>
  <r>
    <s v="2020-11-20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0"/>
    <x v="2"/>
    <s v="CAR"/>
    <m/>
    <s v="Mambere-Kadei"/>
    <s v="CAR007"/>
    <m/>
    <m/>
    <m/>
    <m/>
    <s v=""/>
    <s v="2020-12-09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64"/>
    <n v="0"/>
    <n v="0"/>
    <n v="0"/>
    <n v="64"/>
    <n v="6.9304543000000001"/>
    <n v="14.819990539999999"/>
    <x v="1"/>
  </r>
  <r>
    <s v="2020-11-20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0"/>
    <x v="2"/>
    <s v="CAR"/>
    <m/>
    <s v="Mambere-Kadei"/>
    <s v="CAR007"/>
    <m/>
    <m/>
    <m/>
    <m/>
    <s v=""/>
    <s v="2020-12-10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76"/>
    <n v="0"/>
    <n v="0"/>
    <n v="0"/>
    <n v="76"/>
    <n v="6.9304543000000001"/>
    <n v="14.819990539999999"/>
    <x v="1"/>
  </r>
  <r>
    <s v="2020-11-20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0"/>
    <x v="0"/>
    <s v="CMR"/>
    <m/>
    <s v="Est"/>
    <s v="CMR003"/>
    <s v="Lom-Et-Djerem"/>
    <s v="CMR003004"/>
    <s v="Bétaré-Oya"/>
    <s v="CMR003004002"/>
    <s v="GADO"/>
    <s v="2020-12-1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26"/>
    <n v="0"/>
    <n v="0"/>
    <n v="0"/>
    <n v="126"/>
    <n v="6.9304543000000001"/>
    <n v="14.819990539999999"/>
    <x v="1"/>
  </r>
  <r>
    <s v="2020-11-20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0"/>
    <x v="0"/>
    <s v="CMR"/>
    <m/>
    <s v="Est"/>
    <s v="CMR003"/>
    <s v="Lom-Et-Djerem"/>
    <s v="CMR003004"/>
    <s v="Bétaré-Oya"/>
    <s v="CMR003004002"/>
    <s v="GADO"/>
    <s v="2020-12-1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89"/>
    <n v="0"/>
    <n v="0"/>
    <n v="0"/>
    <n v="89"/>
    <n v="6.9304543000000001"/>
    <n v="14.819990539999999"/>
    <x v="1"/>
  </r>
  <r>
    <s v="2020-11-20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13"/>
    <x v="2"/>
    <s v="CAR"/>
    <m/>
    <s v="Ouham"/>
    <s v="CAR013"/>
    <m/>
    <m/>
    <m/>
    <m/>
    <s v=""/>
    <s v="2020-11-26"/>
    <s v="Tchadienne"/>
    <m/>
    <n v="0"/>
    <n v="17"/>
    <n v="0"/>
    <n v="0"/>
    <n v="0"/>
    <n v="0"/>
    <n v="0"/>
    <n v="0"/>
    <n v="1"/>
    <n v="4"/>
    <n v="4"/>
    <n v="5"/>
    <n v="4"/>
    <n v="17"/>
    <s v="Bovins Ovins"/>
    <m/>
    <n v="150"/>
    <n v="25"/>
    <n v="0"/>
    <n v="0"/>
    <n v="175"/>
    <n v="6.9304543000000001"/>
    <n v="14.819990539999999"/>
    <x v="1"/>
  </r>
  <r>
    <s v="2020-11-20"/>
    <x v="0"/>
    <s v="CMR001"/>
    <s v="Mbéré"/>
    <s v="CMR001004"/>
    <s v="Djohong"/>
    <s v="CMR001004003"/>
    <s v="BORGOP"/>
    <x v="1"/>
    <s v="TCD"/>
    <m/>
    <s v="Mayo Kebbi Est"/>
    <s v="TCD011"/>
    <m/>
    <m/>
    <m/>
    <m/>
    <s v=""/>
    <s v="2020-11-11"/>
    <x v="2"/>
    <s v="CAR"/>
    <m/>
    <s v="Ouham"/>
    <s v="CAR013"/>
    <m/>
    <m/>
    <m/>
    <m/>
    <s v=""/>
    <s v="2020-11-27"/>
    <s v="Tchadienne"/>
    <m/>
    <n v="0"/>
    <n v="19"/>
    <n v="0"/>
    <n v="0"/>
    <n v="0"/>
    <n v="0"/>
    <n v="0"/>
    <n v="0"/>
    <n v="1"/>
    <n v="3"/>
    <n v="5"/>
    <n v="6"/>
    <n v="5"/>
    <n v="19"/>
    <s v="Bovins Ovins Caprins"/>
    <m/>
    <n v="325"/>
    <n v="45"/>
    <n v="18"/>
    <n v="0"/>
    <n v="388"/>
    <n v="6.9304543000000001"/>
    <n v="14.819990539999999"/>
    <x v="1"/>
  </r>
  <r>
    <s v="2020-11-20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1-09"/>
    <x v="2"/>
    <s v="CAR"/>
    <m/>
    <s v="Vakaga"/>
    <s v="CAR016"/>
    <m/>
    <m/>
    <m/>
    <m/>
    <s v=""/>
    <s v="2020-11-29"/>
    <s v="Tchadienne"/>
    <m/>
    <n v="0"/>
    <n v="27"/>
    <n v="0"/>
    <n v="0"/>
    <n v="0"/>
    <n v="0"/>
    <n v="0"/>
    <n v="0"/>
    <n v="1"/>
    <n v="8"/>
    <n v="4"/>
    <n v="9"/>
    <n v="6"/>
    <n v="27"/>
    <s v="Bovins Ovins Caprins"/>
    <m/>
    <n v="500"/>
    <n v="125"/>
    <n v="33"/>
    <n v="0"/>
    <n v="658"/>
    <n v="6.9304543000000001"/>
    <n v="14.819990539999999"/>
    <x v="1"/>
  </r>
  <r>
    <s v="2020-11-20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12"/>
    <x v="2"/>
    <s v="CAR"/>
    <m/>
    <s v="Sangha-Mbaere"/>
    <s v="CAR015"/>
    <m/>
    <m/>
    <m/>
    <m/>
    <s v=""/>
    <s v="2020-11-26"/>
    <s v="Tchadienne"/>
    <m/>
    <n v="0"/>
    <n v="22"/>
    <n v="0"/>
    <n v="0"/>
    <n v="0"/>
    <n v="0"/>
    <n v="0"/>
    <n v="0"/>
    <n v="1"/>
    <n v="6"/>
    <n v="4"/>
    <n v="7"/>
    <n v="5"/>
    <n v="22"/>
    <s v="Bovins Ovins Caprins"/>
    <m/>
    <n v="350"/>
    <n v="35"/>
    <n v="5"/>
    <n v="0"/>
    <n v="390"/>
    <n v="6.9304543000000001"/>
    <n v="14.819990539999999"/>
    <x v="1"/>
  </r>
  <r>
    <s v="2020-11-20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14"/>
    <x v="2"/>
    <s v="CAR"/>
    <m/>
    <s v="Nana-Grébizi"/>
    <s v="CAR009"/>
    <m/>
    <m/>
    <m/>
    <m/>
    <s v=""/>
    <s v="2020-11-25"/>
    <s v="Tchadienne"/>
    <m/>
    <n v="0"/>
    <n v="12"/>
    <n v="0"/>
    <n v="0"/>
    <n v="0"/>
    <n v="0"/>
    <n v="0"/>
    <n v="0"/>
    <n v="1"/>
    <n v="2"/>
    <n v="3"/>
    <n v="4"/>
    <n v="3"/>
    <n v="12"/>
    <s v="Bovins Ovins Caprins"/>
    <m/>
    <n v="200"/>
    <n v="36"/>
    <n v="14"/>
    <n v="0"/>
    <n v="250"/>
    <n v="6.9304543000000001"/>
    <n v="14.819990539999999"/>
    <x v="1"/>
  </r>
  <r>
    <s v="2020-11-20"/>
    <x v="0"/>
    <s v="CMR001"/>
    <s v="Mbéré"/>
    <s v="CMR001004"/>
    <s v="Djohong"/>
    <s v="CMR001004003"/>
    <s v="BORGOP"/>
    <x v="1"/>
    <s v="TCD"/>
    <m/>
    <s v="Chari Baguirmi"/>
    <s v="TCD003"/>
    <m/>
    <m/>
    <m/>
    <m/>
    <s v=""/>
    <s v="2020-11-15"/>
    <x v="2"/>
    <s v="CAR"/>
    <m/>
    <s v="Lobaye"/>
    <s v="CAR006"/>
    <m/>
    <m/>
    <m/>
    <m/>
    <s v=""/>
    <s v="2020-11-26"/>
    <s v="Tchadienne"/>
    <m/>
    <n v="0"/>
    <n v="14"/>
    <n v="0"/>
    <n v="0"/>
    <n v="0"/>
    <n v="0"/>
    <n v="0"/>
    <n v="0"/>
    <n v="1"/>
    <n v="3"/>
    <n v="4"/>
    <n v="5"/>
    <n v="2"/>
    <n v="14"/>
    <s v="Bovins Ovins Caprins"/>
    <m/>
    <n v="250"/>
    <n v="70"/>
    <n v="25"/>
    <n v="0"/>
    <n v="345"/>
    <n v="6.9304543000000001"/>
    <n v="14.819990539999999"/>
    <x v="1"/>
  </r>
  <r>
    <s v="2020-11-20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1-12"/>
    <x v="0"/>
    <s v="CMR"/>
    <m/>
    <s v="Adamaoua"/>
    <s v="CMR001"/>
    <s v="Vina"/>
    <s v="CMR001005"/>
    <s v="Martap"/>
    <s v="CMR001005001"/>
    <s v="MARTAP"/>
    <s v="2020-12-05"/>
    <s v="Centrafricaine"/>
    <m/>
    <n v="0"/>
    <n v="0"/>
    <n v="4"/>
    <n v="0"/>
    <n v="0"/>
    <n v="0"/>
    <n v="0"/>
    <n v="0"/>
    <n v="1"/>
    <n v="0"/>
    <n v="0"/>
    <n v="1"/>
    <n v="3"/>
    <n v="4"/>
    <s v="Bovins"/>
    <m/>
    <n v="60"/>
    <n v="0"/>
    <n v="0"/>
    <n v="0"/>
    <n v="60"/>
    <n v="6.7419379599999996"/>
    <n v="14.56870743"/>
    <x v="1"/>
  </r>
  <r>
    <s v="2020-11-20"/>
    <x v="0"/>
    <s v="CMR001"/>
    <s v="Mbéré"/>
    <s v="CMR001004"/>
    <s v="Meiganga"/>
    <s v="CMR001004002"/>
    <s v="NGAM"/>
    <x v="2"/>
    <s v="CAR"/>
    <m/>
    <s v="Kémo"/>
    <s v="CAR005"/>
    <m/>
    <m/>
    <m/>
    <m/>
    <s v=""/>
    <s v="2020-11-05"/>
    <x v="0"/>
    <s v="CMR"/>
    <m/>
    <s v="Centre"/>
    <s v="CMR002"/>
    <s v="Nyong-et-Kelle"/>
    <s v="CMR002008"/>
    <s v="Bondjock"/>
    <s v="CMR002008009"/>
    <s v="ESEKA "/>
    <s v="2020-12-04"/>
    <s v="Centrafricaine"/>
    <m/>
    <n v="0"/>
    <n v="0"/>
    <n v="5"/>
    <n v="0"/>
    <n v="0"/>
    <n v="0"/>
    <n v="0"/>
    <n v="0"/>
    <n v="1"/>
    <n v="0"/>
    <n v="0"/>
    <n v="1"/>
    <n v="4"/>
    <n v="5"/>
    <s v="Bovins"/>
    <m/>
    <n v="40"/>
    <n v="0"/>
    <n v="0"/>
    <n v="0"/>
    <n v="40"/>
    <n v="6.7419379599999996"/>
    <n v="14.56870743"/>
    <x v="1"/>
  </r>
  <r>
    <s v="2020-11-2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KOLBOUGA"/>
    <s v="2020-11-19"/>
    <x v="0"/>
    <s v="CMR"/>
    <m/>
    <s v="Est"/>
    <s v="CMR003"/>
    <s v="kadey"/>
    <s v="CMR003003"/>
    <s v="Batouri"/>
    <s v="CMR003003003"/>
    <s v="MOBÉ"/>
    <s v="2020-11-29"/>
    <s v="Camerounaise"/>
    <m/>
    <n v="6"/>
    <n v="0"/>
    <n v="0"/>
    <n v="0"/>
    <n v="0"/>
    <n v="0"/>
    <n v="0"/>
    <n v="0"/>
    <n v="1"/>
    <n v="0"/>
    <n v="2"/>
    <n v="1"/>
    <n v="3"/>
    <n v="6"/>
    <s v="Bovins"/>
    <m/>
    <n v="96"/>
    <n v="0"/>
    <n v="0"/>
    <n v="0"/>
    <n v="96"/>
    <n v="4.8990748999999996"/>
    <n v="14.54433978"/>
    <x v="1"/>
  </r>
  <r>
    <s v="2020-11-20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konolinga"/>
    <s v="CMR002009003"/>
    <s v="AKONOLINGA"/>
    <s v="2020-10-15"/>
    <x v="0"/>
    <s v="CMR"/>
    <m/>
    <s v="Est"/>
    <s v="CMR003"/>
    <s v="kadey"/>
    <s v="CMR003003"/>
    <s v="Kette"/>
    <s v="CMR003003004"/>
    <s v="NGALIMAMA"/>
    <s v="2020-11-25"/>
    <s v="Camerounaise"/>
    <m/>
    <n v="7"/>
    <n v="0"/>
    <n v="0"/>
    <n v="0"/>
    <n v="0"/>
    <n v="0"/>
    <n v="0"/>
    <n v="0"/>
    <n v="1"/>
    <n v="0"/>
    <n v="2"/>
    <n v="0"/>
    <n v="5"/>
    <n v="7"/>
    <s v="Bovins Autre"/>
    <s v="Asins"/>
    <n v="119"/>
    <n v="0"/>
    <n v="0"/>
    <n v="3"/>
    <n v="122"/>
    <n v="4.8990748999999996"/>
    <n v="14.54433978"/>
    <x v="1"/>
  </r>
  <r>
    <s v="2020-11-2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Nguelebok"/>
    <s v="CMR003003001"/>
    <s v="KOBI"/>
    <s v="2020-11-15"/>
    <x v="2"/>
    <s v="CAR"/>
    <m/>
    <s v="Mambere-Kadei"/>
    <s v="CAR007"/>
    <m/>
    <m/>
    <m/>
    <m/>
    <s v=""/>
    <s v="2020-11-25"/>
    <s v="Camerounaise"/>
    <m/>
    <n v="8"/>
    <n v="0"/>
    <n v="0"/>
    <n v="0"/>
    <n v="0"/>
    <n v="0"/>
    <n v="0"/>
    <n v="0"/>
    <n v="1"/>
    <n v="0"/>
    <n v="0"/>
    <n v="0"/>
    <n v="8"/>
    <n v="8"/>
    <s v="Bovins"/>
    <m/>
    <n v="143"/>
    <n v="0"/>
    <n v="0"/>
    <n v="0"/>
    <n v="143"/>
    <n v="4.8990748999999996"/>
    <n v="14.54433978"/>
    <x v="1"/>
  </r>
  <r>
    <s v="2020-11-20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KOLOMINE"/>
    <s v="2020-11-16"/>
    <x v="2"/>
    <s v="CAR"/>
    <m/>
    <s v="Haute-Kotto"/>
    <s v="CAR004"/>
    <m/>
    <m/>
    <m/>
    <m/>
    <s v=""/>
    <s v="2020-12-04"/>
    <s v="Camerounaise Centrafricaine"/>
    <m/>
    <n v="3"/>
    <n v="0"/>
    <n v="4"/>
    <n v="0"/>
    <n v="0"/>
    <n v="0"/>
    <n v="0"/>
    <n v="0"/>
    <n v="2"/>
    <n v="0"/>
    <n v="0"/>
    <n v="0"/>
    <n v="7"/>
    <n v="7"/>
    <s v="Bovins"/>
    <m/>
    <n v="99"/>
    <n v="0"/>
    <n v="0"/>
    <n v="0"/>
    <n v="99"/>
    <n v="5.0849866700000002"/>
    <n v="14.63825578"/>
    <x v="1"/>
  </r>
  <r>
    <s v="2020-11-20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NGOURA"/>
    <s v="2020-11-16"/>
    <x v="2"/>
    <s v="CAR"/>
    <m/>
    <s v="Haute-Kotto"/>
    <s v="CAR004"/>
    <m/>
    <m/>
    <m/>
    <m/>
    <s v=""/>
    <s v="2020-11-30"/>
    <s v="Centrafricaine Camerounaise"/>
    <m/>
    <n v="2"/>
    <n v="0"/>
    <n v="4"/>
    <n v="0"/>
    <n v="0"/>
    <n v="0"/>
    <n v="0"/>
    <n v="0"/>
    <n v="2"/>
    <n v="0"/>
    <n v="0"/>
    <n v="0"/>
    <n v="6"/>
    <n v="6"/>
    <s v="Bovins"/>
    <m/>
    <n v="200"/>
    <n v="0"/>
    <n v="0"/>
    <n v="0"/>
    <n v="200"/>
    <n v="5.0849866700000002"/>
    <n v="14.63825578"/>
    <x v="1"/>
  </r>
  <r>
    <s v="2020-11-20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ZIMBI"/>
    <s v="2020-11-17"/>
    <x v="2"/>
    <s v="CAR"/>
    <m/>
    <s v="Nana-Mambere"/>
    <s v="CAR010"/>
    <m/>
    <m/>
    <m/>
    <m/>
    <s v=""/>
    <s v="2020-12-03"/>
    <s v="Camerounaise Centrafricaine"/>
    <m/>
    <n v="3"/>
    <n v="0"/>
    <n v="4"/>
    <n v="0"/>
    <n v="0"/>
    <n v="0"/>
    <n v="0"/>
    <n v="0"/>
    <n v="2"/>
    <n v="0"/>
    <n v="0"/>
    <n v="0"/>
    <n v="7"/>
    <n v="7"/>
    <s v="Bovins"/>
    <m/>
    <n v="116"/>
    <n v="0"/>
    <n v="0"/>
    <n v="0"/>
    <n v="116"/>
    <n v="5.0849866700000002"/>
    <n v="14.63825578"/>
    <x v="1"/>
  </r>
  <r>
    <s v="2020-11-20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15"/>
    <x v="0"/>
    <s v="CMR"/>
    <m/>
    <s v="Est"/>
    <s v="CMR003"/>
    <s v="kadey"/>
    <s v="CMR003003"/>
    <s v="Batouri"/>
    <s v="CMR003003003"/>
    <s v="BATOURI"/>
    <s v="2020-12-1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50"/>
    <n v="0"/>
    <n v="0"/>
    <n v="0"/>
    <n v="150"/>
    <n v="6.0385846000000001"/>
    <n v="14.4007468"/>
    <x v="1"/>
  </r>
  <r>
    <s v="2020-11-20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I"/>
    <s v="CMR001005006"/>
    <s v="GARGA LYMBONA "/>
    <s v="2020-11-15"/>
    <x v="0"/>
    <s v="CMR"/>
    <m/>
    <s v="Est"/>
    <s v="CMR003"/>
    <s v="kadey"/>
    <s v="CMR003003"/>
    <s v="Batouri"/>
    <s v="CMR003003003"/>
    <s v="BATOURI"/>
    <s v="2020-12-1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50"/>
    <n v="0"/>
    <n v="0"/>
    <n v="0"/>
    <n v="150"/>
    <n v="6.0385846000000001"/>
    <n v="14.4007468"/>
    <x v="1"/>
  </r>
  <r>
    <s v="2020-11-20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OSSEL BODEL"/>
    <s v="2020-11-19"/>
    <x v="3"/>
    <s v="TCD"/>
    <m/>
    <s v="Tandjile"/>
    <s v="TCD016"/>
    <m/>
    <m/>
    <m/>
    <m/>
    <s v=""/>
    <s v="2020-11-23"/>
    <s v="Tchadienne"/>
    <m/>
    <n v="0"/>
    <n v="4"/>
    <n v="0"/>
    <n v="0"/>
    <n v="0"/>
    <n v="0"/>
    <n v="0"/>
    <n v="0"/>
    <n v="1"/>
    <n v="0"/>
    <n v="0"/>
    <n v="0"/>
    <n v="4"/>
    <n v="4"/>
    <s v="Bovins Ovins Caprins Autre"/>
    <s v="Equins"/>
    <n v="250"/>
    <n v="70"/>
    <n v="26"/>
    <n v="3"/>
    <n v="349"/>
    <n v="9.2572727399999994"/>
    <n v="13.77182711"/>
    <x v="1"/>
  </r>
  <r>
    <s v="2020-11-20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OSSEL BODEL"/>
    <s v="2020-11-19"/>
    <x v="3"/>
    <s v="TCD"/>
    <m/>
    <s v="Tandjile"/>
    <s v="TCD016"/>
    <m/>
    <m/>
    <m/>
    <m/>
    <s v=""/>
    <s v="2020-11-23"/>
    <s v="Tchadienne"/>
    <m/>
    <n v="0"/>
    <n v="3"/>
    <n v="0"/>
    <n v="0"/>
    <n v="0"/>
    <n v="0"/>
    <n v="0"/>
    <n v="0"/>
    <n v="1"/>
    <n v="0"/>
    <n v="0"/>
    <n v="0"/>
    <n v="3"/>
    <n v="3"/>
    <s v="Bovins Ovins Caprins Autre"/>
    <s v="Equins"/>
    <n v="197"/>
    <n v="57"/>
    <n v="15"/>
    <n v="2"/>
    <n v="271"/>
    <n v="9.2572727399999994"/>
    <n v="13.77182711"/>
    <x v="1"/>
  </r>
  <r>
    <s v="2020-11-2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3"/>
    <x v="0"/>
    <s v="CMR"/>
    <m/>
    <s v="Nord"/>
    <s v="CMR006"/>
    <s v="Mayo-Rey"/>
    <s v="CMR006004"/>
    <s v="Touboro"/>
    <s v="CMR006004003"/>
    <s v="MBAIMBOUM "/>
    <s v="2020-12-02"/>
    <s v="Tchadienne"/>
    <m/>
    <n v="0"/>
    <n v="9"/>
    <n v="0"/>
    <n v="0"/>
    <n v="0"/>
    <n v="0"/>
    <n v="0"/>
    <n v="0"/>
    <n v="1"/>
    <n v="1"/>
    <n v="2"/>
    <n v="3"/>
    <n v="3"/>
    <n v="9"/>
    <s v="Bovins Ovins Autre"/>
    <s v="Asins et Equins"/>
    <n v="90"/>
    <n v="30"/>
    <n v="0"/>
    <n v="5"/>
    <n v="125"/>
    <n v="8.6633450799999991"/>
    <n v="14.9876931"/>
    <x v="1"/>
  </r>
  <r>
    <s v="2020-11-2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0"/>
    <s v="CMR"/>
    <m/>
    <s v="Nord"/>
    <s v="CMR006"/>
    <s v="Mayo-Rey"/>
    <s v="CMR006004"/>
    <s v="Touboro"/>
    <s v="CMR006004003"/>
    <s v="MBAIBOUM"/>
    <s v="2020-12-02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80"/>
    <n v="40"/>
    <n v="0"/>
    <n v="5"/>
    <n v="125"/>
    <n v="8.6633450799999991"/>
    <n v="14.9876931"/>
    <x v="1"/>
  </r>
  <r>
    <s v="2020-11-2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3"/>
    <x v="0"/>
    <s v="CMR"/>
    <m/>
    <s v="Nord"/>
    <s v="CMR006"/>
    <s v="Mayo-Rey"/>
    <s v="CMR006004"/>
    <s v="Touboro"/>
    <s v="CMR006004003"/>
    <s v="MBAIMBOUM"/>
    <s v="2020-12-02"/>
    <s v="Tchadienne"/>
    <m/>
    <n v="0"/>
    <n v="12"/>
    <n v="0"/>
    <n v="0"/>
    <n v="0"/>
    <n v="0"/>
    <n v="0"/>
    <n v="0"/>
    <n v="1"/>
    <n v="2"/>
    <n v="3"/>
    <n v="3"/>
    <n v="4"/>
    <n v="12"/>
    <s v="Bovins Ovins Autre"/>
    <s v="Asins et Equins"/>
    <n v="140"/>
    <n v="50"/>
    <n v="0"/>
    <n v="6"/>
    <n v="196"/>
    <n v="8.6633450799999991"/>
    <n v="14.9876931"/>
    <x v="1"/>
  </r>
  <r>
    <s v="2020-11-2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0"/>
    <x v="2"/>
    <s v="CAR"/>
    <m/>
    <s v="Ouham-Pende"/>
    <s v="CAR014"/>
    <m/>
    <m/>
    <m/>
    <m/>
    <s v=""/>
    <s v="2020-12-25"/>
    <s v="Tchadienne"/>
    <m/>
    <n v="0"/>
    <n v="8"/>
    <n v="0"/>
    <n v="0"/>
    <n v="0"/>
    <n v="0"/>
    <n v="0"/>
    <n v="0"/>
    <n v="1"/>
    <n v="1"/>
    <n v="2"/>
    <n v="1"/>
    <n v="4"/>
    <n v="8"/>
    <s v="Bovins Ovins Autre"/>
    <s v="Asins et Equins"/>
    <n v="130"/>
    <n v="50"/>
    <n v="0"/>
    <n v="6"/>
    <n v="186"/>
    <n v="8.6633450799999991"/>
    <n v="14.9876931"/>
    <x v="1"/>
  </r>
  <r>
    <s v="2020-11-2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2"/>
    <s v="CAR"/>
    <m/>
    <s v="Ouham-Pende"/>
    <s v="CAR014"/>
    <m/>
    <m/>
    <m/>
    <m/>
    <s v=""/>
    <s v="2020-12-23"/>
    <s v="Tchadienne"/>
    <m/>
    <n v="0"/>
    <n v="11"/>
    <n v="0"/>
    <n v="0"/>
    <n v="0"/>
    <n v="0"/>
    <n v="0"/>
    <n v="0"/>
    <n v="1"/>
    <n v="2"/>
    <n v="3"/>
    <n v="3"/>
    <n v="3"/>
    <n v="11"/>
    <s v="Bovins Ovins Autre"/>
    <s v="Asins"/>
    <n v="100"/>
    <n v="50"/>
    <n v="0"/>
    <n v="4"/>
    <n v="154"/>
    <n v="8.6633450799999991"/>
    <n v="14.9876931"/>
    <x v="1"/>
  </r>
  <r>
    <s v="2020-11-2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0"/>
    <s v="CMR"/>
    <m/>
    <s v="Nord"/>
    <s v="CMR006"/>
    <s v="Mayo-Rey"/>
    <s v="CMR006004"/>
    <s v="Touboro"/>
    <s v="CMR006004003"/>
    <s v="MBAIMBOUM "/>
    <s v="2020-12-25"/>
    <s v="Tchadienne"/>
    <m/>
    <n v="0"/>
    <n v="6"/>
    <n v="0"/>
    <n v="0"/>
    <n v="0"/>
    <n v="0"/>
    <n v="0"/>
    <n v="0"/>
    <n v="1"/>
    <n v="1"/>
    <n v="1"/>
    <n v="2"/>
    <n v="2"/>
    <n v="6"/>
    <s v="Bovins Ovins Autre"/>
    <s v="Asins et Equins"/>
    <n v="60"/>
    <n v="20"/>
    <n v="0"/>
    <n v="5"/>
    <n v="85"/>
    <n v="8.6633450799999991"/>
    <n v="14.9876931"/>
    <x v="1"/>
  </r>
  <r>
    <s v="2020-11-2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3"/>
    <x v="3"/>
    <s v="TCD"/>
    <m/>
    <s v="Mayo Kebbi Ouest"/>
    <s v="TCD012"/>
    <m/>
    <m/>
    <m/>
    <m/>
    <s v=""/>
    <s v="2020-12-27"/>
    <s v="Tchadienne"/>
    <m/>
    <n v="0"/>
    <n v="7"/>
    <n v="0"/>
    <n v="0"/>
    <n v="0"/>
    <n v="0"/>
    <n v="0"/>
    <n v="0"/>
    <n v="1"/>
    <n v="2"/>
    <n v="1"/>
    <n v="1"/>
    <n v="3"/>
    <n v="7"/>
    <s v="Bovins Ovins Autre"/>
    <s v="Asins"/>
    <n v="90"/>
    <n v="40"/>
    <n v="0"/>
    <n v="4"/>
    <n v="134"/>
    <n v="8.6633450799999991"/>
    <n v="14.9876931"/>
    <x v="1"/>
  </r>
  <r>
    <s v="2020-11-2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3"/>
    <x v="2"/>
    <s v="CAR"/>
    <m/>
    <s v="Ouham-Pende"/>
    <s v="CAR014"/>
    <m/>
    <m/>
    <m/>
    <m/>
    <s v=""/>
    <s v="2020-12-26"/>
    <s v="Tchadienne"/>
    <m/>
    <n v="0"/>
    <n v="10"/>
    <n v="0"/>
    <n v="0"/>
    <n v="0"/>
    <n v="0"/>
    <n v="0"/>
    <n v="0"/>
    <n v="1"/>
    <n v="2"/>
    <n v="3"/>
    <n v="2"/>
    <n v="3"/>
    <n v="10"/>
    <s v="Bovins Ovins Autre"/>
    <s v="Asins et Equins"/>
    <n v="100"/>
    <n v="20"/>
    <n v="0"/>
    <n v="8"/>
    <n v="128"/>
    <n v="8.6633450799999991"/>
    <n v="14.9876931"/>
    <x v="1"/>
  </r>
  <r>
    <s v="2020-11-2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9"/>
    <x v="2"/>
    <s v="CAR"/>
    <m/>
    <s v="Ouham-Pende"/>
    <s v="CAR014"/>
    <m/>
    <m/>
    <m/>
    <m/>
    <s v=""/>
    <s v="2020-12-25"/>
    <s v="Tchadienne"/>
    <m/>
    <n v="0"/>
    <n v="9"/>
    <n v="0"/>
    <n v="0"/>
    <n v="0"/>
    <n v="0"/>
    <n v="0"/>
    <n v="0"/>
    <n v="1"/>
    <n v="1"/>
    <n v="2"/>
    <n v="2"/>
    <n v="4"/>
    <n v="9"/>
    <s v="Bovins Ovins Autre"/>
    <s v="Asins et Equins"/>
    <n v="120"/>
    <n v="30"/>
    <n v="0"/>
    <n v="5"/>
    <n v="155"/>
    <n v="8.6633450799999991"/>
    <n v="14.9876931"/>
    <x v="1"/>
  </r>
  <r>
    <s v="2020-11-2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2"/>
    <x v="2"/>
    <s v="CAR"/>
    <m/>
    <s v="Ouham-Pende"/>
    <s v="CAR014"/>
    <m/>
    <m/>
    <m/>
    <m/>
    <s v=""/>
    <s v="2020-12-23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80"/>
    <n v="30"/>
    <n v="0"/>
    <n v="4"/>
    <n v="114"/>
    <n v="8.6633450799999991"/>
    <n v="14.9876931"/>
    <x v="1"/>
  </r>
  <r>
    <s v="2020-11-20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1-12"/>
    <x v="0"/>
    <s v="CMR"/>
    <m/>
    <s v="Nord"/>
    <s v="CMR006"/>
    <s v="Bénoué"/>
    <s v="CMR006001"/>
    <s v="Bibémi"/>
    <s v="CMR006001012"/>
    <s v="MARCHÉ ADOUMRI "/>
    <s v="2020-11-23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100"/>
    <n v="0"/>
    <n v="0"/>
    <n v="0"/>
    <n v="100"/>
    <n v="9.3887997999999993"/>
    <n v="13.43275727"/>
    <x v="1"/>
  </r>
  <r>
    <s v="2020-11-20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SINASSI"/>
    <s v="2020-11-17"/>
    <x v="5"/>
    <s v="NGA"/>
    <m/>
    <s v="Adamawa"/>
    <s v="NGA002"/>
    <m/>
    <m/>
    <m/>
    <m/>
    <s v=""/>
    <s v="2020-12-20"/>
    <s v="Tchadienne Nigérianne"/>
    <m/>
    <n v="0"/>
    <n v="2"/>
    <n v="0"/>
    <n v="2"/>
    <n v="0"/>
    <n v="0"/>
    <n v="0"/>
    <n v="0"/>
    <n v="2"/>
    <n v="0"/>
    <n v="0"/>
    <n v="0"/>
    <n v="4"/>
    <n v="4"/>
    <s v="Bovins"/>
    <m/>
    <n v="350"/>
    <n v="0"/>
    <n v="0"/>
    <n v="0"/>
    <n v="350"/>
    <n v="9.3887997999999993"/>
    <n v="13.43275727"/>
    <x v="1"/>
  </r>
  <r>
    <s v="2020-11-20"/>
    <x v="1"/>
    <s v="CMR006"/>
    <s v="Mayo-Rey"/>
    <s v="CMR006004"/>
    <s v="Touboro"/>
    <s v="CMR006004003"/>
    <s v="BOGDIBO"/>
    <x v="1"/>
    <s v="TCD"/>
    <m/>
    <s v="Sila"/>
    <s v="TCD021"/>
    <m/>
    <m/>
    <m/>
    <m/>
    <s v=""/>
    <s v="2020-10-14"/>
    <x v="2"/>
    <s v="CAR"/>
    <m/>
    <s v="Nana-Mambere"/>
    <s v="CAR010"/>
    <m/>
    <m/>
    <m/>
    <m/>
    <s v=""/>
    <s v="2020-12-20"/>
    <s v="Camerounaise Tchadienne"/>
    <m/>
    <n v="4"/>
    <n v="2"/>
    <n v="0"/>
    <n v="0"/>
    <n v="0"/>
    <n v="0"/>
    <n v="0"/>
    <n v="0"/>
    <n v="2"/>
    <n v="0"/>
    <n v="0"/>
    <n v="2"/>
    <n v="4"/>
    <n v="6"/>
    <s v="Bovins Ovins"/>
    <m/>
    <n v="430"/>
    <n v="187"/>
    <n v="0"/>
    <n v="0"/>
    <n v="617"/>
    <n v="7.7847441999999996"/>
    <n v="15.51739456"/>
    <x v="1"/>
  </r>
  <r>
    <s v="2020-11-21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1"/>
    <x v="2"/>
    <s v="CAR"/>
    <m/>
    <s v="Ouham-Pende"/>
    <s v="CAR014"/>
    <m/>
    <m/>
    <m/>
    <m/>
    <s v=""/>
    <s v="2020-11-30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173"/>
    <n v="0"/>
    <n v="0"/>
    <n v="0"/>
    <n v="173"/>
    <n v="6.9304543000000001"/>
    <n v="14.819990539999999"/>
    <x v="1"/>
  </r>
  <r>
    <s v="2020-11-2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1-20"/>
    <x v="0"/>
    <s v="CMR"/>
    <m/>
    <s v="Adamaoua"/>
    <s v="CMR001"/>
    <s v="Mbéré"/>
    <s v="CMR001004"/>
    <s v="Meiganga"/>
    <s v="CMR001004002"/>
    <s v="MEIGANGA"/>
    <s v="2020-11-2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2"/>
    <n v="0"/>
    <n v="0"/>
    <n v="0"/>
    <n v="32"/>
    <n v="6.7419379599999996"/>
    <n v="14.56870743"/>
    <x v="1"/>
  </r>
  <r>
    <s v="2020-11-2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1-20"/>
    <x v="0"/>
    <s v="CMR"/>
    <m/>
    <s v="Adamaoua"/>
    <s v="CMR001"/>
    <s v="Mbéré"/>
    <s v="CMR001004"/>
    <s v="Meiganga"/>
    <s v="CMR001004002"/>
    <s v="MEIGANGA"/>
    <s v="2020-11-2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"/>
    <n v="0"/>
    <n v="0"/>
    <n v="0"/>
    <n v="20"/>
    <n v="6.7419379599999996"/>
    <n v="14.56870743"/>
    <x v="1"/>
  </r>
  <r>
    <s v="2020-11-2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DIEL "/>
    <s v="2020-11-15"/>
    <x v="0"/>
    <s v="CMR"/>
    <m/>
    <s v="Est"/>
    <s v="CMR003"/>
    <s v="Lom-Et-Djerem"/>
    <s v="CMR003004"/>
    <s v="Mandjou"/>
    <s v="CMR003004004"/>
    <s v="MANDJOU "/>
    <s v="2020-11-28"/>
    <s v="Camerounaise"/>
    <m/>
    <n v="5"/>
    <n v="0"/>
    <n v="0"/>
    <n v="0"/>
    <n v="0"/>
    <n v="0"/>
    <n v="0"/>
    <n v="0"/>
    <n v="1"/>
    <n v="0"/>
    <n v="0"/>
    <n v="1"/>
    <n v="4"/>
    <n v="5"/>
    <s v="Bovins"/>
    <m/>
    <n v="47"/>
    <n v="0"/>
    <n v="0"/>
    <n v="0"/>
    <n v="47"/>
    <n v="6.7419379599999996"/>
    <n v="14.56870743"/>
    <x v="1"/>
  </r>
  <r>
    <s v="2020-11-21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1-12"/>
    <x v="0"/>
    <s v="CMR"/>
    <m/>
    <s v="Est"/>
    <s v="CMR003"/>
    <s v="Lom-Et-Djerem"/>
    <s v="CMR003004"/>
    <s v="Garoua-Boulaï"/>
    <s v="CMR003004006"/>
    <s v="GAROUA-BOULAÏ "/>
    <s v="2020-11-25"/>
    <s v="Centrafricaine"/>
    <m/>
    <n v="0"/>
    <n v="0"/>
    <n v="4"/>
    <n v="0"/>
    <n v="0"/>
    <n v="0"/>
    <n v="0"/>
    <n v="0"/>
    <n v="1"/>
    <n v="0"/>
    <n v="0"/>
    <n v="0"/>
    <n v="4"/>
    <n v="4"/>
    <s v="Bovins "/>
    <m/>
    <n v="52"/>
    <n v="0"/>
    <n v="0"/>
    <n v="0"/>
    <n v="52"/>
    <n v="6.7419379599999996"/>
    <n v="14.56870743"/>
    <x v="1"/>
  </r>
  <r>
    <s v="2020-11-2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1-19"/>
    <x v="2"/>
    <s v="CAR"/>
    <m/>
    <s v="Mambere-Kadei"/>
    <s v="CAR007"/>
    <m/>
    <m/>
    <m/>
    <m/>
    <s v=""/>
    <s v="2020-11-26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76"/>
    <n v="0"/>
    <n v="0"/>
    <n v="0"/>
    <n v="76"/>
    <n v="4.8990748999999996"/>
    <n v="14.54433978"/>
    <x v="1"/>
  </r>
  <r>
    <s v="2020-11-2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KOLBOUGA"/>
    <s v="2020-11-20"/>
    <x v="0"/>
    <s v="CMR"/>
    <m/>
    <s v="Centre"/>
    <s v="CMR002"/>
    <s v="Nyong-et-Mfoumou"/>
    <s v="CMR002009"/>
    <s v="Akonolinga"/>
    <s v="CMR002009003"/>
    <s v="AKONOLINGA"/>
    <s v="2021-01-0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49"/>
    <n v="0"/>
    <n v="0"/>
    <n v="0"/>
    <n v="49"/>
    <n v="4.8990748999999996"/>
    <n v="14.54433978"/>
    <x v="1"/>
  </r>
  <r>
    <s v="2020-11-2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1-19"/>
    <x v="0"/>
    <s v="CMR"/>
    <m/>
    <s v="Est"/>
    <s v="CMR003"/>
    <s v="kadey"/>
    <s v="CMR003003"/>
    <s v="Kette"/>
    <s v="CMR003003004"/>
    <s v="NGALIMAMA"/>
    <s v="2020-11-24"/>
    <s v="Camerounaise"/>
    <m/>
    <n v="9"/>
    <n v="0"/>
    <n v="0"/>
    <n v="0"/>
    <n v="0"/>
    <n v="0"/>
    <n v="0"/>
    <n v="0"/>
    <n v="1"/>
    <n v="0"/>
    <n v="0"/>
    <n v="0"/>
    <n v="9"/>
    <n v="9"/>
    <s v="Bovins"/>
    <m/>
    <n v="167"/>
    <n v="0"/>
    <n v="0"/>
    <n v="0"/>
    <n v="167"/>
    <n v="4.8990748999999996"/>
    <n v="14.54433978"/>
    <x v="1"/>
  </r>
  <r>
    <s v="2020-11-21"/>
    <x v="2"/>
    <s v="CMR003"/>
    <s v="Kadey"/>
    <s v="CMR003003"/>
    <s v="Kette"/>
    <s v="CMR003003004"/>
    <s v="TIMANGOLO"/>
    <x v="1"/>
    <s v="TCD"/>
    <m/>
    <s v="Mandoul"/>
    <s v="TCD010"/>
    <m/>
    <m/>
    <m/>
    <m/>
    <s v=""/>
    <s v="2020-08-23"/>
    <x v="1"/>
    <s v="COG"/>
    <m/>
    <m/>
    <m/>
    <m/>
    <m/>
    <m/>
    <m/>
    <s v=""/>
    <s v="2021-01-31"/>
    <s v="Tchadienne Camerounaise"/>
    <m/>
    <n v="5"/>
    <n v="7"/>
    <n v="0"/>
    <n v="0"/>
    <n v="0"/>
    <n v="0"/>
    <n v="0"/>
    <n v="0"/>
    <n v="2"/>
    <n v="0"/>
    <n v="0"/>
    <n v="0"/>
    <n v="12"/>
    <n v="12"/>
    <s v="Bovins"/>
    <m/>
    <n v="255"/>
    <n v="0"/>
    <n v="0"/>
    <n v="0"/>
    <n v="255"/>
    <n v="4.8990748999999996"/>
    <n v="14.54433978"/>
    <x v="1"/>
  </r>
  <r>
    <s v="2020-11-21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0-11"/>
    <x v="2"/>
    <s v="CAR"/>
    <m/>
    <s v="Mambere-Kadei"/>
    <s v="CAR007"/>
    <m/>
    <m/>
    <m/>
    <m/>
    <s v=""/>
    <s v="2020-12-31"/>
    <s v="Camerounaise"/>
    <m/>
    <n v="13"/>
    <n v="0"/>
    <n v="0"/>
    <n v="0"/>
    <n v="0"/>
    <n v="0"/>
    <n v="0"/>
    <n v="0"/>
    <n v="1"/>
    <n v="0"/>
    <n v="0"/>
    <n v="0"/>
    <n v="13"/>
    <n v="13"/>
    <s v="Bovins"/>
    <m/>
    <n v="236"/>
    <n v="0"/>
    <n v="0"/>
    <n v="0"/>
    <n v="236"/>
    <n v="4.8990748999999996"/>
    <n v="14.54433978"/>
    <x v="1"/>
  </r>
  <r>
    <s v="2020-11-2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TIMANGOLO"/>
    <s v="2020-11-21"/>
    <x v="0"/>
    <s v="CMR"/>
    <m/>
    <s v="Est"/>
    <s v="CMR003"/>
    <s v="kadey"/>
    <s v="CMR003003"/>
    <s v="Kette"/>
    <s v="CMR003003004"/>
    <s v="GBITI"/>
    <s v="2020-11-2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6"/>
    <n v="0"/>
    <n v="0"/>
    <n v="0"/>
    <n v="16"/>
    <n v="4.8990748999999996"/>
    <n v="14.54433978"/>
    <x v="1"/>
  </r>
  <r>
    <s v="2020-11-2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MALEWA"/>
    <s v="2020-11-21"/>
    <x v="2"/>
    <s v="CAR"/>
    <m/>
    <s v="Ouaka"/>
    <s v="CAR012"/>
    <m/>
    <m/>
    <m/>
    <m/>
    <s v=""/>
    <s v="2020-12-05"/>
    <s v="Camerounaise"/>
    <m/>
    <n v="6"/>
    <n v="0"/>
    <n v="0"/>
    <n v="0"/>
    <n v="0"/>
    <n v="0"/>
    <n v="0"/>
    <n v="0"/>
    <n v="1"/>
    <n v="0"/>
    <n v="2"/>
    <n v="1"/>
    <n v="3"/>
    <n v="6"/>
    <s v="Bovins Ovins"/>
    <m/>
    <n v="430"/>
    <n v="90"/>
    <n v="0"/>
    <n v="0"/>
    <n v="520"/>
    <n v="5.0849866700000002"/>
    <n v="14.63825578"/>
    <x v="1"/>
  </r>
  <r>
    <s v="2020-11-2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MALEWA"/>
    <s v="2020-11-21"/>
    <x v="2"/>
    <s v="CAR"/>
    <m/>
    <s v="Ouaka"/>
    <s v="CAR012"/>
    <m/>
    <m/>
    <m/>
    <m/>
    <s v=""/>
    <s v="2020-12-05"/>
    <s v="Camerounaise"/>
    <m/>
    <n v="8"/>
    <n v="0"/>
    <n v="0"/>
    <n v="0"/>
    <n v="0"/>
    <n v="0"/>
    <n v="0"/>
    <n v="0"/>
    <n v="1"/>
    <n v="1"/>
    <n v="2"/>
    <n v="1"/>
    <n v="4"/>
    <n v="8"/>
    <s v="Bovins Ovins"/>
    <m/>
    <n v="510"/>
    <n v="70"/>
    <n v="0"/>
    <n v="0"/>
    <n v="580"/>
    <n v="5.0849866700000002"/>
    <n v="14.63825578"/>
    <x v="1"/>
  </r>
  <r>
    <s v="2020-11-21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OSSEL BODEL"/>
    <s v="2020-11-06"/>
    <x v="3"/>
    <s v="TCD"/>
    <m/>
    <s v="Tandjile"/>
    <s v="TCD016"/>
    <m/>
    <m/>
    <m/>
    <m/>
    <s v=""/>
    <s v="2020-11-16"/>
    <s v="Tchadienne"/>
    <m/>
    <n v="0"/>
    <n v="3"/>
    <n v="0"/>
    <n v="0"/>
    <n v="0"/>
    <n v="0"/>
    <n v="0"/>
    <n v="0"/>
    <n v="1"/>
    <n v="0"/>
    <n v="0"/>
    <n v="0"/>
    <n v="3"/>
    <n v="3"/>
    <s v="Bovins Ovins Caprins"/>
    <m/>
    <n v="200"/>
    <n v="110"/>
    <n v="70"/>
    <n v="0"/>
    <n v="380"/>
    <n v="9.2572727399999994"/>
    <n v="13.77182711"/>
    <x v="1"/>
  </r>
  <r>
    <s v="2020-11-21"/>
    <x v="1"/>
    <s v="CMR006"/>
    <s v="Bénoué"/>
    <s v="CMR006001"/>
    <s v="Bibémi"/>
    <s v="CMR006001012"/>
    <s v="MAYO-LOPE"/>
    <x v="0"/>
    <s v="CMR"/>
    <m/>
    <s v="Nord"/>
    <s v="CMR006"/>
    <s v="Mayo-Rey"/>
    <s v="CMR006004"/>
    <s v="Rey-Bouba"/>
    <s v="CMR006004002"/>
    <s v="SINASSI"/>
    <s v="2020-11-15"/>
    <x v="0"/>
    <s v="CMR"/>
    <m/>
    <s v="Nord"/>
    <s v="CMR006"/>
    <s v="Mayo-Louti"/>
    <s v="CMR006003"/>
    <s v="Guider"/>
    <s v="CMR006003002"/>
    <s v="GUIDER"/>
    <s v="2020-11-19"/>
    <s v="Camerounaise"/>
    <m/>
    <n v="4"/>
    <n v="0"/>
    <n v="0"/>
    <n v="0"/>
    <n v="0"/>
    <n v="0"/>
    <n v="0"/>
    <n v="0"/>
    <n v="1"/>
    <n v="0"/>
    <n v="0"/>
    <n v="0"/>
    <n v="4"/>
    <n v="4"/>
    <s v="Bovins Caprins"/>
    <m/>
    <n v="200"/>
    <n v="0"/>
    <n v="15"/>
    <n v="0"/>
    <n v="215"/>
    <n v="9.2572727399999994"/>
    <n v="13.77182711"/>
    <x v="1"/>
  </r>
  <r>
    <s v="2020-11-2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5"/>
    <x v="0"/>
    <s v="CMR"/>
    <m/>
    <s v="Nord"/>
    <s v="CMR006"/>
    <s v="Mayo-Rey"/>
    <s v="CMR006004"/>
    <s v="Touboro"/>
    <s v="CMR006004003"/>
    <s v="MBAIMBOUM"/>
    <s v="2020-11-28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50"/>
    <n v="0"/>
    <n v="0"/>
    <n v="0"/>
    <n v="50"/>
    <n v="8.6633450799999991"/>
    <n v="14.9876931"/>
    <x v="1"/>
  </r>
  <r>
    <s v="2020-11-2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6"/>
    <x v="2"/>
    <s v="CAR"/>
    <m/>
    <s v="Ouham-Pende"/>
    <s v="CAR014"/>
    <m/>
    <m/>
    <m/>
    <m/>
    <s v=""/>
    <s v="2020-12-26"/>
    <s v="Tchadienne"/>
    <m/>
    <n v="0"/>
    <n v="8"/>
    <n v="0"/>
    <n v="0"/>
    <n v="0"/>
    <n v="0"/>
    <n v="0"/>
    <n v="0"/>
    <n v="1"/>
    <n v="2"/>
    <n v="2"/>
    <n v="1"/>
    <n v="3"/>
    <n v="8"/>
    <s v="Bovins Ovins Autre"/>
    <s v="Asins et Equins"/>
    <n v="130"/>
    <n v="40"/>
    <n v="0"/>
    <n v="8"/>
    <n v="178"/>
    <n v="8.6633450799999991"/>
    <n v="14.9876931"/>
    <x v="1"/>
  </r>
  <r>
    <s v="2020-11-2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8"/>
    <x v="0"/>
    <s v="CMR"/>
    <m/>
    <s v="Nord"/>
    <s v="CMR006"/>
    <s v="Mayo-Rey"/>
    <s v="CMR006004"/>
    <s v="Madingring"/>
    <s v="CMR006004004"/>
    <s v="MBAIMBOUM "/>
    <s v="2020-11-28"/>
    <s v="Tchadienne"/>
    <m/>
    <n v="0"/>
    <n v="4"/>
    <n v="0"/>
    <n v="0"/>
    <n v="0"/>
    <n v="0"/>
    <n v="0"/>
    <n v="0"/>
    <n v="1"/>
    <n v="0"/>
    <n v="0"/>
    <n v="1"/>
    <n v="3"/>
    <n v="4"/>
    <s v="Bovins Ovins Autre"/>
    <s v="Asins"/>
    <n v="50"/>
    <n v="15"/>
    <n v="0"/>
    <n v="2"/>
    <n v="67"/>
    <n v="8.6633450799999991"/>
    <n v="14.9876931"/>
    <x v="1"/>
  </r>
  <r>
    <s v="2020-11-2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5"/>
    <x v="2"/>
    <s v="CAR"/>
    <m/>
    <s v="Ouham-Pende"/>
    <s v="CAR014"/>
    <m/>
    <m/>
    <m/>
    <m/>
    <s v=""/>
    <s v="2020-12-25"/>
    <s v="Tchadienne"/>
    <m/>
    <n v="0"/>
    <n v="9"/>
    <n v="0"/>
    <n v="0"/>
    <n v="0"/>
    <n v="0"/>
    <n v="0"/>
    <n v="0"/>
    <n v="1"/>
    <n v="2"/>
    <n v="3"/>
    <n v="1"/>
    <n v="3"/>
    <n v="9"/>
    <s v="Bovins Ovins Autre"/>
    <s v="Asins et Equins"/>
    <n v="120"/>
    <n v="30"/>
    <n v="0"/>
    <n v="5"/>
    <n v="155"/>
    <n v="8.6633450799999991"/>
    <n v="14.9876931"/>
    <x v="1"/>
  </r>
  <r>
    <s v="2020-11-2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6"/>
    <x v="2"/>
    <s v="CAR"/>
    <m/>
    <s v="Ouham-Pende"/>
    <s v="CAR014"/>
    <m/>
    <m/>
    <m/>
    <m/>
    <s v=""/>
    <s v="2020-12-27"/>
    <s v="Tchadienne"/>
    <m/>
    <n v="0"/>
    <n v="7"/>
    <n v="0"/>
    <n v="0"/>
    <n v="0"/>
    <n v="0"/>
    <n v="0"/>
    <n v="0"/>
    <n v="1"/>
    <n v="1"/>
    <n v="2"/>
    <n v="2"/>
    <n v="2"/>
    <n v="7"/>
    <s v="Bovins Ovins Autre"/>
    <s v="Asins et Equins"/>
    <n v="60"/>
    <n v="20"/>
    <n v="0"/>
    <n v="6"/>
    <n v="86"/>
    <n v="8.6633450799999991"/>
    <n v="14.9876931"/>
    <x v="1"/>
  </r>
  <r>
    <s v="2020-11-2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5"/>
    <x v="0"/>
    <s v="CMR"/>
    <m/>
    <s v="Nord"/>
    <s v="CMR006"/>
    <s v="Mayo-Rey"/>
    <s v="CMR006004"/>
    <s v="Touboro"/>
    <s v="CMR006004003"/>
    <s v="MBAIMBOUM"/>
    <s v="2020-12-28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40"/>
    <n v="0"/>
    <n v="0"/>
    <n v="0"/>
    <n v="40"/>
    <n v="8.6633450799999991"/>
    <n v="14.9876931"/>
    <x v="1"/>
  </r>
  <r>
    <s v="2020-11-2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5"/>
    <x v="2"/>
    <s v="CAR"/>
    <m/>
    <s v="Ouham-Pende"/>
    <s v="CAR014"/>
    <m/>
    <m/>
    <m/>
    <m/>
    <s v=""/>
    <s v="2020-12-17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60"/>
    <n v="0"/>
    <n v="0"/>
    <n v="0"/>
    <n v="60"/>
    <n v="8.6633450799999991"/>
    <n v="14.9876931"/>
    <x v="1"/>
  </r>
  <r>
    <s v="2020-11-21"/>
    <x v="1"/>
    <s v="CMR006"/>
    <s v="Mayo-Rey"/>
    <s v="CMR006004"/>
    <s v="Rey-Bouba"/>
    <s v="CMR006004002"/>
    <s v="SINASSI"/>
    <x v="0"/>
    <s v="CMR"/>
    <m/>
    <s v="Nord"/>
    <s v="CMR006"/>
    <s v="Mayo-Rey"/>
    <s v="CMR006004"/>
    <s v="Rey-Bouba"/>
    <s v="CMR006004002"/>
    <s v="BAMBORORO"/>
    <s v="2020-11-18"/>
    <x v="3"/>
    <s v="TCD"/>
    <m/>
    <s v="Mayo Kebbi Ouest"/>
    <s v="TCD012"/>
    <m/>
    <m/>
    <m/>
    <m/>
    <s v=""/>
    <s v="2020-11-24"/>
    <s v="Tchadienne"/>
    <m/>
    <n v="0"/>
    <n v="8"/>
    <n v="0"/>
    <n v="0"/>
    <n v="0"/>
    <n v="0"/>
    <n v="0"/>
    <n v="0"/>
    <n v="1"/>
    <n v="3"/>
    <n v="2"/>
    <n v="0"/>
    <n v="3"/>
    <n v="8"/>
    <s v="Bovins"/>
    <m/>
    <n v="105"/>
    <n v="0"/>
    <n v="0"/>
    <n v="0"/>
    <n v="105"/>
    <n v="9.3887997999999993"/>
    <n v="13.43275727"/>
    <x v="1"/>
  </r>
  <r>
    <s v="2020-11-22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Bétaré-Oya"/>
    <s v="CMR003004002"/>
    <s v="BETARÉ"/>
    <s v="2020-11-13"/>
    <x v="0"/>
    <s v="CMR"/>
    <m/>
    <s v="Est"/>
    <s v="CMR003"/>
    <s v="kadey"/>
    <s v="CMR003003"/>
    <s v="Kette"/>
    <s v="CMR003003004"/>
    <s v="GBITI"/>
    <s v="2020-11-24"/>
    <s v="Camerounaise"/>
    <m/>
    <n v="9"/>
    <n v="0"/>
    <n v="0"/>
    <n v="0"/>
    <n v="0"/>
    <n v="0"/>
    <n v="0"/>
    <n v="0"/>
    <n v="1"/>
    <n v="0"/>
    <n v="0"/>
    <n v="0"/>
    <n v="9"/>
    <n v="9"/>
    <s v="Bovins"/>
    <m/>
    <n v="142"/>
    <n v="0"/>
    <n v="0"/>
    <n v="0"/>
    <n v="142"/>
    <n v="4.8990748999999996"/>
    <n v="14.54433978"/>
    <x v="1"/>
  </r>
  <r>
    <s v="2020-11-2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EDOBO"/>
    <s v="2020-11-19"/>
    <x v="0"/>
    <s v="CMR"/>
    <m/>
    <s v="Est"/>
    <s v="CMR003"/>
    <s v="kadey"/>
    <s v="CMR003003"/>
    <s v="Kette"/>
    <s v="CMR003003004"/>
    <s v="GBITI "/>
    <s v="2020-11-23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96"/>
    <n v="0"/>
    <n v="0"/>
    <n v="0"/>
    <n v="96"/>
    <n v="4.8990748999999996"/>
    <n v="14.54433978"/>
    <x v="1"/>
  </r>
  <r>
    <s v="2020-11-22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konolinga"/>
    <s v="CMR002009003"/>
    <s v="AKONOLINGA"/>
    <s v="2020-10-15"/>
    <x v="2"/>
    <s v="CAR"/>
    <m/>
    <s v="Mambere-Kadei"/>
    <s v="CAR007"/>
    <m/>
    <m/>
    <m/>
    <m/>
    <s v=""/>
    <s v="2020-12-10"/>
    <s v="Camerounaise"/>
    <m/>
    <n v="9"/>
    <n v="0"/>
    <n v="0"/>
    <n v="0"/>
    <n v="0"/>
    <n v="0"/>
    <n v="0"/>
    <n v="0"/>
    <n v="1"/>
    <n v="0"/>
    <n v="0"/>
    <n v="0"/>
    <n v="9"/>
    <n v="9"/>
    <s v="Bovins Autre"/>
    <s v="Asins"/>
    <n v="175"/>
    <n v="0"/>
    <n v="0"/>
    <n v="4"/>
    <n v="179"/>
    <n v="4.8990748999999996"/>
    <n v="14.54433978"/>
    <x v="1"/>
  </r>
  <r>
    <s v="2020-11-2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OUBARA"/>
    <s v="2020-11-21"/>
    <x v="2"/>
    <s v="CAR"/>
    <m/>
    <s v="Mambere-Kadei"/>
    <s v="CAR007"/>
    <m/>
    <m/>
    <m/>
    <m/>
    <s v=""/>
    <s v="2020-11-3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3"/>
    <n v="0"/>
    <n v="0"/>
    <n v="0"/>
    <n v="23"/>
    <n v="4.8990748999999996"/>
    <n v="14.54433978"/>
    <x v="1"/>
  </r>
  <r>
    <s v="2020-11-22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09-25"/>
    <x v="0"/>
    <s v="CMR"/>
    <m/>
    <s v="Est"/>
    <s v="CMR003"/>
    <s v="Boumba-Et-Ngoko"/>
    <s v="CMR003001"/>
    <s v="Yokadouma"/>
    <s v="CMR003001001"/>
    <s v="YOKADOUMA"/>
    <s v="2020-12-31"/>
    <s v="Camerounaise"/>
    <m/>
    <n v="11"/>
    <n v="0"/>
    <n v="0"/>
    <n v="0"/>
    <n v="0"/>
    <n v="0"/>
    <n v="0"/>
    <n v="0"/>
    <n v="1"/>
    <n v="0"/>
    <n v="0"/>
    <n v="0"/>
    <n v="11"/>
    <n v="11"/>
    <s v="Bovins"/>
    <m/>
    <n v="156"/>
    <n v="0"/>
    <n v="0"/>
    <n v="0"/>
    <n v="156"/>
    <n v="4.8990748999999996"/>
    <n v="14.54433978"/>
    <x v="1"/>
  </r>
  <r>
    <s v="2020-11-2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GADJI"/>
    <s v="2020-11-19"/>
    <x v="0"/>
    <s v="CMR"/>
    <m/>
    <s v="Est"/>
    <s v="CMR003"/>
    <s v="Boumba-Et-Ngoko"/>
    <s v="CMR003001"/>
    <s v="Yokadouma"/>
    <s v="CMR003001001"/>
    <s v="YOKADOUMA"/>
    <s v="2020-12-26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77"/>
    <n v="0"/>
    <n v="0"/>
    <n v="0"/>
    <n v="77"/>
    <n v="4.8990748999999996"/>
    <n v="14.54433978"/>
    <x v="1"/>
  </r>
  <r>
    <s v="2020-11-2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GAROUA SAMBE"/>
    <s v="2020-11-20"/>
    <x v="0"/>
    <s v="CMR"/>
    <m/>
    <s v="Est"/>
    <s v="CMR003"/>
    <s v="kadey"/>
    <s v="CMR003003"/>
    <s v="Kette"/>
    <s v="CMR003003004"/>
    <s v="GALIMAMA"/>
    <s v="2020-11-2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9"/>
    <n v="0"/>
    <n v="0"/>
    <n v="0"/>
    <n v="19"/>
    <n v="4.8990748999999996"/>
    <n v="14.54433978"/>
    <x v="1"/>
  </r>
  <r>
    <s v="2020-11-2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NABONGUE"/>
    <s v="2020-11-20"/>
    <x v="0"/>
    <s v="CMR"/>
    <m/>
    <s v="Est"/>
    <s v="CMR003"/>
    <s v="kadey"/>
    <s v="CMR003003"/>
    <s v="Kette"/>
    <s v="CMR003003004"/>
    <s v="DORBADAWA"/>
    <s v="2020-11-24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43"/>
    <n v="0"/>
    <n v="0"/>
    <n v="0"/>
    <n v="43"/>
    <n v="4.8990748999999996"/>
    <n v="14.54433978"/>
    <x v="1"/>
  </r>
  <r>
    <s v="2020-11-2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WOUMBOU"/>
    <s v="2020-11-20"/>
    <x v="2"/>
    <s v="CAR"/>
    <m/>
    <s v="Ouham"/>
    <s v="CAR013"/>
    <m/>
    <m/>
    <m/>
    <m/>
    <s v=""/>
    <s v="2020-12-10"/>
    <s v="Camerounaise"/>
    <m/>
    <n v="8"/>
    <n v="0"/>
    <n v="0"/>
    <n v="0"/>
    <n v="0"/>
    <n v="0"/>
    <n v="0"/>
    <n v="0"/>
    <n v="1"/>
    <n v="0"/>
    <n v="3"/>
    <n v="1"/>
    <n v="4"/>
    <n v="8"/>
    <s v="Bovins Ovins"/>
    <m/>
    <n v="450"/>
    <n v="75"/>
    <n v="0"/>
    <n v="0"/>
    <n v="525"/>
    <n v="5.0849866700000002"/>
    <n v="14.63825578"/>
    <x v="1"/>
  </r>
  <r>
    <s v="2020-11-2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WOUMBO"/>
    <s v="2020-11-20"/>
    <x v="2"/>
    <s v="CAR"/>
    <m/>
    <s v="Ouham"/>
    <s v="CAR013"/>
    <m/>
    <m/>
    <m/>
    <m/>
    <s v=""/>
    <s v="2020-12-10"/>
    <s v="Camerounaise"/>
    <m/>
    <n v="7"/>
    <n v="0"/>
    <n v="0"/>
    <n v="0"/>
    <n v="0"/>
    <n v="0"/>
    <n v="0"/>
    <n v="0"/>
    <n v="1"/>
    <n v="0"/>
    <n v="3"/>
    <n v="0"/>
    <n v="4"/>
    <n v="7"/>
    <s v="Bovins Ovins"/>
    <m/>
    <n v="510"/>
    <n v="98"/>
    <n v="0"/>
    <n v="0"/>
    <n v="608"/>
    <n v="5.0849866700000002"/>
    <n v="14.63825578"/>
    <x v="1"/>
  </r>
  <r>
    <s v="2020-11-22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16"/>
    <x v="0"/>
    <s v="CMR"/>
    <m/>
    <s v="Est"/>
    <s v="CMR003"/>
    <s v="Lom-Et-Djerem"/>
    <s v="CMR003004"/>
    <s v="Garoua-Boulaï"/>
    <s v="CMR003004006"/>
    <s v="GAROUA BOULAI"/>
    <s v="2020-11-23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50"/>
    <n v="0"/>
    <n v="0"/>
    <n v="0"/>
    <n v="150"/>
    <n v="6.0385846000000001"/>
    <n v="14.4007468"/>
    <x v="1"/>
  </r>
  <r>
    <s v="2020-11-22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17"/>
    <x v="0"/>
    <s v="CMR"/>
    <m/>
    <s v="Est"/>
    <s v="CMR003"/>
    <s v="Lom-Et-Djerem"/>
    <s v="CMR003004"/>
    <s v="Garoua-Boulaï"/>
    <s v="CMR003004006"/>
    <s v="GAROUA  BOULAI"/>
    <s v="2020-11-2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00"/>
    <n v="0"/>
    <n v="0"/>
    <n v="0"/>
    <n v="100"/>
    <n v="6.0385846000000001"/>
    <n v="14.4007468"/>
    <x v="1"/>
  </r>
  <r>
    <s v="2020-11-22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I"/>
    <s v="CMR001005006"/>
    <s v="GARGA LYMBONA "/>
    <s v="2020-11-16"/>
    <x v="0"/>
    <s v="CMR"/>
    <m/>
    <s v="Est"/>
    <s v="CMR003"/>
    <s v="Lom-Et-Djerem"/>
    <s v="CMR003004"/>
    <s v="Garoua-Boulaï"/>
    <s v="CMR003004006"/>
    <s v="GAROUA BOULAÏ "/>
    <s v="2020-11-23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50"/>
    <n v="0"/>
    <n v="0"/>
    <n v="0"/>
    <n v="150"/>
    <n v="6.0385846000000001"/>
    <n v="14.4007468"/>
    <x v="1"/>
  </r>
  <r>
    <s v="2020-11-22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17"/>
    <x v="0"/>
    <s v="CMR"/>
    <m/>
    <s v="Est"/>
    <s v="CMR003"/>
    <s v="Lom-Et-Djerem"/>
    <s v="CMR003004"/>
    <s v="Garoua-Boulaï"/>
    <s v="CMR003004006"/>
    <s v="GAROUA BOULAÏ "/>
    <s v="2020-11-2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00"/>
    <n v="0"/>
    <n v="0"/>
    <n v="0"/>
    <n v="100"/>
    <n v="6.0385846000000001"/>
    <n v="14.4007468"/>
    <x v="1"/>
  </r>
  <r>
    <s v="2020-11-22"/>
    <x v="1"/>
    <s v="CMR006"/>
    <s v="Bénoué"/>
    <s v="CMR006001"/>
    <s v="Bibémi"/>
    <s v="CMR006001012"/>
    <s v="MAYO-LOPE"/>
    <x v="0"/>
    <s v="CMR"/>
    <m/>
    <s v="Nord"/>
    <s v="CMR006"/>
    <s v="Mayo-Rey"/>
    <s v="CMR006004"/>
    <s v="Rey-Bouba"/>
    <s v="CMR006004002"/>
    <s v="SINASSI"/>
    <s v="2020-11-15"/>
    <x v="0"/>
    <s v="CMR"/>
    <m/>
    <s v="Nord"/>
    <s v="CMR006"/>
    <s v="Mayo-Louti"/>
    <s v="CMR006003"/>
    <s v="Guider"/>
    <s v="CMR006003002"/>
    <s v="GUIDER"/>
    <s v="2020-11-20"/>
    <s v="Camerounaise"/>
    <m/>
    <n v="3"/>
    <n v="0"/>
    <n v="0"/>
    <n v="0"/>
    <n v="0"/>
    <n v="0"/>
    <n v="0"/>
    <n v="0"/>
    <n v="1"/>
    <n v="0"/>
    <n v="0"/>
    <n v="0"/>
    <n v="3"/>
    <n v="3"/>
    <s v="Bovins Ovins Caprins"/>
    <m/>
    <n v="160"/>
    <n v="40"/>
    <n v="35"/>
    <n v="0"/>
    <n v="235"/>
    <n v="9.2572727399999994"/>
    <n v="13.77182711"/>
    <x v="1"/>
  </r>
  <r>
    <s v="2020-11-22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OSSEL BODEL"/>
    <s v="2020-11-07"/>
    <x v="3"/>
    <s v="TCD"/>
    <m/>
    <s v="Tandjile"/>
    <s v="TCD016"/>
    <m/>
    <m/>
    <m/>
    <m/>
    <s v=""/>
    <s v="2020-11-18"/>
    <s v="Tchadienne"/>
    <m/>
    <n v="0"/>
    <n v="2"/>
    <n v="0"/>
    <n v="0"/>
    <n v="0"/>
    <n v="0"/>
    <n v="0"/>
    <n v="0"/>
    <n v="1"/>
    <n v="0"/>
    <n v="0"/>
    <n v="0"/>
    <n v="2"/>
    <n v="2"/>
    <s v="Bovins Ovins Caprins Autre"/>
    <s v="Asins"/>
    <n v="150"/>
    <n v="95"/>
    <n v="25"/>
    <n v="2"/>
    <n v="272"/>
    <n v="9.2572727399999994"/>
    <n v="13.77182711"/>
    <x v="1"/>
  </r>
  <r>
    <s v="2020-11-22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OSSEL BODEL"/>
    <s v="2020-11-06"/>
    <x v="3"/>
    <s v="TCD"/>
    <m/>
    <s v="Tandjile"/>
    <s v="TCD016"/>
    <m/>
    <m/>
    <m/>
    <m/>
    <s v=""/>
    <s v="2020-11-16"/>
    <s v="Tchadienne"/>
    <m/>
    <n v="0"/>
    <n v="2"/>
    <n v="0"/>
    <n v="0"/>
    <n v="0"/>
    <n v="0"/>
    <n v="0"/>
    <n v="0"/>
    <n v="1"/>
    <n v="0"/>
    <n v="0"/>
    <n v="0"/>
    <n v="2"/>
    <n v="2"/>
    <s v="Bovins Ovins Caprins Autre"/>
    <s v="Asins"/>
    <n v="150"/>
    <n v="79"/>
    <n v="50"/>
    <n v="2"/>
    <n v="281"/>
    <n v="9.2572727399999994"/>
    <n v="13.77182711"/>
    <x v="1"/>
  </r>
  <r>
    <s v="2020-11-22"/>
    <x v="1"/>
    <s v="CMR006"/>
    <s v="Bénoué"/>
    <s v="CMR006001"/>
    <s v="Bibémi"/>
    <s v="CMR006001012"/>
    <s v="MAYO-LOPE"/>
    <x v="0"/>
    <s v="CMR"/>
    <m/>
    <s v="Nord"/>
    <s v="CMR006"/>
    <s v="Mayo-Rey"/>
    <s v="CMR006004"/>
    <s v="Rey-Bouba"/>
    <s v="CMR006004002"/>
    <s v="SINASSI"/>
    <s v="2020-11-15"/>
    <x v="0"/>
    <s v="CMR"/>
    <m/>
    <s v="Nord"/>
    <s v="CMR006"/>
    <s v="Mayo-Louti"/>
    <s v="CMR006003"/>
    <s v="Guider"/>
    <s v="CMR006003002"/>
    <s v="GUIDER"/>
    <s v="2020-11-20"/>
    <s v="Camerounaise"/>
    <m/>
    <n v="2"/>
    <n v="0"/>
    <n v="0"/>
    <n v="0"/>
    <n v="0"/>
    <n v="0"/>
    <n v="0"/>
    <n v="0"/>
    <n v="1"/>
    <n v="0"/>
    <n v="0"/>
    <n v="0"/>
    <n v="2"/>
    <n v="2"/>
    <s v="Bovins Ovins Caprins"/>
    <m/>
    <n v="150"/>
    <n v="28"/>
    <n v="20"/>
    <n v="0"/>
    <n v="198"/>
    <n v="9.2572727399999994"/>
    <n v="13.77182711"/>
    <x v="1"/>
  </r>
  <r>
    <s v="2020-11-22"/>
    <x v="1"/>
    <s v="CMR006"/>
    <s v="Mayo-Rey"/>
    <s v="CMR006004"/>
    <s v="Touboro"/>
    <s v="CMR006004003"/>
    <s v="BOGDIBO"/>
    <x v="1"/>
    <s v="TCD"/>
    <m/>
    <s v="Mayo Kebbi Est"/>
    <s v="TCD011"/>
    <m/>
    <m/>
    <m/>
    <m/>
    <s v=""/>
    <s v="2020-10-15"/>
    <x v="2"/>
    <s v="CAR"/>
    <m/>
    <s v="Mambere-Kadei"/>
    <s v="CAR007"/>
    <m/>
    <m/>
    <m/>
    <m/>
    <s v=""/>
    <s v="2020-12-21"/>
    <s v="Tchadienne Camerounaise"/>
    <m/>
    <n v="1"/>
    <n v="2"/>
    <n v="0"/>
    <n v="0"/>
    <n v="0"/>
    <n v="0"/>
    <n v="0"/>
    <n v="0"/>
    <n v="2"/>
    <n v="0"/>
    <n v="0"/>
    <n v="1"/>
    <n v="2"/>
    <n v="3"/>
    <s v="Bovins Ovins Autre"/>
    <s v="Asins"/>
    <n v="319"/>
    <n v="214"/>
    <n v="0"/>
    <n v="12"/>
    <n v="545"/>
    <n v="7.7847441999999996"/>
    <n v="15.51739456"/>
    <x v="1"/>
  </r>
  <r>
    <s v="2020-11-23"/>
    <x v="0"/>
    <s v="CMR001"/>
    <s v="Mbéré"/>
    <s v="CMR001004"/>
    <s v="Djohong"/>
    <s v="CMR001004003"/>
    <s v="BORGOP"/>
    <x v="1"/>
    <s v="TCD"/>
    <m/>
    <s v="Moyen-Chari"/>
    <s v="TCD013"/>
    <m/>
    <m/>
    <m/>
    <m/>
    <s v=""/>
    <s v="2020-11-13"/>
    <x v="2"/>
    <s v="CAR"/>
    <m/>
    <s v="Ouham"/>
    <s v="CAR013"/>
    <m/>
    <m/>
    <m/>
    <m/>
    <s v=""/>
    <s v="2020-11-30"/>
    <s v="Tchadienne"/>
    <m/>
    <n v="0"/>
    <n v="10"/>
    <n v="0"/>
    <n v="0"/>
    <n v="0"/>
    <n v="0"/>
    <n v="0"/>
    <n v="0"/>
    <n v="1"/>
    <n v="2"/>
    <n v="4"/>
    <n v="0"/>
    <n v="4"/>
    <n v="10"/>
    <s v="Bovins"/>
    <m/>
    <n v="297"/>
    <n v="0"/>
    <n v="0"/>
    <n v="0"/>
    <n v="297"/>
    <n v="6.9304543000000001"/>
    <n v="14.819990539999999"/>
    <x v="1"/>
  </r>
  <r>
    <s v="2020-11-23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17"/>
    <x v="2"/>
    <s v="CAR"/>
    <m/>
    <s v="Lobaye"/>
    <s v="CAR006"/>
    <m/>
    <m/>
    <m/>
    <m/>
    <s v=""/>
    <s v="2020-11-27"/>
    <s v="Tchadienne"/>
    <m/>
    <n v="0"/>
    <n v="11"/>
    <n v="0"/>
    <n v="0"/>
    <n v="0"/>
    <n v="0"/>
    <n v="0"/>
    <n v="0"/>
    <n v="1"/>
    <n v="2"/>
    <n v="3"/>
    <n v="3"/>
    <n v="3"/>
    <n v="11"/>
    <s v="Bovins Ovins Caprins"/>
    <m/>
    <n v="100"/>
    <n v="35"/>
    <n v="12"/>
    <n v="0"/>
    <n v="147"/>
    <n v="6.9304543000000001"/>
    <n v="14.819990539999999"/>
    <x v="1"/>
  </r>
  <r>
    <s v="2020-11-23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18"/>
    <x v="2"/>
    <s v="CAR"/>
    <m/>
    <s v="Nana-Mambere"/>
    <s v="CAR010"/>
    <m/>
    <m/>
    <m/>
    <m/>
    <s v=""/>
    <s v="2020-11-28"/>
    <s v="Tchadienne"/>
    <m/>
    <n v="0"/>
    <n v="13"/>
    <n v="0"/>
    <n v="0"/>
    <n v="0"/>
    <n v="0"/>
    <n v="0"/>
    <n v="0"/>
    <n v="1"/>
    <n v="3"/>
    <n v="2"/>
    <n v="5"/>
    <n v="3"/>
    <n v="13"/>
    <s v="Bovins Ovins"/>
    <m/>
    <n v="150"/>
    <n v="18"/>
    <n v="0"/>
    <n v="0"/>
    <n v="168"/>
    <n v="6.9304543000000001"/>
    <n v="14.819990539999999"/>
    <x v="1"/>
  </r>
  <r>
    <s v="2020-11-23"/>
    <x v="0"/>
    <s v="CMR001"/>
    <s v="Mbéré"/>
    <s v="CMR001004"/>
    <s v="Djohong"/>
    <s v="CMR001004003"/>
    <s v="BORGOP"/>
    <x v="1"/>
    <s v="TCD"/>
    <m/>
    <s v="Ouaddai"/>
    <s v="TCD014"/>
    <m/>
    <m/>
    <m/>
    <m/>
    <s v=""/>
    <s v="2020-11-08"/>
    <x v="2"/>
    <s v="CAR"/>
    <m/>
    <s v="Ouham"/>
    <s v="CAR013"/>
    <m/>
    <m/>
    <m/>
    <m/>
    <s v=""/>
    <s v="2020-11-29"/>
    <s v="Tchadienne"/>
    <m/>
    <n v="0"/>
    <n v="9"/>
    <n v="0"/>
    <n v="0"/>
    <n v="0"/>
    <n v="0"/>
    <n v="0"/>
    <n v="0"/>
    <n v="1"/>
    <n v="1"/>
    <n v="2"/>
    <n v="3"/>
    <n v="3"/>
    <n v="9"/>
    <s v="Bovins Ovins"/>
    <m/>
    <n v="150"/>
    <n v="23"/>
    <n v="0"/>
    <n v="0"/>
    <n v="173"/>
    <n v="6.9304543000000001"/>
    <n v="14.819990539999999"/>
    <x v="1"/>
  </r>
  <r>
    <s v="2020-11-2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1-23"/>
    <x v="0"/>
    <s v="CMR"/>
    <m/>
    <s v="Adamaoua"/>
    <s v="CMR001"/>
    <s v="Mbéré"/>
    <s v="CMR001004"/>
    <s v="Meiganga"/>
    <s v="CMR001004002"/>
    <s v="MEIGANGA"/>
    <s v="2020-11-24"/>
    <s v="Camerounaise"/>
    <m/>
    <n v="4"/>
    <n v="0"/>
    <n v="0"/>
    <n v="0"/>
    <n v="0"/>
    <n v="0"/>
    <n v="0"/>
    <n v="0"/>
    <n v="1"/>
    <n v="0"/>
    <n v="0"/>
    <n v="2"/>
    <n v="2"/>
    <n v="4"/>
    <s v="Bovins"/>
    <m/>
    <n v="35"/>
    <n v="0"/>
    <n v="0"/>
    <n v="0"/>
    <n v="35"/>
    <n v="6.7419379599999996"/>
    <n v="14.56870743"/>
    <x v="1"/>
  </r>
  <r>
    <s v="2020-11-23"/>
    <x v="0"/>
    <s v="CMR001"/>
    <s v="Mbéré"/>
    <s v="CMR001004"/>
    <s v="Meiganga"/>
    <s v="CMR001004002"/>
    <s v="NGAM"/>
    <x v="2"/>
    <s v="CAR"/>
    <m/>
    <s v="Lobaye"/>
    <s v="CAR006"/>
    <m/>
    <m/>
    <m/>
    <m/>
    <s v=""/>
    <s v="2020-11-12"/>
    <x v="0"/>
    <s v="CMR"/>
    <m/>
    <s v="Est"/>
    <s v="CMR003"/>
    <s v="Haut-Nyong"/>
    <s v="CMR003002"/>
    <s v="Abong-Mbang"/>
    <s v="CMR003002009"/>
    <s v="ABONG-MBANG "/>
    <s v="2020-12-03"/>
    <s v="Centrafricaine"/>
    <m/>
    <n v="0"/>
    <n v="0"/>
    <n v="6"/>
    <n v="0"/>
    <n v="0"/>
    <n v="0"/>
    <n v="0"/>
    <n v="0"/>
    <n v="1"/>
    <n v="0"/>
    <n v="0"/>
    <n v="2"/>
    <n v="4"/>
    <n v="6"/>
    <s v="Bovins"/>
    <m/>
    <n v="58"/>
    <n v="0"/>
    <n v="0"/>
    <n v="0"/>
    <n v="58"/>
    <n v="6.7419379599999996"/>
    <n v="14.56870743"/>
    <x v="1"/>
  </r>
  <r>
    <s v="2020-11-23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KOBI"/>
    <s v="2020-11-14"/>
    <x v="0"/>
    <s v="CMR"/>
    <m/>
    <s v="Est"/>
    <s v="CMR003"/>
    <s v="kadey"/>
    <s v="CMR003003"/>
    <s v="Kette"/>
    <s v="CMR003003004"/>
    <s v="GBALAKISSA "/>
    <s v="2020-11-2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43"/>
    <n v="0"/>
    <n v="0"/>
    <n v="0"/>
    <n v="43"/>
    <n v="4.8990748999999996"/>
    <n v="14.54433978"/>
    <x v="1"/>
  </r>
  <r>
    <s v="2020-11-23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KOLBOUGA"/>
    <s v="2020-11-22"/>
    <x v="0"/>
    <s v="CMR"/>
    <m/>
    <s v="Est"/>
    <s v="CMR003"/>
    <s v="kadey"/>
    <s v="CMR003003"/>
    <s v="Kentzou"/>
    <s v="CMR003003007"/>
    <s v="MBILÉ"/>
    <s v="2020-11-27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96"/>
    <n v="0"/>
    <n v="0"/>
    <n v="0"/>
    <n v="96"/>
    <n v="4.8990748999999996"/>
    <n v="14.54433978"/>
    <x v="1"/>
  </r>
  <r>
    <s v="2020-11-23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09-30"/>
    <x v="2"/>
    <s v="CAR"/>
    <m/>
    <s v="Mambere-Kadei"/>
    <s v="CAR007"/>
    <m/>
    <m/>
    <m/>
    <m/>
    <s v=""/>
    <s v="2020-11-30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48"/>
    <n v="0"/>
    <n v="0"/>
    <n v="0"/>
    <n v="48"/>
    <n v="4.8990748999999996"/>
    <n v="14.54433978"/>
    <x v="1"/>
  </r>
  <r>
    <s v="2020-11-23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MOBÉ"/>
    <s v="2020-11-10"/>
    <x v="0"/>
    <s v="CMR"/>
    <m/>
    <s v="Est"/>
    <s v="CMR003"/>
    <s v="kadey"/>
    <s v="CMR003003"/>
    <s v="Kette"/>
    <s v="CMR003003004"/>
    <s v="GBITI"/>
    <s v="2020-11-25"/>
    <s v="Camerounaise"/>
    <m/>
    <n v="9"/>
    <n v="0"/>
    <n v="0"/>
    <n v="0"/>
    <n v="0"/>
    <n v="0"/>
    <n v="0"/>
    <n v="0"/>
    <n v="1"/>
    <n v="0"/>
    <n v="0"/>
    <n v="0"/>
    <n v="9"/>
    <n v="9"/>
    <s v="Bovins"/>
    <m/>
    <n v="168"/>
    <n v="0"/>
    <n v="0"/>
    <n v="0"/>
    <n v="168"/>
    <n v="4.8990748999999996"/>
    <n v="14.54433978"/>
    <x v="1"/>
  </r>
  <r>
    <s v="2020-11-23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RGUENE-FONCHA "/>
    <s v="2020-11-22"/>
    <x v="0"/>
    <s v="CMR"/>
    <m/>
    <s v="Est"/>
    <s v="CMR003"/>
    <s v="kadey"/>
    <s v="CMR003003"/>
    <s v="Kette"/>
    <s v="CMR003003004"/>
    <s v="GBITI"/>
    <s v="2020-11-2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2"/>
    <n v="0"/>
    <n v="0"/>
    <n v="0"/>
    <n v="12"/>
    <n v="4.8990748999999996"/>
    <n v="14.54433978"/>
    <x v="1"/>
  </r>
  <r>
    <s v="2020-11-23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Garoua-Boulaï"/>
    <s v="CMR003004006"/>
    <s v="GADO-GBAZAËRÉ"/>
    <s v="2020-11-20"/>
    <x v="0"/>
    <s v="CMR"/>
    <m/>
    <s v="Est"/>
    <s v="CMR003"/>
    <s v="kadey"/>
    <s v="CMR003003"/>
    <s v="Kentzou"/>
    <s v="CMR003003007"/>
    <s v="LOLO"/>
    <s v="2020-11-28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89"/>
    <n v="0"/>
    <n v="0"/>
    <n v="0"/>
    <n v="89"/>
    <n v="4.8990748999999996"/>
    <n v="14.54433978"/>
    <x v="1"/>
  </r>
  <r>
    <s v="2020-11-23"/>
    <x v="2"/>
    <s v="CMR003"/>
    <s v="Kadey"/>
    <s v="CMR003003"/>
    <s v="Ouli"/>
    <s v="CMR003003005"/>
    <s v="TAMOUNEGUEZE"/>
    <x v="0"/>
    <s v="CMR"/>
    <m/>
    <s v="Nord"/>
    <s v="CMR006"/>
    <s v="Bénoué"/>
    <s v="CMR006001"/>
    <s v="Garoua I"/>
    <s v="CMR006001007"/>
    <s v="GAROUA1"/>
    <s v="2020-11-02"/>
    <x v="2"/>
    <s v="CAR"/>
    <m/>
    <s v="Nana-Mambere"/>
    <s v="CAR010"/>
    <m/>
    <m/>
    <m/>
    <m/>
    <s v=""/>
    <s v="2020-12-20"/>
    <s v="Camerounaise"/>
    <m/>
    <n v="7"/>
    <n v="0"/>
    <n v="0"/>
    <n v="0"/>
    <n v="0"/>
    <n v="0"/>
    <n v="0"/>
    <n v="0"/>
    <n v="1"/>
    <n v="0"/>
    <n v="3"/>
    <n v="0"/>
    <n v="4"/>
    <n v="7"/>
    <s v="Bovins Ovins"/>
    <m/>
    <n v="1050"/>
    <n v="210"/>
    <n v="0"/>
    <n v="0"/>
    <n v="1260"/>
    <n v="5.0849866700000002"/>
    <n v="14.63825578"/>
    <x v="1"/>
  </r>
  <r>
    <s v="2020-11-23"/>
    <x v="2"/>
    <s v="CMR003"/>
    <s v="Kadey"/>
    <s v="CMR003003"/>
    <s v="Ouli"/>
    <s v="CMR003003005"/>
    <s v="TAMOUNEGUEZE"/>
    <x v="0"/>
    <s v="CMR"/>
    <m/>
    <s v="Nord"/>
    <s v="CMR006"/>
    <s v="Kadey"/>
    <s v="CMR003003"/>
    <s v="Garoua I"/>
    <s v="CMR006001007"/>
    <s v="GAROUA1"/>
    <s v="2020-11-02"/>
    <x v="2"/>
    <s v="CAR"/>
    <m/>
    <s v="Nana-Mambere"/>
    <s v="CAR010"/>
    <m/>
    <m/>
    <m/>
    <m/>
    <s v=""/>
    <s v="2020-12-20"/>
    <s v="Tchadienne Camerounaise"/>
    <m/>
    <n v="5"/>
    <n v="3"/>
    <n v="0"/>
    <n v="0"/>
    <n v="0"/>
    <n v="0"/>
    <n v="0"/>
    <n v="0"/>
    <n v="2"/>
    <n v="0"/>
    <n v="0"/>
    <n v="0"/>
    <n v="8"/>
    <n v="8"/>
    <s v="Bovins Ovins Autre"/>
    <s v="Asins et Equins"/>
    <n v="1500"/>
    <n v="140"/>
    <n v="0"/>
    <n v="4"/>
    <n v="1644"/>
    <n v="5.0849866700000002"/>
    <n v="14.63825578"/>
    <x v="1"/>
  </r>
  <r>
    <s v="2020-11-23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18"/>
    <x v="0"/>
    <s v="CMR"/>
    <m/>
    <s v="Est"/>
    <s v="CMR003"/>
    <s v="Lom-Et-Djerem"/>
    <s v="CMR003004"/>
    <s v="Garoua-Boulaï"/>
    <s v="CMR003004006"/>
    <s v="GAROUA BOULAÏ "/>
    <s v="2020-11-24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50"/>
    <n v="0"/>
    <n v="0"/>
    <n v="0"/>
    <n v="150"/>
    <n v="6.0385846000000001"/>
    <n v="14.4007468"/>
    <x v="1"/>
  </r>
  <r>
    <s v="2020-11-23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18"/>
    <x v="0"/>
    <s v="CMR"/>
    <m/>
    <s v="Est"/>
    <s v="CMR003"/>
    <s v="Lom-Et-Djerem"/>
    <s v="CMR003004"/>
    <s v="Garoua-Boulaï"/>
    <s v="CMR003004006"/>
    <s v="GAROUA BOULAÏ "/>
    <s v="2020-11-24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04"/>
    <n v="0"/>
    <n v="0"/>
    <n v="0"/>
    <n v="104"/>
    <n v="6.0385846000000001"/>
    <n v="14.4007468"/>
    <x v="1"/>
  </r>
  <r>
    <s v="2020-11-23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1-17"/>
    <x v="1"/>
    <s v="COG"/>
    <m/>
    <m/>
    <m/>
    <m/>
    <m/>
    <m/>
    <m/>
    <s v=""/>
    <s v="2020-12-17"/>
    <s v="Tchadienne"/>
    <m/>
    <n v="0"/>
    <n v="4"/>
    <n v="0"/>
    <n v="0"/>
    <n v="0"/>
    <n v="0"/>
    <n v="0"/>
    <n v="0"/>
    <n v="1"/>
    <n v="0"/>
    <n v="0"/>
    <n v="0"/>
    <n v="4"/>
    <n v="4"/>
    <s v="Bovins Autre"/>
    <s v="Asins"/>
    <n v="200"/>
    <n v="0"/>
    <n v="0"/>
    <n v="1"/>
    <n v="201"/>
    <n v="6.0385846000000001"/>
    <n v="14.4007468"/>
    <x v="1"/>
  </r>
  <r>
    <s v="2020-11-23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18"/>
    <x v="0"/>
    <s v="CMR"/>
    <m/>
    <s v="Est"/>
    <s v="CMR003"/>
    <s v="Lom-Et-Djerem"/>
    <s v="CMR003004"/>
    <s v="Garoua-Boulaï"/>
    <s v="CMR003004006"/>
    <s v="GAROUA BOULAÏ "/>
    <s v="2020-11-24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50"/>
    <n v="0"/>
    <n v="0"/>
    <n v="0"/>
    <n v="150"/>
    <n v="6.0385846000000001"/>
    <n v="14.4007468"/>
    <x v="1"/>
  </r>
  <r>
    <s v="2020-11-23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OSSEL BODEL"/>
    <s v="2020-11-10"/>
    <x v="3"/>
    <s v="TCD"/>
    <m/>
    <s v="Tandjile"/>
    <s v="TCD016"/>
    <m/>
    <m/>
    <m/>
    <m/>
    <s v=""/>
    <s v="2020-11-22"/>
    <s v="Tchadienne"/>
    <m/>
    <n v="0"/>
    <n v="3"/>
    <n v="0"/>
    <n v="0"/>
    <n v="0"/>
    <n v="0"/>
    <n v="0"/>
    <n v="0"/>
    <n v="1"/>
    <n v="0"/>
    <n v="0"/>
    <n v="0"/>
    <n v="3"/>
    <n v="3"/>
    <s v="Bovins Ovins Caprins"/>
    <m/>
    <n v="123"/>
    <n v="100"/>
    <n v="45"/>
    <n v="0"/>
    <n v="268"/>
    <n v="9.2572727399999994"/>
    <n v="13.77182711"/>
    <x v="1"/>
  </r>
  <r>
    <s v="2020-11-23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OSSEL BODEL"/>
    <s v="2020-11-10"/>
    <x v="3"/>
    <s v="TCD"/>
    <m/>
    <s v="Tandjile"/>
    <s v="TCD016"/>
    <m/>
    <m/>
    <m/>
    <m/>
    <s v=""/>
    <s v="2020-11-22"/>
    <s v="Tchadienne"/>
    <m/>
    <n v="0"/>
    <n v="2"/>
    <n v="0"/>
    <n v="0"/>
    <n v="0"/>
    <n v="0"/>
    <n v="0"/>
    <n v="0"/>
    <n v="1"/>
    <n v="0"/>
    <n v="0"/>
    <n v="0"/>
    <n v="2"/>
    <n v="2"/>
    <s v="Bovins Ovins Caprins"/>
    <m/>
    <n v="150"/>
    <n v="102"/>
    <n v="45"/>
    <n v="0"/>
    <n v="297"/>
    <n v="9.2572727399999994"/>
    <n v="13.77182711"/>
    <x v="1"/>
  </r>
  <r>
    <s v="2020-11-23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KOSSEL BODEL"/>
    <s v="2020-11-06"/>
    <x v="3"/>
    <s v="TCD"/>
    <m/>
    <s v="Tandjile"/>
    <s v="TCD016"/>
    <m/>
    <m/>
    <m/>
    <m/>
    <s v=""/>
    <s v="2020-12-01"/>
    <s v="Tchadienne"/>
    <m/>
    <n v="0"/>
    <n v="1"/>
    <n v="0"/>
    <n v="0"/>
    <n v="0"/>
    <n v="0"/>
    <n v="0"/>
    <n v="0"/>
    <n v="1"/>
    <n v="0"/>
    <n v="0"/>
    <n v="0"/>
    <n v="1"/>
    <n v="1"/>
    <s v="Bovins Ovins Caprins"/>
    <m/>
    <n v="36"/>
    <n v="25"/>
    <n v="50"/>
    <n v="0"/>
    <n v="111"/>
    <n v="9.2572727399999994"/>
    <n v="13.77182711"/>
    <x v="1"/>
  </r>
  <r>
    <s v="2020-11-2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0"/>
    <s v="CMR"/>
    <m/>
    <s v="Nord"/>
    <s v="CMR006"/>
    <s v="Bénoué"/>
    <s v="CMR006001"/>
    <s v="Bibémi"/>
    <s v="CMR006001012"/>
    <s v="ADOUMRI "/>
    <s v="2020-11-30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40"/>
    <n v="0"/>
    <n v="0"/>
    <n v="0"/>
    <n v="40"/>
    <n v="8.6633450799999991"/>
    <n v="14.9876931"/>
    <x v="1"/>
  </r>
  <r>
    <s v="2020-11-2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0"/>
    <s v="CMR"/>
    <m/>
    <s v="Nord"/>
    <s v="CMR006"/>
    <s v="Bénoué"/>
    <s v="CMR006001"/>
    <s v="Bibémi"/>
    <s v="CMR006001012"/>
    <s v="ADOUMRI "/>
    <s v="2020-11-30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50"/>
    <n v="0"/>
    <n v="0"/>
    <n v="0"/>
    <n v="50"/>
    <n v="8.6633450799999991"/>
    <n v="14.9876931"/>
    <x v="1"/>
  </r>
  <r>
    <s v="2020-11-2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0"/>
    <s v="CMR"/>
    <m/>
    <s v="Nord"/>
    <s v="CMR006"/>
    <s v="Mayo-Rey"/>
    <s v="CMR006004"/>
    <s v="Touboro"/>
    <s v="CMR006004003"/>
    <s v="TOUBORO "/>
    <s v="2020-11-30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40"/>
    <n v="0"/>
    <n v="0"/>
    <n v="0"/>
    <n v="40"/>
    <n v="8.6633450799999991"/>
    <n v="14.9876931"/>
    <x v="1"/>
  </r>
  <r>
    <s v="2020-11-2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0"/>
    <s v="CMR"/>
    <m/>
    <s v="Nord"/>
    <s v="CMR006"/>
    <s v="Mayo-Rey"/>
    <s v="CMR006004"/>
    <s v="Touboro"/>
    <s v="CMR006004003"/>
    <s v="TOUBORO "/>
    <s v="2020-11-30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50"/>
    <n v="0"/>
    <n v="0"/>
    <n v="0"/>
    <n v="50"/>
    <n v="8.6633450799999991"/>
    <n v="14.9876931"/>
    <x v="1"/>
  </r>
  <r>
    <s v="2020-11-23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1-17"/>
    <x v="0"/>
    <s v="CMR"/>
    <m/>
    <s v="Nord"/>
    <s v="CMR006"/>
    <s v="Mayo-Rey"/>
    <s v="CMR006004"/>
    <s v="Rey-Bouba"/>
    <s v="CMR006004002"/>
    <s v="SINASSI"/>
    <s v="2020-11-22"/>
    <s v="Tchadienne"/>
    <m/>
    <n v="0"/>
    <n v="6"/>
    <n v="0"/>
    <n v="0"/>
    <n v="0"/>
    <n v="0"/>
    <n v="0"/>
    <n v="0"/>
    <n v="1"/>
    <n v="0"/>
    <n v="0"/>
    <n v="0"/>
    <n v="6"/>
    <n v="6"/>
    <s v="Bovins"/>
    <m/>
    <n v="248"/>
    <n v="0"/>
    <n v="0"/>
    <n v="0"/>
    <n v="248"/>
    <n v="9.3887997999999993"/>
    <n v="13.43275727"/>
    <x v="1"/>
  </r>
  <r>
    <s v="2020-11-24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4"/>
    <x v="2"/>
    <s v="CAR"/>
    <m/>
    <s v="Nana-Mambere"/>
    <s v="CAR010"/>
    <m/>
    <m/>
    <m/>
    <m/>
    <s v=""/>
    <s v="2020-11-30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184"/>
    <n v="0"/>
    <n v="0"/>
    <n v="0"/>
    <n v="184"/>
    <n v="6.9304543000000001"/>
    <n v="14.819990539999999"/>
    <x v="1"/>
  </r>
  <r>
    <s v="2020-11-2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23"/>
    <x v="0"/>
    <s v="CMR"/>
    <m/>
    <s v="Centre"/>
    <s v="CMR002"/>
    <s v="Mfoundi"/>
    <s v="CMR002007"/>
    <s v="Yaounde I"/>
    <s v="CMR002007005"/>
    <s v="YAOUNDE"/>
    <s v="2020-12-30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42"/>
    <n v="0"/>
    <n v="0"/>
    <n v="0"/>
    <n v="42"/>
    <n v="6.7419379599999996"/>
    <n v="14.56870743"/>
    <x v="1"/>
  </r>
  <r>
    <s v="2020-11-2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1-24"/>
    <x v="0"/>
    <s v="CMR"/>
    <m/>
    <s v="Adamaoua"/>
    <s v="CMR001"/>
    <s v="Mbéré"/>
    <s v="CMR001004"/>
    <s v="Meiganga"/>
    <s v="CMR001004002"/>
    <s v="MEIGANGA"/>
    <s v="2020-11-25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8"/>
    <n v="0"/>
    <n v="0"/>
    <n v="0"/>
    <n v="18"/>
    <n v="6.7419379599999996"/>
    <n v="14.56870743"/>
    <x v="1"/>
  </r>
  <r>
    <s v="2020-11-2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 "/>
    <s v="2020-11-24"/>
    <x v="0"/>
    <s v="CMR"/>
    <m/>
    <s v="Est"/>
    <s v="CMR003"/>
    <s v="Lom-Et-Djerem"/>
    <s v="CMR003004"/>
    <s v="Bétaré-Oya"/>
    <s v="CMR003004002"/>
    <s v="NDOKAYO "/>
    <s v="2020-11-2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8"/>
    <n v="0"/>
    <n v="0"/>
    <n v="0"/>
    <n v="38"/>
    <n v="6.7419379599999996"/>
    <n v="14.56870743"/>
    <x v="1"/>
  </r>
  <r>
    <s v="2020-11-2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YARMBANG "/>
    <s v="2020-11-21"/>
    <x v="0"/>
    <s v="CMR"/>
    <m/>
    <s v="Littoral"/>
    <s v="CMR005"/>
    <s v="Wouri"/>
    <s v="CMR005004"/>
    <s v="Douala I"/>
    <s v="CMR005004006"/>
    <s v="DOUALA "/>
    <s v="2020-12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8"/>
    <n v="0"/>
    <n v="0"/>
    <n v="0"/>
    <n v="38"/>
    <n v="6.7419379599999996"/>
    <n v="14.56870743"/>
    <x v="1"/>
  </r>
  <r>
    <s v="2020-11-2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YARMBANG "/>
    <s v="2020-11-20"/>
    <x v="0"/>
    <s v="CMR"/>
    <m/>
    <s v="Centre"/>
    <s v="CMR002"/>
    <s v="Mfoundi"/>
    <s v="CMR002007"/>
    <s v="Yaounde II"/>
    <s v="CMR002007004"/>
    <s v="YAOUNDE "/>
    <s v="2020-12-02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43"/>
    <n v="0"/>
    <n v="0"/>
    <n v="0"/>
    <n v="43"/>
    <n v="6.7419379599999996"/>
    <n v="14.56870743"/>
    <x v="1"/>
  </r>
  <r>
    <s v="2020-11-2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1-21"/>
    <x v="0"/>
    <s v="CMR"/>
    <m/>
    <s v="Centre"/>
    <s v="CMR002"/>
    <s v="Mfoundi"/>
    <s v="CMR002007"/>
    <s v="Yaounde I"/>
    <s v="CMR002007005"/>
    <s v="YAOUNDE "/>
    <s v="2020-11-30"/>
    <s v="Camerounaise"/>
    <m/>
    <n v="4"/>
    <n v="0"/>
    <n v="0"/>
    <n v="0"/>
    <n v="0"/>
    <n v="0"/>
    <n v="0"/>
    <n v="0"/>
    <n v="1"/>
    <n v="0"/>
    <n v="0"/>
    <n v="2"/>
    <n v="2"/>
    <n v="4"/>
    <s v="Bovins"/>
    <m/>
    <n v="47"/>
    <n v="0"/>
    <n v="0"/>
    <n v="0"/>
    <n v="47"/>
    <n v="6.7419379599999996"/>
    <n v="14.56870743"/>
    <x v="1"/>
  </r>
  <r>
    <s v="2020-11-24"/>
    <x v="2"/>
    <s v="CMR003"/>
    <s v="Kadey"/>
    <s v="CMR003003"/>
    <s v="Kette"/>
    <s v="CMR003003004"/>
    <s v="TIMANGOLO"/>
    <x v="1"/>
    <s v="TCD"/>
    <m/>
    <s v="Lac"/>
    <s v="TCD007"/>
    <m/>
    <m/>
    <m/>
    <m/>
    <s v=""/>
    <s v="2020-10-01"/>
    <x v="2"/>
    <s v="CAR"/>
    <m/>
    <s v="Bamingui-Bangoran"/>
    <s v="CAR001"/>
    <m/>
    <m/>
    <m/>
    <m/>
    <s v=""/>
    <s v="2020-12-10"/>
    <s v="Tchadienne Centrafricaine"/>
    <m/>
    <n v="0"/>
    <n v="6"/>
    <n v="2"/>
    <n v="0"/>
    <n v="0"/>
    <n v="0"/>
    <n v="0"/>
    <n v="0"/>
    <n v="2"/>
    <n v="0"/>
    <n v="0"/>
    <n v="0"/>
    <n v="8"/>
    <n v="8"/>
    <s v="Bovins"/>
    <m/>
    <n v="186"/>
    <n v="0"/>
    <n v="0"/>
    <n v="0"/>
    <n v="186"/>
    <n v="4.8990748999999996"/>
    <n v="14.54433978"/>
    <x v="1"/>
  </r>
  <r>
    <s v="2020-11-24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8-02"/>
    <x v="1"/>
    <s v="COG"/>
    <m/>
    <m/>
    <m/>
    <m/>
    <m/>
    <m/>
    <m/>
    <s v=""/>
    <s v="2021-01-03"/>
    <s v="Tchadienne Camerounaise"/>
    <m/>
    <n v="5"/>
    <n v="8"/>
    <n v="0"/>
    <n v="0"/>
    <n v="0"/>
    <n v="0"/>
    <n v="0"/>
    <n v="0"/>
    <n v="2"/>
    <n v="0"/>
    <n v="0"/>
    <n v="0"/>
    <n v="13"/>
    <n v="13"/>
    <s v="Bovins"/>
    <m/>
    <n v="236"/>
    <n v="0"/>
    <n v="0"/>
    <n v="0"/>
    <n v="236"/>
    <n v="4.8990748999999996"/>
    <n v="14.54433978"/>
    <x v="1"/>
  </r>
  <r>
    <s v="2020-11-24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8-02"/>
    <x v="1"/>
    <s v="COG"/>
    <m/>
    <m/>
    <m/>
    <m/>
    <m/>
    <m/>
    <m/>
    <s v=""/>
    <s v="2021-02-01"/>
    <s v="Tchadienne"/>
    <m/>
    <n v="0"/>
    <n v="13"/>
    <n v="0"/>
    <n v="0"/>
    <n v="0"/>
    <n v="0"/>
    <n v="0"/>
    <n v="0"/>
    <n v="1"/>
    <n v="0"/>
    <n v="0"/>
    <n v="0"/>
    <n v="13"/>
    <n v="13"/>
    <s v="Bovins"/>
    <m/>
    <n v="258"/>
    <n v="0"/>
    <n v="0"/>
    <n v="0"/>
    <n v="258"/>
    <n v="4.8990748999999996"/>
    <n v="14.54433978"/>
    <x v="1"/>
  </r>
  <r>
    <s v="2020-11-24"/>
    <x v="2"/>
    <s v="CMR003"/>
    <s v="Kadey"/>
    <s v="CMR003003"/>
    <s v="Kette"/>
    <s v="CMR003003004"/>
    <s v="TIMANGOLO"/>
    <x v="1"/>
    <s v="TCD"/>
    <m/>
    <s v="Mayo Kebbi Ouest"/>
    <s v="TCD012"/>
    <m/>
    <m/>
    <m/>
    <m/>
    <s v=""/>
    <s v="2020-10-31"/>
    <x v="2"/>
    <s v="CAR"/>
    <m/>
    <s v="Basse-Kotto"/>
    <s v="CAR002"/>
    <m/>
    <m/>
    <m/>
    <m/>
    <s v=""/>
    <s v="2020-12-17"/>
    <s v="Camerounaise Tchadienne"/>
    <m/>
    <n v="6"/>
    <n v="6"/>
    <n v="0"/>
    <n v="0"/>
    <n v="0"/>
    <n v="0"/>
    <n v="0"/>
    <n v="0"/>
    <n v="2"/>
    <n v="1"/>
    <n v="3"/>
    <n v="3"/>
    <n v="5"/>
    <n v="12"/>
    <s v="Bovins"/>
    <m/>
    <n v="86"/>
    <n v="0"/>
    <n v="0"/>
    <n v="0"/>
    <n v="86"/>
    <n v="4.8990748999999996"/>
    <n v="14.54433978"/>
    <x v="1"/>
  </r>
  <r>
    <s v="2020-11-24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05"/>
    <x v="1"/>
    <s v="COG"/>
    <m/>
    <m/>
    <m/>
    <m/>
    <m/>
    <m/>
    <m/>
    <s v=""/>
    <s v="2021-02-06"/>
    <s v="Tchadienne"/>
    <m/>
    <n v="0"/>
    <n v="6"/>
    <n v="0"/>
    <n v="0"/>
    <n v="0"/>
    <n v="0"/>
    <n v="0"/>
    <n v="0"/>
    <n v="1"/>
    <n v="0"/>
    <n v="0"/>
    <n v="0"/>
    <n v="6"/>
    <n v="6"/>
    <s v="Bovins"/>
    <m/>
    <n v="76"/>
    <n v="0"/>
    <n v="0"/>
    <n v="0"/>
    <n v="76"/>
    <n v="4.8990748999999996"/>
    <n v="14.54433978"/>
    <x v="1"/>
  </r>
  <r>
    <s v="2020-11-24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05"/>
    <x v="1"/>
    <s v="COG"/>
    <m/>
    <m/>
    <m/>
    <m/>
    <m/>
    <m/>
    <m/>
    <s v=""/>
    <s v="2021-01-10"/>
    <s v="Tchadienne Camerounaise"/>
    <m/>
    <n v="2"/>
    <n v="7"/>
    <n v="0"/>
    <n v="0"/>
    <n v="0"/>
    <n v="0"/>
    <n v="0"/>
    <n v="0"/>
    <n v="2"/>
    <n v="0"/>
    <n v="0"/>
    <n v="0"/>
    <n v="9"/>
    <n v="9"/>
    <s v="Bovins Autre"/>
    <s v="Asins"/>
    <n v="175"/>
    <n v="0"/>
    <n v="0"/>
    <n v="2"/>
    <n v="177"/>
    <n v="4.8990748999999996"/>
    <n v="14.54433978"/>
    <x v="1"/>
  </r>
  <r>
    <s v="2020-11-24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1-02"/>
    <x v="2"/>
    <s v="CAR"/>
    <m/>
    <s v="Bamingui-Bangoran"/>
    <s v="CAR001"/>
    <m/>
    <m/>
    <m/>
    <m/>
    <s v=""/>
    <s v="2020-12-30"/>
    <s v="Camerounaise Nigérianne"/>
    <m/>
    <n v="5"/>
    <n v="0"/>
    <n v="0"/>
    <n v="3"/>
    <n v="0"/>
    <n v="0"/>
    <n v="0"/>
    <n v="0"/>
    <n v="2"/>
    <n v="0"/>
    <n v="2"/>
    <n v="0"/>
    <n v="6"/>
    <n v="8"/>
    <s v="Bovins Ovins Autre"/>
    <s v="Asins et Equins"/>
    <n v="1200"/>
    <n v="350"/>
    <n v="0"/>
    <n v="4"/>
    <n v="1554"/>
    <n v="5.0849866700000002"/>
    <n v="14.63825578"/>
    <x v="1"/>
  </r>
  <r>
    <s v="2020-11-24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1-02"/>
    <x v="2"/>
    <s v="CAR"/>
    <m/>
    <s v="Bamingui-Bangoran"/>
    <s v="CAR001"/>
    <m/>
    <m/>
    <m/>
    <m/>
    <s v=""/>
    <s v="2020-12-20"/>
    <s v="Camerounaise"/>
    <m/>
    <n v="6"/>
    <n v="0"/>
    <n v="0"/>
    <n v="0"/>
    <n v="0"/>
    <n v="0"/>
    <n v="0"/>
    <n v="0"/>
    <n v="1"/>
    <n v="0"/>
    <n v="2"/>
    <n v="0"/>
    <n v="4"/>
    <n v="6"/>
    <s v="Bovins Ovins"/>
    <m/>
    <n v="900"/>
    <n v="105"/>
    <n v="0"/>
    <n v="0"/>
    <n v="1005"/>
    <n v="5.0849866700000002"/>
    <n v="14.63825578"/>
    <x v="1"/>
  </r>
  <r>
    <s v="2020-11-24"/>
    <x v="2"/>
    <s v="CMR003"/>
    <s v="Kadey"/>
    <s v="CMR003003"/>
    <s v="Ouli"/>
    <s v="CMR003003005"/>
    <s v="TAMOUNEGUEZE"/>
    <x v="0"/>
    <s v="CMR"/>
    <m/>
    <s v="Extrême-Nord"/>
    <s v="CMR004"/>
    <s v="Mayo-Danay"/>
    <s v="CMR004003"/>
    <s v="Wina"/>
    <s v="CMR004003008"/>
    <s v="WINA"/>
    <s v="2020-10-20"/>
    <x v="2"/>
    <s v="CAR"/>
    <m/>
    <s v="Kémo"/>
    <s v="CAR005"/>
    <m/>
    <m/>
    <m/>
    <m/>
    <s v=""/>
    <s v="2020-12-23"/>
    <s v="Camerounaise Nigérianne"/>
    <m/>
    <n v="5"/>
    <n v="0"/>
    <n v="0"/>
    <n v="3"/>
    <n v="0"/>
    <n v="0"/>
    <n v="0"/>
    <n v="0"/>
    <n v="2"/>
    <n v="0"/>
    <n v="3"/>
    <n v="0"/>
    <n v="5"/>
    <n v="8"/>
    <s v="Bovins Autre"/>
    <s v="Asins"/>
    <n v="730"/>
    <n v="0"/>
    <n v="0"/>
    <n v="5"/>
    <n v="735"/>
    <n v="5.0849866700000002"/>
    <n v="14.63825578"/>
    <x v="1"/>
  </r>
  <r>
    <s v="2020-11-24"/>
    <x v="2"/>
    <s v="CMR003"/>
    <s v="Kadey"/>
    <s v="CMR003003"/>
    <s v="Ouli"/>
    <s v="CMR003003005"/>
    <s v="TAMOUNEGUEZE"/>
    <x v="0"/>
    <s v="CMR"/>
    <m/>
    <s v="Extrême-Nord"/>
    <s v="CMR004"/>
    <s v="Mayo-Danay"/>
    <s v="CMR004003"/>
    <s v="Wina"/>
    <s v="CMR004003008"/>
    <s v="WINA"/>
    <s v="2020-10-20"/>
    <x v="2"/>
    <s v="CAR"/>
    <m/>
    <s v="Kémo"/>
    <s v="CAR005"/>
    <m/>
    <m/>
    <m/>
    <m/>
    <s v=""/>
    <s v="2020-12-23"/>
    <s v="Camerounaise"/>
    <m/>
    <n v="10"/>
    <n v="0"/>
    <n v="0"/>
    <n v="0"/>
    <n v="0"/>
    <n v="0"/>
    <n v="0"/>
    <n v="0"/>
    <n v="1"/>
    <n v="0"/>
    <n v="3"/>
    <n v="2"/>
    <n v="5"/>
    <n v="10"/>
    <s v="Bovins Caprins"/>
    <m/>
    <n v="730"/>
    <n v="0"/>
    <n v="56"/>
    <n v="0"/>
    <n v="786"/>
    <n v="5.0849866700000002"/>
    <n v="14.63825578"/>
    <x v="1"/>
  </r>
  <r>
    <s v="2020-11-24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17"/>
    <x v="0"/>
    <s v="CMR"/>
    <m/>
    <s v="Est"/>
    <s v="CMR003"/>
    <s v="kadey"/>
    <s v="CMR003003"/>
    <s v="Kette"/>
    <s v="CMR003003004"/>
    <s v="BITTI"/>
    <s v="2020-12-17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85"/>
    <n v="0"/>
    <n v="0"/>
    <n v="0"/>
    <n v="85"/>
    <n v="6.0385846000000001"/>
    <n v="14.4007468"/>
    <x v="1"/>
  </r>
  <r>
    <s v="2020-11-24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18"/>
    <x v="0"/>
    <s v="CMR"/>
    <m/>
    <s v="Est"/>
    <s v="CMR003"/>
    <s v="Lom-Et-Djerem"/>
    <s v="CMR003004"/>
    <s v="Garoua-Boulaï"/>
    <s v="CMR003004006"/>
    <s v="MBORGUENE "/>
    <s v="2020-12-20"/>
    <s v="Camerounaise"/>
    <m/>
    <n v="4"/>
    <n v="0"/>
    <n v="0"/>
    <n v="0"/>
    <n v="0"/>
    <n v="0"/>
    <n v="0"/>
    <n v="0"/>
    <n v="1"/>
    <n v="0"/>
    <n v="0"/>
    <n v="0"/>
    <n v="4"/>
    <n v="4"/>
    <s v="Bovins Autre"/>
    <s v="Asins"/>
    <n v="200"/>
    <n v="0"/>
    <n v="0"/>
    <n v="1"/>
    <n v="201"/>
    <n v="6.0385846000000001"/>
    <n v="14.4007468"/>
    <x v="1"/>
  </r>
  <r>
    <s v="2020-11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6"/>
    <x v="0"/>
    <s v="CMR"/>
    <m/>
    <s v="Nord"/>
    <s v="CMR006"/>
    <s v="Mayo-Rey"/>
    <s v="CMR006004"/>
    <s v="Touboro"/>
    <s v="CMR006004003"/>
    <s v="MBAIMBOUM "/>
    <s v="2020-12-21"/>
    <s v="Tchadienne"/>
    <m/>
    <n v="0"/>
    <n v="6"/>
    <n v="0"/>
    <n v="0"/>
    <n v="0"/>
    <n v="0"/>
    <n v="0"/>
    <n v="0"/>
    <n v="1"/>
    <n v="1"/>
    <n v="1"/>
    <n v="2"/>
    <n v="2"/>
    <n v="6"/>
    <s v="Bovins Ovins Autre"/>
    <s v="Asins et Equins"/>
    <n v="60"/>
    <n v="20"/>
    <n v="0"/>
    <n v="5"/>
    <n v="85"/>
    <n v="8.6633450799999991"/>
    <n v="14.9876931"/>
    <x v="1"/>
  </r>
  <r>
    <s v="2020-11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6"/>
    <x v="0"/>
    <s v="CMR"/>
    <m/>
    <s v="Nord"/>
    <s v="CMR006"/>
    <s v="Mayo-Rey"/>
    <s v="CMR006004"/>
    <s v="Touboro"/>
    <s v="CMR006004003"/>
    <s v="MBAIMBOUM "/>
    <s v="2020-12-20"/>
    <s v="Tchadienne"/>
    <m/>
    <n v="0"/>
    <n v="9"/>
    <n v="0"/>
    <n v="0"/>
    <n v="0"/>
    <n v="0"/>
    <n v="0"/>
    <n v="0"/>
    <n v="1"/>
    <n v="2"/>
    <n v="3"/>
    <n v="1"/>
    <n v="3"/>
    <n v="9"/>
    <s v="Bovins Ovins Autre"/>
    <s v="Asins et Equins"/>
    <n v="100"/>
    <n v="10"/>
    <n v="0"/>
    <n v="10"/>
    <n v="120"/>
    <n v="8.6633450799999991"/>
    <n v="14.9876931"/>
    <x v="1"/>
  </r>
  <r>
    <s v="2020-11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8"/>
    <x v="2"/>
    <s v="CAR"/>
    <m/>
    <s v="Ouham-Pende"/>
    <s v="CAR014"/>
    <m/>
    <m/>
    <m/>
    <m/>
    <s v=""/>
    <s v="2020-12-26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 et Equins"/>
    <n v="130"/>
    <n v="40"/>
    <n v="0"/>
    <n v="8"/>
    <n v="178"/>
    <n v="8.6633450799999991"/>
    <n v="14.9876931"/>
    <x v="1"/>
  </r>
  <r>
    <s v="2020-11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8"/>
    <x v="0"/>
    <s v="CMR"/>
    <m/>
    <s v="Nord"/>
    <s v="CMR006"/>
    <s v="Mayo-Rey"/>
    <s v="CMR006004"/>
    <s v="Touboro"/>
    <s v="CMR006004003"/>
    <s v="MBAIMBOUM "/>
    <s v="2020-12-24"/>
    <s v="Tchadienne"/>
    <m/>
    <n v="0"/>
    <n v="7"/>
    <n v="0"/>
    <n v="0"/>
    <n v="0"/>
    <n v="0"/>
    <n v="0"/>
    <n v="0"/>
    <n v="1"/>
    <n v="1"/>
    <n v="2"/>
    <n v="0"/>
    <n v="4"/>
    <n v="7"/>
    <s v="Bovins Ovins Autre"/>
    <s v="Asins et Equins"/>
    <n v="120"/>
    <n v="30"/>
    <n v="0"/>
    <n v="8"/>
    <n v="158"/>
    <n v="8.6633450799999991"/>
    <n v="14.9876931"/>
    <x v="1"/>
  </r>
  <r>
    <s v="2020-11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5"/>
    <x v="2"/>
    <s v="CAR"/>
    <m/>
    <s v="Ouham-Pende"/>
    <s v="CAR014"/>
    <m/>
    <m/>
    <m/>
    <m/>
    <s v=""/>
    <s v="2020-12-25"/>
    <s v="Tchadienne"/>
    <m/>
    <n v="0"/>
    <n v="8"/>
    <n v="0"/>
    <n v="0"/>
    <n v="0"/>
    <n v="0"/>
    <n v="0"/>
    <n v="0"/>
    <n v="1"/>
    <n v="2"/>
    <n v="2"/>
    <n v="1"/>
    <n v="3"/>
    <n v="8"/>
    <s v="Bovins Ovins Autre"/>
    <s v="Asins et Equins"/>
    <n v="90"/>
    <n v="20"/>
    <n v="0"/>
    <n v="6"/>
    <n v="116"/>
    <n v="8.6633450799999991"/>
    <n v="14.9876931"/>
    <x v="1"/>
  </r>
  <r>
    <s v="2020-11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6"/>
    <x v="0"/>
    <s v="CMR"/>
    <m/>
    <s v="Nord"/>
    <s v="CMR006"/>
    <s v="Mayo-Rey"/>
    <s v="CMR006004"/>
    <s v="Touboro"/>
    <s v="CMR006004003"/>
    <s v="MBAIMBOUM "/>
    <s v="2020-11-30"/>
    <s v="Tchadienne"/>
    <m/>
    <n v="0"/>
    <n v="6"/>
    <n v="0"/>
    <n v="0"/>
    <n v="0"/>
    <n v="0"/>
    <n v="0"/>
    <n v="0"/>
    <n v="1"/>
    <n v="1"/>
    <n v="1"/>
    <n v="2"/>
    <n v="2"/>
    <n v="6"/>
    <s v="Bovins Ovins Autre"/>
    <s v="Asins"/>
    <n v="40"/>
    <n v="20"/>
    <n v="0"/>
    <n v="5"/>
    <n v="65"/>
    <n v="8.6633450799999991"/>
    <n v="14.9876931"/>
    <x v="1"/>
  </r>
  <r>
    <s v="2020-11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8"/>
    <x v="2"/>
    <s v="CAR"/>
    <m/>
    <s v="Ouham-Pende"/>
    <s v="CAR014"/>
    <m/>
    <m/>
    <m/>
    <m/>
    <s v=""/>
    <s v="2020-12-18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80"/>
    <n v="30"/>
    <n v="0"/>
    <n v="5"/>
    <n v="115"/>
    <n v="8.6633450799999991"/>
    <n v="14.9876931"/>
    <x v="1"/>
  </r>
  <r>
    <s v="2020-11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6"/>
    <x v="0"/>
    <s v="CMR"/>
    <m/>
    <s v="Nord"/>
    <s v="CMR006"/>
    <s v="Mayo-Rey"/>
    <s v="CMR006004"/>
    <s v="Touboro"/>
    <s v="CMR006004003"/>
    <s v="MBAIMBOUM "/>
    <s v="2020-11-30"/>
    <s v="Tchadienne"/>
    <m/>
    <n v="0"/>
    <n v="9"/>
    <n v="0"/>
    <n v="0"/>
    <n v="0"/>
    <n v="0"/>
    <n v="0"/>
    <n v="0"/>
    <n v="1"/>
    <n v="1"/>
    <n v="2"/>
    <n v="3"/>
    <n v="3"/>
    <n v="9"/>
    <s v="Bovins Ovins Autre"/>
    <s v="Asins"/>
    <n v="90"/>
    <n v="40"/>
    <n v="0"/>
    <n v="5"/>
    <n v="135"/>
    <n v="8.6633450799999991"/>
    <n v="14.9876931"/>
    <x v="1"/>
  </r>
  <r>
    <s v="2020-11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8"/>
    <x v="2"/>
    <s v="CAR"/>
    <m/>
    <s v="Ouham-Pende"/>
    <s v="CAR014"/>
    <m/>
    <m/>
    <m/>
    <m/>
    <s v=""/>
    <s v="2020-12-15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 et Equins"/>
    <n v="120"/>
    <n v="30"/>
    <n v="0"/>
    <n v="6"/>
    <n v="156"/>
    <n v="8.6633450799999991"/>
    <n v="14.9876931"/>
    <x v="1"/>
  </r>
  <r>
    <s v="2020-11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9"/>
    <x v="2"/>
    <s v="CAR"/>
    <m/>
    <s v="Ouham-Pende"/>
    <s v="CAR014"/>
    <m/>
    <m/>
    <m/>
    <m/>
    <s v=""/>
    <s v="2020-12-23"/>
    <s v="Tchadienne"/>
    <m/>
    <n v="0"/>
    <n v="5"/>
    <n v="0"/>
    <n v="0"/>
    <n v="0"/>
    <n v="0"/>
    <n v="0"/>
    <n v="0"/>
    <n v="1"/>
    <n v="1"/>
    <n v="1"/>
    <n v="1"/>
    <n v="2"/>
    <n v="5"/>
    <s v="Bovins Ovins Autre"/>
    <s v="Asins"/>
    <n v="40"/>
    <n v="15"/>
    <n v="0"/>
    <n v="3"/>
    <n v="58"/>
    <n v="8.6633450799999991"/>
    <n v="14.9876931"/>
    <x v="1"/>
  </r>
  <r>
    <s v="2020-11-24"/>
    <x v="1"/>
    <s v="CMR006"/>
    <s v="Mayo-Rey"/>
    <s v="CMR006004"/>
    <s v="Touboro"/>
    <s v="CMR006004003"/>
    <s v="BOGDIBO"/>
    <x v="1"/>
    <s v="TCD"/>
    <m/>
    <s v="Chari Baguirmi"/>
    <s v="TCD003"/>
    <m/>
    <m/>
    <m/>
    <m/>
    <s v=""/>
    <s v="2020-10-24"/>
    <x v="2"/>
    <s v="CAR"/>
    <m/>
    <s v="Nana-Grébizi"/>
    <s v="CAR009"/>
    <m/>
    <m/>
    <m/>
    <m/>
    <s v=""/>
    <s v="2021-01-10"/>
    <s v="Camerounaise Tchadienne"/>
    <m/>
    <n v="1"/>
    <n v="3"/>
    <n v="0"/>
    <n v="0"/>
    <n v="0"/>
    <n v="0"/>
    <n v="0"/>
    <n v="0"/>
    <n v="2"/>
    <n v="0"/>
    <n v="0"/>
    <n v="2"/>
    <n v="2"/>
    <n v="4"/>
    <s v="Bovins Ovins"/>
    <m/>
    <n v="345"/>
    <n v="22"/>
    <n v="0"/>
    <n v="0"/>
    <n v="367"/>
    <n v="7.7847441999999996"/>
    <n v="15.51739456"/>
    <x v="1"/>
  </r>
  <r>
    <s v="2020-11-24"/>
    <x v="1"/>
    <s v="CMR006"/>
    <s v="Mayo-Rey"/>
    <s v="CMR006004"/>
    <s v="Touboro"/>
    <s v="CMR006004003"/>
    <s v="BOGDIBO"/>
    <x v="1"/>
    <s v="TCD"/>
    <m/>
    <s v="Lac"/>
    <s v="TCD007"/>
    <m/>
    <m/>
    <m/>
    <m/>
    <s v=""/>
    <s v="2020-10-08"/>
    <x v="2"/>
    <s v="CAR"/>
    <m/>
    <s v="Sangha-Mbaere"/>
    <s v="CAR015"/>
    <m/>
    <m/>
    <m/>
    <m/>
    <s v=""/>
    <s v="2020-12-30"/>
    <s v="Tchadienne"/>
    <m/>
    <n v="0"/>
    <n v="8"/>
    <n v="0"/>
    <n v="0"/>
    <n v="0"/>
    <n v="0"/>
    <n v="0"/>
    <n v="0"/>
    <n v="1"/>
    <n v="1"/>
    <n v="1"/>
    <n v="2"/>
    <n v="4"/>
    <n v="8"/>
    <s v="Bovins Ovins"/>
    <m/>
    <n v="1210"/>
    <n v="129"/>
    <n v="0"/>
    <n v="0"/>
    <n v="1339"/>
    <n v="7.7847441999999996"/>
    <n v="15.51739456"/>
    <x v="1"/>
  </r>
  <r>
    <s v="2020-11-25"/>
    <x v="0"/>
    <s v="CMR001"/>
    <s v="Mbéré"/>
    <s v="CMR001004"/>
    <s v="Djohong"/>
    <s v="CMR001004003"/>
    <s v="BORGOP"/>
    <x v="1"/>
    <s v="TCD"/>
    <m/>
    <s v="Chari Baguirmi"/>
    <s v="TCD003"/>
    <m/>
    <m/>
    <m/>
    <m/>
    <s v=""/>
    <s v="2020-11-22"/>
    <x v="2"/>
    <s v="CAR"/>
    <m/>
    <s v="Mambere-Kadei"/>
    <s v="CAR007"/>
    <m/>
    <m/>
    <m/>
    <m/>
    <s v=""/>
    <s v="2020-11-28"/>
    <s v="Tchadienne"/>
    <m/>
    <n v="0"/>
    <n v="13"/>
    <n v="0"/>
    <n v="0"/>
    <n v="0"/>
    <n v="0"/>
    <n v="0"/>
    <n v="0"/>
    <n v="1"/>
    <n v="4"/>
    <n v="3"/>
    <n v="3"/>
    <n v="3"/>
    <n v="13"/>
    <s v="Bovins Ovins Caprins"/>
    <m/>
    <n v="105"/>
    <n v="75"/>
    <n v="36"/>
    <n v="0"/>
    <n v="216"/>
    <n v="6.9304543000000001"/>
    <n v="14.819990539999999"/>
    <x v="1"/>
  </r>
  <r>
    <s v="2020-11-25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21"/>
    <x v="2"/>
    <s v="CAR"/>
    <m/>
    <s v="Sangha-Mbaere"/>
    <s v="CAR015"/>
    <m/>
    <m/>
    <m/>
    <m/>
    <s v=""/>
    <s v="2020-11-29"/>
    <s v="Tchadienne"/>
    <m/>
    <n v="0"/>
    <n v="15"/>
    <n v="0"/>
    <n v="0"/>
    <n v="0"/>
    <n v="0"/>
    <n v="0"/>
    <n v="0"/>
    <n v="1"/>
    <n v="5"/>
    <n v="4"/>
    <n v="3"/>
    <n v="3"/>
    <n v="15"/>
    <s v="Bovins Ovins Caprins"/>
    <m/>
    <n v="114"/>
    <n v="86"/>
    <n v="29"/>
    <n v="0"/>
    <n v="229"/>
    <n v="6.9304543000000001"/>
    <n v="14.819990539999999"/>
    <x v="1"/>
  </r>
  <r>
    <s v="2020-11-2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BAWAKA-KOY"/>
    <s v="2020-11-24"/>
    <x v="0"/>
    <s v="CMR"/>
    <m/>
    <s v="Est"/>
    <s v="CMR003"/>
    <s v="Lom-Et-Djerem"/>
    <s v="CMR003004"/>
    <s v="Garoua-Boulaï"/>
    <s v="CMR003004006"/>
    <s v="GADO-BADZÉRÉ"/>
    <s v="2020-11-3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9"/>
    <n v="0"/>
    <n v="0"/>
    <n v="0"/>
    <n v="9"/>
    <n v="6.7419379599999996"/>
    <n v="14.56870743"/>
    <x v="1"/>
  </r>
  <r>
    <s v="2020-11-2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1-25"/>
    <x v="0"/>
    <s v="CMR"/>
    <m/>
    <s v="Adamaoua"/>
    <s v="CMR001"/>
    <s v="Mbéré"/>
    <s v="CMR001004"/>
    <s v="Meiganga"/>
    <s v="CMR001004002"/>
    <s v="MEIGANGA"/>
    <s v="2020-11-26"/>
    <s v="Camerounaise Centrafricaine"/>
    <m/>
    <n v="1"/>
    <n v="0"/>
    <n v="1"/>
    <n v="0"/>
    <n v="0"/>
    <n v="0"/>
    <n v="0"/>
    <n v="0"/>
    <n v="2"/>
    <n v="0"/>
    <n v="0"/>
    <n v="0"/>
    <n v="2"/>
    <n v="2"/>
    <s v="Bovins"/>
    <m/>
    <n v="28"/>
    <n v="0"/>
    <n v="0"/>
    <n v="0"/>
    <n v="28"/>
    <n v="6.7419379599999996"/>
    <n v="14.56870743"/>
    <x v="1"/>
  </r>
  <r>
    <s v="2020-11-2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LAMOU "/>
    <s v="2020-11-18"/>
    <x v="0"/>
    <s v="CMR"/>
    <m/>
    <s v="Est"/>
    <s v="CMR003"/>
    <s v="Lom-Et-Djerem"/>
    <s v="CMR003004"/>
    <s v="Mandjou"/>
    <s v="CMR003004004"/>
    <s v="MANDJOU "/>
    <s v="2020-12-05"/>
    <s v="Camerounaise Centrafricaine"/>
    <m/>
    <n v="2"/>
    <n v="0"/>
    <n v="2"/>
    <n v="0"/>
    <n v="0"/>
    <n v="0"/>
    <n v="0"/>
    <n v="0"/>
    <n v="2"/>
    <n v="0"/>
    <n v="0"/>
    <n v="0"/>
    <n v="4"/>
    <n v="4"/>
    <s v="Bovins"/>
    <m/>
    <n v="62"/>
    <n v="0"/>
    <n v="0"/>
    <n v="0"/>
    <n v="62"/>
    <n v="6.7419379599999996"/>
    <n v="14.56870743"/>
    <x v="1"/>
  </r>
  <r>
    <s v="2020-11-2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 "/>
    <s v="2020-11-25"/>
    <x v="0"/>
    <s v="CMR"/>
    <m/>
    <s v="Adamaoua"/>
    <s v="CMR001"/>
    <s v="Mbéré"/>
    <s v="CMR001004"/>
    <s v="Meiganga"/>
    <s v="CMR001004002"/>
    <s v="GANDINANG"/>
    <s v="2020-11-2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52"/>
    <n v="0"/>
    <n v="0"/>
    <n v="0"/>
    <n v="52"/>
    <n v="6.7419379599999996"/>
    <n v="14.56870743"/>
    <x v="1"/>
  </r>
  <r>
    <s v="2020-11-25"/>
    <x v="2"/>
    <s v="CMR003"/>
    <s v="Kadey"/>
    <s v="CMR003003"/>
    <s v="Kette"/>
    <s v="CMR003003004"/>
    <s v="TIMANGOLO"/>
    <x v="5"/>
    <s v="SDN"/>
    <m/>
    <s v="Khartoum"/>
    <e v="#N/A"/>
    <m/>
    <m/>
    <m/>
    <m/>
    <s v=""/>
    <s v="2020-11-25"/>
    <x v="2"/>
    <s v="CAR"/>
    <m/>
    <s v="Bamingui-Bangoran"/>
    <s v="CAR001"/>
    <m/>
    <m/>
    <m/>
    <m/>
    <s v=""/>
    <s v="2020-11-25"/>
    <s v="Soudanaise Tchadienne"/>
    <m/>
    <n v="0"/>
    <n v="5"/>
    <n v="0"/>
    <n v="0"/>
    <n v="0"/>
    <n v="3"/>
    <n v="0"/>
    <n v="0"/>
    <n v="2"/>
    <n v="2"/>
    <n v="1"/>
    <n v="0"/>
    <n v="5"/>
    <n v="8"/>
    <s v="Bovins Autre"/>
    <s v="Asins et Chameaux"/>
    <n v="89"/>
    <n v="0"/>
    <n v="0"/>
    <n v="3"/>
    <n v="92"/>
    <n v="4.8990748999999996"/>
    <n v="14.54433978"/>
    <x v="1"/>
  </r>
  <r>
    <s v="2020-11-25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1-25"/>
    <x v="0"/>
    <s v="CMR"/>
    <m/>
    <s v="Est"/>
    <s v="CMR003"/>
    <s v="kadey"/>
    <s v="CMR003003"/>
    <s v="Kette"/>
    <s v="CMR003003004"/>
    <s v="KENZOU"/>
    <s v="2020-12-0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0"/>
    <n v="0"/>
    <n v="0"/>
    <n v="0"/>
    <n v="40"/>
    <n v="4.8990748999999996"/>
    <n v="14.54433978"/>
    <x v="1"/>
  </r>
  <r>
    <s v="2020-11-2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1-22"/>
    <x v="0"/>
    <s v="CMR"/>
    <m/>
    <s v="Est"/>
    <s v="CMR003"/>
    <s v="Lom-Et-Djerem"/>
    <s v="CMR003004"/>
    <s v="Garoua-Boulaï"/>
    <s v="CMR003004006"/>
    <s v="GAROUA BOULAÏ "/>
    <s v="2020-11-29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180"/>
    <n v="0"/>
    <n v="0"/>
    <n v="1"/>
    <n v="181"/>
    <n v="6.0385846000000001"/>
    <n v="14.4007468"/>
    <x v="1"/>
  </r>
  <r>
    <s v="2020-11-2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21"/>
    <x v="0"/>
    <s v="CMR"/>
    <m/>
    <s v="Est"/>
    <s v="CMR003"/>
    <s v="Lom-Et-Djerem"/>
    <s v="CMR003004"/>
    <s v="Garoua-Boulaï"/>
    <s v="CMR003004006"/>
    <s v="GARROUA-BOULAÏ"/>
    <s v="2020-11-2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00"/>
    <n v="0"/>
    <n v="0"/>
    <n v="0"/>
    <n v="200"/>
    <n v="6.0385846000000001"/>
    <n v="14.4007468"/>
    <x v="1"/>
  </r>
  <r>
    <s v="2020-11-2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21"/>
    <x v="0"/>
    <s v="CMR"/>
    <m/>
    <s v="Est"/>
    <s v="CMR003"/>
    <s v="Lom-Et-Djerem"/>
    <s v="CMR003004"/>
    <s v="Garoua-Boulaï"/>
    <s v="CMR003004006"/>
    <s v="GARROUA-BOULAÏE"/>
    <s v="2020-11-29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10"/>
    <n v="0"/>
    <n v="0"/>
    <n v="0"/>
    <n v="110"/>
    <n v="6.0385846000000001"/>
    <n v="14.4007468"/>
    <x v="1"/>
  </r>
  <r>
    <s v="2020-11-2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20"/>
    <x v="0"/>
    <s v="CMR"/>
    <m/>
    <s v="Est"/>
    <s v="CMR003"/>
    <s v="Lom-Et-Djerem"/>
    <s v="CMR003004"/>
    <s v="Garoua-Boulaï"/>
    <s v="CMR003004006"/>
    <s v="MBORGUENE"/>
    <s v="2020-11-27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95"/>
    <n v="0"/>
    <n v="0"/>
    <n v="1"/>
    <n v="96"/>
    <n v="6.0385846000000001"/>
    <n v="14.4007468"/>
    <x v="1"/>
  </r>
  <r>
    <s v="2020-11-25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ADI"/>
    <s v="2020-11-24"/>
    <x v="3"/>
    <s v="TCD"/>
    <m/>
    <s v="Mayo Kebbi Ouest"/>
    <s v="TCD012"/>
    <m/>
    <m/>
    <m/>
    <m/>
    <s v=""/>
    <s v="2020-12-11"/>
    <s v="Tchadienne"/>
    <m/>
    <n v="0"/>
    <n v="4"/>
    <n v="0"/>
    <n v="0"/>
    <n v="0"/>
    <n v="0"/>
    <n v="0"/>
    <n v="0"/>
    <n v="1"/>
    <n v="0"/>
    <n v="0"/>
    <n v="0"/>
    <n v="4"/>
    <n v="4"/>
    <s v="Bovins Ovins Autre"/>
    <s v="Asins"/>
    <n v="203"/>
    <n v="67"/>
    <n v="0"/>
    <n v="2"/>
    <n v="272"/>
    <n v="9.2572727399999994"/>
    <n v="13.77182711"/>
    <x v="1"/>
  </r>
  <r>
    <s v="2020-11-25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ADI"/>
    <s v="2020-11-24"/>
    <x v="3"/>
    <s v="TCD"/>
    <m/>
    <s v="Moyen-Chari"/>
    <s v="TCD013"/>
    <m/>
    <m/>
    <m/>
    <m/>
    <s v=""/>
    <s v="2020-12-02"/>
    <s v="Tchadienne"/>
    <m/>
    <n v="0"/>
    <n v="6"/>
    <n v="0"/>
    <n v="0"/>
    <n v="0"/>
    <n v="0"/>
    <n v="0"/>
    <n v="0"/>
    <n v="1"/>
    <n v="0"/>
    <n v="0"/>
    <n v="0"/>
    <n v="6"/>
    <n v="6"/>
    <s v="Bovins Autre Ovins"/>
    <s v="Asins"/>
    <n v="300"/>
    <n v="110"/>
    <n v="0"/>
    <n v="2"/>
    <n v="412"/>
    <n v="9.2572727399999994"/>
    <n v="13.77182711"/>
    <x v="1"/>
  </r>
  <r>
    <s v="2020-11-25"/>
    <x v="1"/>
    <s v="CMR006"/>
    <s v="Bénoué"/>
    <s v="CMR006001"/>
    <s v="Bibémi"/>
    <s v="CMR006001012"/>
    <s v="MAYO-LOPE"/>
    <x v="0"/>
    <s v="CMR"/>
    <m/>
    <s v="Nord"/>
    <s v="CMR006"/>
    <s v="Bénoué"/>
    <s v="CMR006001"/>
    <s v="Bibémi"/>
    <s v="CMR006001012"/>
    <s v="ADI"/>
    <s v="2020-11-24"/>
    <x v="3"/>
    <s v="TCD"/>
    <m/>
    <s v="Moyen-Chari"/>
    <s v="TCD013"/>
    <m/>
    <m/>
    <m/>
    <m/>
    <s v=""/>
    <s v="2020-12-02"/>
    <s v="Tchadienne"/>
    <m/>
    <n v="0"/>
    <n v="4"/>
    <n v="0"/>
    <n v="0"/>
    <n v="0"/>
    <n v="0"/>
    <n v="0"/>
    <n v="0"/>
    <n v="1"/>
    <n v="0"/>
    <n v="0"/>
    <n v="0"/>
    <n v="4"/>
    <n v="4"/>
    <s v="Ovins Bovins Autre"/>
    <s v="Asins"/>
    <n v="200"/>
    <n v="80"/>
    <n v="0"/>
    <n v="2"/>
    <n v="282"/>
    <n v="9.2572727399999994"/>
    <n v="13.77182711"/>
    <x v="1"/>
  </r>
  <r>
    <s v="2020-11-25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2"/>
    <x v="0"/>
    <s v="CMR"/>
    <m/>
    <s v="Nord"/>
    <s v="CMR006"/>
    <s v="Mayo-Rey"/>
    <s v="CMR006004"/>
    <s v="Touboro"/>
    <s v="CMR006004003"/>
    <s v="TOUBORO"/>
    <s v="2020-11-3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0"/>
    <n v="0"/>
    <n v="0"/>
    <n v="0"/>
    <n v="30"/>
    <n v="8.6633450799999991"/>
    <n v="14.9876931"/>
    <x v="1"/>
  </r>
  <r>
    <s v="2020-11-25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1-25"/>
    <x v="0"/>
    <s v="CMR"/>
    <m/>
    <s v="Nord"/>
    <s v="CMR006"/>
    <s v="Mayo-Rey"/>
    <s v="CMR006004"/>
    <s v="Touboro"/>
    <s v="CMR006004003"/>
    <s v="TOUBORO "/>
    <s v="2020-11-3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5"/>
    <n v="0"/>
    <n v="0"/>
    <n v="0"/>
    <n v="55"/>
    <n v="8.6633450799999991"/>
    <n v="14.9876931"/>
    <x v="1"/>
  </r>
  <r>
    <s v="2020-11-25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"/>
    <s v="2020-11-25"/>
    <x v="0"/>
    <s v="CMR"/>
    <m/>
    <s v="Nord"/>
    <s v="CMR006"/>
    <s v="Mayo-Rey"/>
    <s v="CMR006004"/>
    <s v="Touboro"/>
    <s v="CMR006004003"/>
    <s v="TOUBORO "/>
    <s v="2020-11-3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40"/>
    <n v="0"/>
    <n v="0"/>
    <n v="0"/>
    <n v="40"/>
    <n v="8.6633450799999991"/>
    <n v="14.9876931"/>
    <x v="1"/>
  </r>
  <r>
    <s v="2020-11-25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8"/>
    <x v="0"/>
    <s v="CMR"/>
    <m/>
    <s v="Nord"/>
    <s v="CMR006"/>
    <s v="Mayo-Rey"/>
    <s v="CMR006004"/>
    <s v="Touboro"/>
    <s v="CMR006004003"/>
    <s v="TOUBORO "/>
    <s v="2020-11-30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60"/>
    <n v="0"/>
    <n v="0"/>
    <n v="0"/>
    <n v="60"/>
    <n v="8.6633450799999991"/>
    <n v="14.9876931"/>
    <x v="1"/>
  </r>
  <r>
    <s v="2020-11-25"/>
    <x v="1"/>
    <s v="CMR006"/>
    <s v="Mayo-Rey"/>
    <s v="CMR006004"/>
    <s v="Rey-Bouba"/>
    <s v="CMR006004002"/>
    <s v="SINASSI"/>
    <x v="1"/>
    <s v="TCD"/>
    <m/>
    <s v="Mayo Kebbi Ouest"/>
    <s v="TCD012"/>
    <m/>
    <m/>
    <m/>
    <m/>
    <s v=""/>
    <s v="2020-11-19"/>
    <x v="0"/>
    <s v="CMR"/>
    <m/>
    <s v="Nord"/>
    <s v="CMR006"/>
    <s v="Bénoué"/>
    <s v="CMR006001"/>
    <s v="Bibémi"/>
    <s v="CMR006001012"/>
    <s v="MARCHE ADOUMRI"/>
    <s v="2020-11-28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78"/>
    <n v="0"/>
    <n v="0"/>
    <n v="0"/>
    <n v="78"/>
    <n v="9.3887997999999993"/>
    <n v="13.43275727"/>
    <x v="1"/>
  </r>
  <r>
    <s v="2020-11-26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6"/>
    <x v="2"/>
    <s v="CAR"/>
    <m/>
    <s v="Mambere-Kadei"/>
    <s v="CAR007"/>
    <m/>
    <m/>
    <m/>
    <m/>
    <s v=""/>
    <s v="2020-12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89"/>
    <n v="0"/>
    <n v="0"/>
    <n v="0"/>
    <n v="89"/>
    <n v="6.9304543000000001"/>
    <n v="14.819990539999999"/>
    <x v="1"/>
  </r>
  <r>
    <s v="2020-11-26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6"/>
    <x v="2"/>
    <s v="CAR"/>
    <m/>
    <s v="Mambere-Kadei"/>
    <s v="CAR007"/>
    <m/>
    <m/>
    <m/>
    <m/>
    <s v=""/>
    <s v="2020-12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5"/>
    <n v="0"/>
    <n v="0"/>
    <n v="0"/>
    <n v="105"/>
    <n v="6.9304543000000001"/>
    <n v="14.819990539999999"/>
    <x v="1"/>
  </r>
  <r>
    <s v="2020-11-26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6"/>
    <x v="2"/>
    <s v="CAR"/>
    <m/>
    <s v="Mambere-Kadei"/>
    <s v="CAR007"/>
    <m/>
    <m/>
    <m/>
    <m/>
    <s v=""/>
    <s v="2020-12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85"/>
    <n v="0"/>
    <n v="0"/>
    <n v="0"/>
    <n v="85"/>
    <n v="6.9304543000000001"/>
    <n v="14.819990539999999"/>
    <x v="1"/>
  </r>
  <r>
    <s v="2020-11-26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15"/>
    <x v="2"/>
    <s v="CAR"/>
    <m/>
    <s v="Ouaka"/>
    <s v="CAR012"/>
    <m/>
    <m/>
    <m/>
    <m/>
    <s v=""/>
    <s v="2020-12-03"/>
    <s v="Tchadienne"/>
    <m/>
    <n v="0"/>
    <n v="13"/>
    <n v="0"/>
    <n v="0"/>
    <n v="0"/>
    <n v="0"/>
    <n v="0"/>
    <n v="0"/>
    <n v="1"/>
    <n v="2"/>
    <n v="3"/>
    <n v="4"/>
    <n v="4"/>
    <n v="13"/>
    <s v="Bovins Ovins Caprins"/>
    <m/>
    <n v="350"/>
    <n v="19"/>
    <n v="6"/>
    <n v="0"/>
    <n v="375"/>
    <n v="6.9304543000000001"/>
    <n v="14.819990539999999"/>
    <x v="1"/>
  </r>
  <r>
    <s v="2020-11-26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1-16"/>
    <x v="2"/>
    <s v="CAR"/>
    <m/>
    <s v="Ouham-Pende"/>
    <s v="CAR014"/>
    <m/>
    <m/>
    <m/>
    <m/>
    <s v=""/>
    <s v="2020-11-30"/>
    <s v="Tchadienne"/>
    <m/>
    <n v="0"/>
    <n v="16"/>
    <n v="0"/>
    <n v="0"/>
    <n v="0"/>
    <n v="0"/>
    <n v="0"/>
    <n v="0"/>
    <n v="1"/>
    <n v="4"/>
    <n v="2"/>
    <n v="6"/>
    <n v="4"/>
    <n v="16"/>
    <s v="Bovins Ovins"/>
    <m/>
    <n v="250"/>
    <n v="38"/>
    <n v="0"/>
    <n v="0"/>
    <n v="288"/>
    <n v="6.9304543000000001"/>
    <n v="14.819990539999999"/>
    <x v="1"/>
  </r>
  <r>
    <s v="2020-11-2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1-25"/>
    <x v="0"/>
    <s v="CMR"/>
    <m/>
    <s v="Est"/>
    <s v="CMR003"/>
    <s v="Lom-Et-Djerem"/>
    <s v="CMR003004"/>
    <s v="Bétaré-Oya"/>
    <s v="CMR003004002"/>
    <s v="BÉTARÉ-OYA"/>
    <s v="2020-12-0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7"/>
    <n v="0"/>
    <n v="0"/>
    <n v="0"/>
    <n v="37"/>
    <n v="6.7419379599999996"/>
    <n v="14.56870743"/>
    <x v="1"/>
  </r>
  <r>
    <s v="2020-11-2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1-25"/>
    <x v="0"/>
    <s v="CMR"/>
    <m/>
    <s v="Centre"/>
    <s v="CMR002"/>
    <s v="Mfoundi"/>
    <s v="CMR002007"/>
    <s v="Yaounde I"/>
    <s v="CMR002007005"/>
    <s v="YAOUNDE"/>
    <s v="2020-12-30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32"/>
    <n v="0"/>
    <n v="0"/>
    <n v="0"/>
    <n v="32"/>
    <n v="6.7419379599999996"/>
    <n v="14.56870743"/>
    <x v="1"/>
  </r>
  <r>
    <s v="2020-11-2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BAFOUK KOÏ "/>
    <s v="2020-11-22"/>
    <x v="0"/>
    <s v="CMR"/>
    <m/>
    <s v="Centre"/>
    <s v="CMR002"/>
    <s v="Lékié"/>
    <s v="CMR002002"/>
    <s v="Obala"/>
    <s v="CMR002002008"/>
    <s v="OBALA "/>
    <s v="2020-12-15"/>
    <s v="Camerounaise"/>
    <m/>
    <n v="7"/>
    <n v="0"/>
    <n v="0"/>
    <n v="0"/>
    <n v="0"/>
    <n v="0"/>
    <n v="0"/>
    <n v="0"/>
    <n v="1"/>
    <n v="0"/>
    <n v="0"/>
    <n v="2"/>
    <n v="5"/>
    <n v="7"/>
    <s v="Bovins"/>
    <m/>
    <n v="59"/>
    <n v="0"/>
    <n v="0"/>
    <n v="0"/>
    <n v="59"/>
    <n v="6.7419379599999996"/>
    <n v="14.56870743"/>
    <x v="1"/>
  </r>
  <r>
    <s v="2020-11-2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NABEMO "/>
    <s v="2020-11-24"/>
    <x v="0"/>
    <s v="CMR"/>
    <m/>
    <s v="Ouest"/>
    <s v="CMR008"/>
    <s v="Mifi"/>
    <s v="CMR008006"/>
    <s v="Bafoussam I"/>
    <s v="CMR008006003"/>
    <s v="BAFOUSSAM"/>
    <s v="2020-12-13"/>
    <s v="Camerounaise"/>
    <m/>
    <n v="5"/>
    <n v="0"/>
    <n v="0"/>
    <n v="0"/>
    <n v="0"/>
    <n v="0"/>
    <n v="0"/>
    <n v="0"/>
    <n v="1"/>
    <n v="0"/>
    <n v="0"/>
    <n v="1"/>
    <n v="4"/>
    <n v="5"/>
    <s v="Bovins"/>
    <m/>
    <n v="37"/>
    <n v="0"/>
    <n v="0"/>
    <n v="0"/>
    <n v="37"/>
    <n v="6.7419379599999996"/>
    <n v="14.56870743"/>
    <x v="1"/>
  </r>
  <r>
    <s v="2020-11-26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1-10"/>
    <x v="0"/>
    <s v="CMR"/>
    <m/>
    <s v="Est"/>
    <s v="CMR003"/>
    <s v="Lom-Et-Djerem"/>
    <s v="CMR003004"/>
    <s v="Garoua-Boulaï"/>
    <s v="CMR003004006"/>
    <s v="GAROUA-BOULAÏ "/>
    <s v="2020-11-28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46"/>
    <n v="0"/>
    <n v="0"/>
    <n v="0"/>
    <n v="46"/>
    <n v="6.7419379599999996"/>
    <n v="14.56870743"/>
    <x v="1"/>
  </r>
  <r>
    <s v="2020-11-26"/>
    <x v="0"/>
    <s v="CMR001"/>
    <s v="Mbéré"/>
    <s v="CMR001004"/>
    <s v="Ngaoui"/>
    <s v="CMR001004004"/>
    <s v="DIEL"/>
    <x v="0"/>
    <s v="CMR"/>
    <m/>
    <s v="Adamaoua"/>
    <s v="CMR001"/>
    <s v="Mbéré"/>
    <s v="CMR001004"/>
    <s v="Djohong"/>
    <s v="CMR001004003"/>
    <s v="NABEMO"/>
    <s v="2020-11-24"/>
    <x v="0"/>
    <s v="CMR"/>
    <m/>
    <s v="Adamaoua"/>
    <s v="CMR001"/>
    <s v="Mbéré"/>
    <s v="CMR001004"/>
    <s v="Meiganga"/>
    <s v="CMR001004002"/>
    <s v="FEL"/>
    <s v="2020-11-28"/>
    <s v="Camerounaise"/>
    <m/>
    <n v="2"/>
    <n v="0"/>
    <n v="0"/>
    <n v="0"/>
    <n v="0"/>
    <n v="0"/>
    <n v="0"/>
    <n v="0"/>
    <n v="1"/>
    <n v="0"/>
    <n v="0"/>
    <n v="0"/>
    <n v="2"/>
    <n v="2"/>
    <s v="Bovins Autre"/>
    <s v="Asins"/>
    <n v="76"/>
    <n v="0"/>
    <n v="0"/>
    <n v="2"/>
    <n v="78"/>
    <n v="6.7870415800000004"/>
    <n v="15.02402678"/>
    <x v="1"/>
  </r>
  <r>
    <s v="2020-11-26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Garoua-Boulaï"/>
    <s v="CMR003004006"/>
    <s v="ZAMBOÏ"/>
    <s v="2020-11-25"/>
    <x v="0"/>
    <s v="CMR"/>
    <m/>
    <s v="Est"/>
    <s v="CMR003"/>
    <s v="kadey"/>
    <s v="CMR003003"/>
    <s v="Ouli"/>
    <s v="CMR003003005"/>
    <s v="TOCKTOYO "/>
    <s v="2020-12-10"/>
    <s v="Camerounaise"/>
    <m/>
    <n v="6"/>
    <n v="0"/>
    <n v="0"/>
    <n v="0"/>
    <n v="0"/>
    <n v="0"/>
    <n v="0"/>
    <n v="0"/>
    <n v="1"/>
    <n v="1"/>
    <n v="0"/>
    <n v="2"/>
    <n v="3"/>
    <n v="6"/>
    <s v="Bovins Ovins"/>
    <m/>
    <n v="57"/>
    <n v="13"/>
    <n v="0"/>
    <n v="0"/>
    <n v="70"/>
    <n v="4.8990748999999996"/>
    <n v="14.54433978"/>
    <x v="1"/>
  </r>
  <r>
    <s v="2020-11-26"/>
    <x v="2"/>
    <s v="CMR003"/>
    <s v="Kadey"/>
    <s v="CMR003003"/>
    <s v="Kette"/>
    <s v="CMR003003004"/>
    <s v="TIMANGOLO"/>
    <x v="4"/>
    <s v="NER"/>
    <m/>
    <s v="Maradi"/>
    <s v="NER004"/>
    <m/>
    <m/>
    <m/>
    <m/>
    <s v=""/>
    <s v="2020-11-26"/>
    <x v="2"/>
    <s v="CAR"/>
    <m/>
    <s v="Kémo"/>
    <s v="CAR005"/>
    <m/>
    <m/>
    <m/>
    <m/>
    <s v=""/>
    <s v="2020-11-26"/>
    <s v="Nigerienne Camerounaise"/>
    <m/>
    <n v="1"/>
    <n v="0"/>
    <n v="0"/>
    <n v="0"/>
    <n v="3"/>
    <n v="0"/>
    <n v="0"/>
    <n v="0"/>
    <n v="2"/>
    <n v="0"/>
    <n v="0"/>
    <n v="0"/>
    <n v="4"/>
    <n v="4"/>
    <s v="Bovins"/>
    <m/>
    <n v="136"/>
    <n v="0"/>
    <n v="0"/>
    <n v="0"/>
    <n v="136"/>
    <n v="4.8990748999999996"/>
    <n v="14.54433978"/>
    <x v="1"/>
  </r>
  <r>
    <s v="2020-11-2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1-23"/>
    <x v="0"/>
    <s v="CMR"/>
    <m/>
    <s v="Est"/>
    <s v="CMR003"/>
    <s v="kadey"/>
    <s v="CMR003003"/>
    <s v="Kette"/>
    <s v="CMR003003004"/>
    <s v="NGALIMAMA "/>
    <s v="2020-11-28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9"/>
    <n v="0"/>
    <n v="0"/>
    <n v="0"/>
    <n v="19"/>
    <n v="4.8990748999999996"/>
    <n v="14.54433978"/>
    <x v="1"/>
  </r>
  <r>
    <s v="2020-11-2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1-24"/>
    <x v="0"/>
    <s v="CMR"/>
    <m/>
    <s v="Est"/>
    <s v="CMR003"/>
    <s v="Boumba-Et-Ngoko"/>
    <s v="CMR003001"/>
    <s v="Yokadouma"/>
    <s v="CMR003001001"/>
    <s v="YOKADOUMA"/>
    <s v="2020-12-10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83"/>
    <n v="0"/>
    <n v="0"/>
    <n v="0"/>
    <n v="83"/>
    <n v="4.8990748999999996"/>
    <n v="14.54433978"/>
    <x v="1"/>
  </r>
  <r>
    <s v="2020-11-2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1-24"/>
    <x v="0"/>
    <s v="CMR"/>
    <m/>
    <s v="Est"/>
    <s v="CMR003"/>
    <s v="Boumba-Et-Ngoko"/>
    <s v="CMR003001"/>
    <s v="Yokadouma"/>
    <s v="CMR003001001"/>
    <s v="YOKADOUMA"/>
    <s v="2020-12-23"/>
    <s v="Camerounaise Centrafricaine"/>
    <m/>
    <n v="4"/>
    <n v="0"/>
    <n v="3"/>
    <n v="0"/>
    <n v="0"/>
    <n v="0"/>
    <n v="0"/>
    <n v="0"/>
    <n v="2"/>
    <n v="0"/>
    <n v="0"/>
    <n v="0"/>
    <n v="7"/>
    <n v="7"/>
    <s v="Bovins"/>
    <m/>
    <n v="153"/>
    <n v="0"/>
    <n v="0"/>
    <n v="0"/>
    <n v="153"/>
    <n v="4.8990748999999996"/>
    <n v="14.54433978"/>
    <x v="1"/>
  </r>
  <r>
    <s v="2020-11-26"/>
    <x v="2"/>
    <s v="CMR003"/>
    <s v="Kadey"/>
    <s v="CMR003003"/>
    <s v="Kette"/>
    <s v="CMR003003004"/>
    <s v="TIMANGOLO"/>
    <x v="3"/>
    <s v="NGA"/>
    <m/>
    <s v="Adamawa"/>
    <s v="NGA002"/>
    <m/>
    <m/>
    <m/>
    <m/>
    <s v=""/>
    <s v="2020-08-26"/>
    <x v="1"/>
    <s v="COG"/>
    <m/>
    <m/>
    <m/>
    <m/>
    <m/>
    <m/>
    <m/>
    <s v=""/>
    <s v="2021-02-28"/>
    <s v="Nigérianne Camerounaise"/>
    <m/>
    <n v="5"/>
    <n v="0"/>
    <n v="0"/>
    <n v="9"/>
    <n v="0"/>
    <n v="0"/>
    <n v="0"/>
    <n v="0"/>
    <n v="2"/>
    <n v="0"/>
    <n v="0"/>
    <n v="0"/>
    <n v="14"/>
    <n v="14"/>
    <s v="Bovins Autre"/>
    <s v="Asins"/>
    <n v="358"/>
    <n v="0"/>
    <n v="0"/>
    <n v="4"/>
    <n v="362"/>
    <n v="4.8990748999999996"/>
    <n v="14.54433978"/>
    <x v="1"/>
  </r>
  <r>
    <s v="2020-11-26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1-23"/>
    <x v="2"/>
    <s v="CAR"/>
    <m/>
    <s v="Nana-Mambere"/>
    <s v="CAR010"/>
    <m/>
    <m/>
    <m/>
    <m/>
    <s v=""/>
    <s v="2020-12-30"/>
    <s v="Camerounaise"/>
    <m/>
    <n v="6"/>
    <n v="0"/>
    <n v="0"/>
    <n v="0"/>
    <n v="0"/>
    <n v="0"/>
    <n v="0"/>
    <n v="0"/>
    <n v="1"/>
    <n v="0"/>
    <n v="2"/>
    <n v="0"/>
    <n v="4"/>
    <n v="6"/>
    <s v="Bovins Ovins"/>
    <m/>
    <n v="600"/>
    <n v="130"/>
    <n v="0"/>
    <n v="0"/>
    <n v="730"/>
    <n v="5.0849866700000002"/>
    <n v="14.63825578"/>
    <x v="1"/>
  </r>
  <r>
    <s v="2020-11-26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ANDONGUE"/>
    <s v="2020-11-21"/>
    <x v="2"/>
    <s v="CAR"/>
    <m/>
    <s v="Mambere-Kadei"/>
    <s v="CAR007"/>
    <m/>
    <m/>
    <m/>
    <m/>
    <s v=""/>
    <s v="2020-12-29"/>
    <s v="Camerounaise"/>
    <m/>
    <n v="5"/>
    <n v="0"/>
    <n v="0"/>
    <n v="0"/>
    <n v="0"/>
    <n v="0"/>
    <n v="0"/>
    <n v="0"/>
    <n v="1"/>
    <n v="0"/>
    <n v="0"/>
    <n v="0"/>
    <n v="5"/>
    <n v="5"/>
    <s v="Bovins Autre Caprins"/>
    <s v="Asins et Equins"/>
    <n v="630"/>
    <n v="0"/>
    <n v="46"/>
    <n v="5"/>
    <n v="681"/>
    <n v="5.0849866700000002"/>
    <n v="14.63825578"/>
    <x v="1"/>
  </r>
  <r>
    <s v="2020-11-26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1-23"/>
    <x v="2"/>
    <s v="CAR"/>
    <m/>
    <s v="Nana-Mambere"/>
    <s v="CAR010"/>
    <m/>
    <m/>
    <m/>
    <m/>
    <s v=""/>
    <s v="2020-12-30"/>
    <s v="Camerounaise"/>
    <m/>
    <n v="7"/>
    <n v="0"/>
    <n v="0"/>
    <n v="0"/>
    <n v="0"/>
    <n v="0"/>
    <n v="0"/>
    <n v="0"/>
    <n v="1"/>
    <n v="0"/>
    <n v="0"/>
    <n v="0"/>
    <n v="7"/>
    <n v="7"/>
    <s v="Bovins Caprins"/>
    <m/>
    <n v="850"/>
    <n v="0"/>
    <n v="90"/>
    <n v="0"/>
    <n v="940"/>
    <n v="5.0849866700000002"/>
    <n v="14.63825578"/>
    <x v="1"/>
  </r>
  <r>
    <s v="2020-11-26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20"/>
    <x v="0"/>
    <s v="CMR"/>
    <m/>
    <s v="Est"/>
    <s v="CMR003"/>
    <s v="Lom-Et-Djerem"/>
    <s v="CMR003004"/>
    <s v="Garoua-Boulaï"/>
    <s v="CMR003004006"/>
    <s v="NANAMOYA"/>
    <s v="2020-11-28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05"/>
    <n v="0"/>
    <n v="0"/>
    <n v="0"/>
    <n v="105"/>
    <n v="6.0385846000000001"/>
    <n v="14.4007468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1"/>
    <x v="0"/>
    <s v="CMR"/>
    <m/>
    <s v="Nord"/>
    <s v="CMR006"/>
    <s v="Mayo-Rey"/>
    <s v="CMR006004"/>
    <s v="Touboro"/>
    <s v="CMR006004003"/>
    <s v="MBAIMBOUM "/>
    <s v="2020-12-10"/>
    <s v="Tchadienne"/>
    <m/>
    <n v="0"/>
    <n v="11"/>
    <n v="0"/>
    <n v="0"/>
    <n v="0"/>
    <n v="0"/>
    <n v="0"/>
    <n v="0"/>
    <n v="1"/>
    <n v="2"/>
    <n v="2"/>
    <n v="3"/>
    <n v="4"/>
    <n v="11"/>
    <s v="Bovins Ovins Autre"/>
    <s v="Asins et Equins"/>
    <n v="120"/>
    <n v="40"/>
    <n v="0"/>
    <n v="5"/>
    <n v="165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1"/>
    <x v="0"/>
    <s v="CMR"/>
    <m/>
    <s v="Nord"/>
    <s v="CMR006"/>
    <s v="Mayo-Rey"/>
    <s v="CMR006004"/>
    <s v="Touboro"/>
    <s v="CMR006004003"/>
    <s v="MBAIMBOUM "/>
    <s v="2020-12-10"/>
    <s v="Tchadienne"/>
    <m/>
    <n v="0"/>
    <n v="12"/>
    <n v="0"/>
    <n v="0"/>
    <n v="0"/>
    <n v="0"/>
    <n v="0"/>
    <n v="0"/>
    <n v="1"/>
    <n v="2"/>
    <n v="2"/>
    <n v="2"/>
    <n v="6"/>
    <n v="12"/>
    <s v="Ovins Bovins Autre"/>
    <s v="Asins et Equins"/>
    <n v="150"/>
    <n v="60"/>
    <n v="0"/>
    <n v="8"/>
    <n v="218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1"/>
    <x v="2"/>
    <s v="CAR"/>
    <m/>
    <s v="Ouham-Pende"/>
    <s v="CAR014"/>
    <m/>
    <m/>
    <m/>
    <m/>
    <s v=""/>
    <s v="2020-12-22"/>
    <s v="Tchadienne"/>
    <m/>
    <n v="0"/>
    <n v="9"/>
    <n v="0"/>
    <n v="0"/>
    <n v="0"/>
    <n v="0"/>
    <n v="0"/>
    <n v="0"/>
    <n v="1"/>
    <n v="1"/>
    <n v="2"/>
    <n v="3"/>
    <n v="3"/>
    <n v="9"/>
    <s v="Bovins Ovins Autre"/>
    <s v="Asins et Equins"/>
    <n v="100"/>
    <n v="50"/>
    <n v="0"/>
    <n v="5"/>
    <n v="155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1"/>
    <x v="2"/>
    <s v="CAR"/>
    <m/>
    <s v="Ouham-Pende"/>
    <s v="CAR014"/>
    <m/>
    <m/>
    <m/>
    <m/>
    <s v=""/>
    <s v="2020-12-22"/>
    <s v="Tchadienne"/>
    <m/>
    <n v="0"/>
    <n v="7"/>
    <n v="0"/>
    <n v="0"/>
    <n v="0"/>
    <n v="0"/>
    <n v="0"/>
    <n v="0"/>
    <n v="1"/>
    <n v="1"/>
    <n v="1"/>
    <n v="2"/>
    <n v="3"/>
    <n v="7"/>
    <s v="Bovins Ovins Autre"/>
    <s v="Asins et Equins"/>
    <n v="90"/>
    <n v="30"/>
    <n v="0"/>
    <n v="3"/>
    <n v="123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2"/>
    <s v="CAR"/>
    <m/>
    <s v="Ouham-Pende"/>
    <s v="CAR014"/>
    <m/>
    <m/>
    <m/>
    <m/>
    <s v=""/>
    <s v="2020-12-22"/>
    <s v="Tchadienne"/>
    <m/>
    <n v="0"/>
    <n v="10"/>
    <n v="0"/>
    <n v="0"/>
    <n v="0"/>
    <n v="0"/>
    <n v="0"/>
    <n v="0"/>
    <n v="1"/>
    <n v="1"/>
    <n v="2"/>
    <n v="3"/>
    <n v="4"/>
    <n v="10"/>
    <s v="Bovins Ovins Autre"/>
    <s v="Asins et Equins"/>
    <n v="130"/>
    <n v="50"/>
    <n v="0"/>
    <n v="3"/>
    <n v="183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2"/>
    <s v="CAR"/>
    <m/>
    <s v="Ouham-Pende"/>
    <s v="CAR014"/>
    <m/>
    <m/>
    <m/>
    <m/>
    <s v=""/>
    <s v="2020-12-22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100"/>
    <n v="50"/>
    <n v="0"/>
    <n v="4"/>
    <n v="154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2"/>
    <s v="CAR"/>
    <m/>
    <s v="Ouham-Pende"/>
    <s v="CAR014"/>
    <m/>
    <m/>
    <m/>
    <m/>
    <s v=""/>
    <s v="2020-12-30"/>
    <s v="Tchadienne"/>
    <m/>
    <n v="0"/>
    <n v="8"/>
    <n v="0"/>
    <n v="0"/>
    <n v="0"/>
    <n v="0"/>
    <n v="0"/>
    <n v="0"/>
    <n v="1"/>
    <n v="2"/>
    <n v="2"/>
    <n v="1"/>
    <n v="3"/>
    <n v="8"/>
    <s v="Bovins Ovins Autre"/>
    <s v="Asins et Equins"/>
    <n v="90"/>
    <n v="20"/>
    <n v="0"/>
    <n v="5"/>
    <n v="115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2"/>
    <s v="CAR"/>
    <m/>
    <s v="Ouham-Pende"/>
    <s v="CAR014"/>
    <m/>
    <m/>
    <m/>
    <m/>
    <s v=""/>
    <s v="2020-12-30"/>
    <s v="Tchadienne"/>
    <m/>
    <n v="0"/>
    <n v="6"/>
    <n v="0"/>
    <n v="0"/>
    <n v="0"/>
    <n v="0"/>
    <n v="0"/>
    <n v="0"/>
    <n v="1"/>
    <n v="1"/>
    <n v="2"/>
    <n v="1"/>
    <n v="2"/>
    <n v="6"/>
    <s v="Bovins Ovins Autre"/>
    <s v="Asins"/>
    <n v="50"/>
    <n v="15"/>
    <n v="0"/>
    <n v="3"/>
    <n v="68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1"/>
    <x v="2"/>
    <s v="CAR"/>
    <m/>
    <s v="Ouham-Pende"/>
    <s v="CAR014"/>
    <m/>
    <m/>
    <m/>
    <m/>
    <s v=""/>
    <s v="2020-12-27"/>
    <s v="Tchadienne"/>
    <m/>
    <n v="0"/>
    <n v="10"/>
    <n v="0"/>
    <n v="0"/>
    <n v="0"/>
    <n v="0"/>
    <n v="0"/>
    <n v="0"/>
    <n v="1"/>
    <n v="2"/>
    <n v="3"/>
    <n v="1"/>
    <n v="4"/>
    <n v="10"/>
    <s v="Bovins Ovins Autre"/>
    <s v="Asins et Equins"/>
    <n v="110"/>
    <n v="40"/>
    <n v="0"/>
    <n v="8"/>
    <n v="158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8"/>
    <x v="0"/>
    <s v="CMR"/>
    <m/>
    <s v="Nord"/>
    <s v="CMR006"/>
    <s v="Mayo-Rey"/>
    <s v="CMR006004"/>
    <s v="Touboro"/>
    <s v="CMR006004003"/>
    <s v="MBAIMBOUM "/>
    <s v="2020-12-20"/>
    <s v="Tchadienne"/>
    <m/>
    <n v="0"/>
    <n v="7"/>
    <n v="0"/>
    <n v="0"/>
    <n v="0"/>
    <n v="0"/>
    <n v="0"/>
    <n v="0"/>
    <n v="1"/>
    <n v="1"/>
    <n v="2"/>
    <n v="1"/>
    <n v="3"/>
    <n v="7"/>
    <s v="Bovins Ovins Autre"/>
    <s v="Asins et Equins"/>
    <n v="80"/>
    <n v="30"/>
    <n v="0"/>
    <n v="6"/>
    <n v="116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8"/>
    <x v="0"/>
    <s v="CMR"/>
    <m/>
    <s v="Nord"/>
    <s v="CMR006"/>
    <s v="Mayo-Rey"/>
    <s v="CMR006004"/>
    <s v="Touboro"/>
    <s v="CMR006004003"/>
    <s v="MBAIMBOUM "/>
    <s v="2020-12-20"/>
    <s v="Tchadienne"/>
    <m/>
    <n v="0"/>
    <n v="5"/>
    <n v="0"/>
    <n v="0"/>
    <n v="0"/>
    <n v="0"/>
    <n v="0"/>
    <n v="0"/>
    <n v="1"/>
    <n v="0"/>
    <n v="2"/>
    <n v="1"/>
    <n v="2"/>
    <n v="5"/>
    <s v="Bovins Ovins Autre"/>
    <s v="Asins"/>
    <n v="40"/>
    <n v="20"/>
    <n v="0"/>
    <n v="3"/>
    <n v="63"/>
    <n v="8.6633450799999991"/>
    <n v="14.9876931"/>
    <x v="1"/>
  </r>
  <r>
    <s v="2020-11-2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1"/>
    <x v="2"/>
    <s v="CAR"/>
    <m/>
    <s v="Ouham-Pende"/>
    <s v="CAR014"/>
    <m/>
    <m/>
    <m/>
    <m/>
    <s v=""/>
    <s v="2020-12-27"/>
    <s v="Tchadienne"/>
    <m/>
    <n v="0"/>
    <n v="9"/>
    <n v="0"/>
    <n v="0"/>
    <n v="0"/>
    <n v="0"/>
    <n v="0"/>
    <n v="0"/>
    <n v="1"/>
    <n v="2"/>
    <n v="3"/>
    <n v="0"/>
    <n v="4"/>
    <n v="9"/>
    <s v="Bovins Ovins Autre"/>
    <s v="Asins et Equins"/>
    <n v="120"/>
    <n v="30"/>
    <n v="0"/>
    <n v="6"/>
    <n v="156"/>
    <n v="8.6633450799999991"/>
    <n v="14.9876931"/>
    <x v="1"/>
  </r>
  <r>
    <s v="2020-11-26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LADEYEL"/>
    <s v="2020-11-21"/>
    <x v="0"/>
    <s v="CMR"/>
    <m/>
    <s v="Nord"/>
    <s v="CMR006"/>
    <s v="Mayo-Rey"/>
    <s v="CMR006004"/>
    <s v="Touboro"/>
    <s v="CMR006004003"/>
    <s v="OURO - SOULEY"/>
    <s v="2020-11-28"/>
    <s v="Camerounaise"/>
    <m/>
    <n v="11"/>
    <n v="0"/>
    <n v="0"/>
    <n v="0"/>
    <n v="0"/>
    <n v="0"/>
    <n v="0"/>
    <n v="0"/>
    <n v="1"/>
    <n v="1"/>
    <n v="2"/>
    <n v="6"/>
    <n v="2"/>
    <n v="11"/>
    <s v="Bovins Autre Caprins Ovins"/>
    <s v="Asins"/>
    <n v="136"/>
    <n v="38"/>
    <n v="15"/>
    <n v="2"/>
    <n v="191"/>
    <n v="7.5627594599999997"/>
    <n v="15.4252009"/>
    <x v="1"/>
  </r>
  <r>
    <s v="2020-11-27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7"/>
    <x v="2"/>
    <s v="CAR"/>
    <m/>
    <s v="Ouham"/>
    <s v="CAR013"/>
    <m/>
    <m/>
    <m/>
    <m/>
    <s v=""/>
    <s v="2020-12-0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97"/>
    <n v="0"/>
    <n v="0"/>
    <n v="0"/>
    <n v="97"/>
    <n v="6.9304543000000001"/>
    <n v="14.819990539999999"/>
    <x v="1"/>
  </r>
  <r>
    <s v="2020-11-27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7"/>
    <x v="2"/>
    <s v="CAR"/>
    <m/>
    <s v="Nana-Mambere"/>
    <s v="CAR010"/>
    <m/>
    <m/>
    <m/>
    <m/>
    <s v=""/>
    <s v="2020-12-0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29"/>
    <n v="0"/>
    <n v="0"/>
    <n v="0"/>
    <n v="129"/>
    <n v="6.9304543000000001"/>
    <n v="14.819990539999999"/>
    <x v="1"/>
  </r>
  <r>
    <s v="2020-11-2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BAWAKA KOÏ"/>
    <s v="2020-11-21"/>
    <x v="0"/>
    <s v="CMR"/>
    <m/>
    <s v="Est"/>
    <s v="CMR003"/>
    <s v="kadey"/>
    <s v="CMR003003"/>
    <s v="Kentzou"/>
    <s v="CMR003003007"/>
    <s v="KENTZOU"/>
    <s v="2020-12-09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6"/>
    <n v="0"/>
    <n v="0"/>
    <n v="0"/>
    <n v="56"/>
    <n v="6.7419379599999996"/>
    <n v="14.56870743"/>
    <x v="1"/>
  </r>
  <r>
    <s v="2020-11-2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ARGA-PELA"/>
    <s v="2020-11-20"/>
    <x v="0"/>
    <s v="CMR"/>
    <m/>
    <s v="Ouest"/>
    <s v="CMR008"/>
    <s v="Bamboutos"/>
    <s v="CMR008001"/>
    <s v="Galim"/>
    <s v="CMR008001004"/>
    <s v="GALIM"/>
    <s v="2020-12-12"/>
    <s v="Camerounaise"/>
    <m/>
    <n v="7"/>
    <n v="0"/>
    <n v="0"/>
    <n v="0"/>
    <n v="0"/>
    <n v="0"/>
    <n v="0"/>
    <n v="0"/>
    <n v="1"/>
    <n v="0"/>
    <n v="0"/>
    <n v="2"/>
    <n v="5"/>
    <n v="7"/>
    <s v="Bovins"/>
    <m/>
    <n v="78"/>
    <n v="0"/>
    <n v="0"/>
    <n v="0"/>
    <n v="78"/>
    <n v="6.7419379599999996"/>
    <n v="14.56870743"/>
    <x v="1"/>
  </r>
  <r>
    <s v="2020-11-2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1-27"/>
    <x v="0"/>
    <s v="CMR"/>
    <m/>
    <s v="Adamaoua"/>
    <s v="CMR001"/>
    <s v="Mbéré"/>
    <s v="CMR001004"/>
    <s v="Meiganga"/>
    <s v="CMR001004002"/>
    <s v="MEIGANGA"/>
    <s v="2020-11-2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5"/>
    <n v="0"/>
    <n v="0"/>
    <n v="0"/>
    <n v="35"/>
    <n v="6.7419379599999996"/>
    <n v="14.56870743"/>
    <x v="1"/>
  </r>
  <r>
    <s v="2020-11-2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OGOBOUA"/>
    <s v="2020-11-14"/>
    <x v="0"/>
    <s v="CMR"/>
    <m/>
    <s v="Est"/>
    <s v="CMR003"/>
    <s v="kadey"/>
    <s v="CMR003003"/>
    <s v="Kette"/>
    <s v="CMR003003004"/>
    <s v="TAPARÉ "/>
    <s v="2020-11-30"/>
    <s v="Camerounaise"/>
    <m/>
    <n v="6"/>
    <n v="0"/>
    <n v="0"/>
    <n v="0"/>
    <n v="0"/>
    <n v="0"/>
    <n v="0"/>
    <n v="0"/>
    <n v="1"/>
    <n v="1"/>
    <n v="2"/>
    <n v="2"/>
    <n v="1"/>
    <n v="6"/>
    <s v="Bovins Autre"/>
    <s v="Asins"/>
    <n v="80"/>
    <n v="0"/>
    <n v="0"/>
    <n v="2"/>
    <n v="82"/>
    <n v="4.8990748999999996"/>
    <n v="14.54433978"/>
    <x v="1"/>
  </r>
  <r>
    <s v="2020-11-2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MOBÉ"/>
    <s v="2020-10-20"/>
    <x v="0"/>
    <s v="CMR"/>
    <m/>
    <s v="Est"/>
    <s v="CMR003"/>
    <s v="kadey"/>
    <s v="CMR003003"/>
    <s v="Kette"/>
    <s v="CMR003003004"/>
    <s v="DORE BADAWA"/>
    <s v="2020-11-30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36"/>
    <n v="0"/>
    <n v="0"/>
    <n v="0"/>
    <n v="36"/>
    <n v="4.8990748999999996"/>
    <n v="14.54433978"/>
    <x v="1"/>
  </r>
  <r>
    <s v="2020-11-2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Ouli"/>
    <s v="CMR003003005"/>
    <s v="NAMBOBÉ "/>
    <s v="2020-11-12"/>
    <x v="0"/>
    <s v="CMR"/>
    <m/>
    <s v="Est"/>
    <s v="CMR003"/>
    <s v="kadey"/>
    <s v="CMR003003"/>
    <s v="Ouli"/>
    <s v="CMR003003005"/>
    <s v="NAMBOBÉ"/>
    <s v="2020-12-10"/>
    <s v="Camerounaise"/>
    <m/>
    <n v="4"/>
    <n v="0"/>
    <n v="0"/>
    <n v="0"/>
    <n v="0"/>
    <n v="0"/>
    <n v="0"/>
    <n v="0"/>
    <n v="1"/>
    <n v="0"/>
    <n v="0"/>
    <n v="0"/>
    <n v="4"/>
    <n v="4"/>
    <s v="Bovins Autre"/>
    <s v="Asins"/>
    <n v="137"/>
    <n v="0"/>
    <n v="0"/>
    <n v="2"/>
    <n v="139"/>
    <n v="4.8990748999999996"/>
    <n v="14.54433978"/>
    <x v="1"/>
  </r>
  <r>
    <s v="2020-11-27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8-02"/>
    <x v="1"/>
    <s v="COG"/>
    <m/>
    <m/>
    <m/>
    <m/>
    <m/>
    <m/>
    <m/>
    <s v=""/>
    <s v="2021-02-02"/>
    <s v="Tchadienne Camerounaise"/>
    <m/>
    <n v="11"/>
    <n v="3"/>
    <n v="0"/>
    <n v="0"/>
    <n v="0"/>
    <n v="0"/>
    <n v="0"/>
    <n v="0"/>
    <n v="2"/>
    <n v="0"/>
    <n v="0"/>
    <n v="0"/>
    <n v="14"/>
    <n v="14"/>
    <s v="Bovins Autre"/>
    <s v="Asins"/>
    <n v="283"/>
    <n v="0"/>
    <n v="0"/>
    <n v="3"/>
    <n v="286"/>
    <n v="4.8990748999999996"/>
    <n v="14.54433978"/>
    <x v="1"/>
  </r>
  <r>
    <s v="2020-11-27"/>
    <x v="2"/>
    <s v="CMR003"/>
    <s v="Kadey"/>
    <s v="CMR003003"/>
    <s v="Kette"/>
    <s v="CMR003003004"/>
    <s v="TIMANGOLO"/>
    <x v="0"/>
    <s v="CMR"/>
    <m/>
    <s v="Adamaoua"/>
    <s v="CMR001"/>
    <s v="Vina"/>
    <s v="CMR001005"/>
    <s v="Bélel"/>
    <s v="CMR001005008"/>
    <s v="BELEL"/>
    <s v="2020-10-01"/>
    <x v="2"/>
    <s v="CAR"/>
    <m/>
    <s v="Mambere-Kadei"/>
    <s v="CAR007"/>
    <m/>
    <m/>
    <m/>
    <m/>
    <s v=""/>
    <s v="2020-12-04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146"/>
    <n v="0"/>
    <n v="0"/>
    <n v="0"/>
    <n v="146"/>
    <n v="4.8990748999999996"/>
    <n v="14.54433978"/>
    <x v="1"/>
  </r>
  <r>
    <s v="2020-11-2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OUBARA"/>
    <s v="2020-11-26"/>
    <x v="0"/>
    <s v="CMR"/>
    <m/>
    <s v="Est"/>
    <s v="CMR003"/>
    <s v="kadey"/>
    <s v="CMR003003"/>
    <s v="Kette"/>
    <s v="CMR003003004"/>
    <s v="KOLBOUGA"/>
    <s v="2020-11-29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94"/>
    <n v="0"/>
    <n v="0"/>
    <n v="0"/>
    <n v="94"/>
    <n v="4.8990748999999996"/>
    <n v="14.54433978"/>
    <x v="1"/>
  </r>
  <r>
    <s v="2020-11-27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1-25"/>
    <x v="2"/>
    <s v="CAR"/>
    <m/>
    <s v="Ouham-Pende"/>
    <s v="CAR014"/>
    <m/>
    <m/>
    <m/>
    <m/>
    <s v=""/>
    <s v="2020-12-30"/>
    <s v="Camerounaise"/>
    <m/>
    <n v="7"/>
    <n v="0"/>
    <n v="0"/>
    <n v="0"/>
    <n v="0"/>
    <n v="0"/>
    <n v="0"/>
    <n v="0"/>
    <n v="1"/>
    <n v="0"/>
    <n v="3"/>
    <n v="1"/>
    <n v="3"/>
    <n v="7"/>
    <s v="Bovins Ovins"/>
    <m/>
    <n v="470"/>
    <n v="80"/>
    <n v="0"/>
    <n v="0"/>
    <n v="550"/>
    <n v="5.0849866700000002"/>
    <n v="14.63825578"/>
    <x v="1"/>
  </r>
  <r>
    <s v="2020-11-27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1-25"/>
    <x v="2"/>
    <s v="CAR"/>
    <m/>
    <s v="Ouham-Pende"/>
    <s v="CAR014"/>
    <m/>
    <m/>
    <m/>
    <m/>
    <s v=""/>
    <s v="2020-12-30"/>
    <s v="Camerounaise"/>
    <m/>
    <n v="6"/>
    <n v="0"/>
    <n v="0"/>
    <n v="0"/>
    <n v="0"/>
    <n v="0"/>
    <n v="0"/>
    <n v="0"/>
    <n v="1"/>
    <n v="0"/>
    <n v="2"/>
    <n v="0"/>
    <n v="4"/>
    <n v="6"/>
    <s v="Bovins Ovins"/>
    <m/>
    <n v="540"/>
    <n v="56"/>
    <n v="0"/>
    <n v="0"/>
    <n v="596"/>
    <n v="5.0849866700000002"/>
    <n v="14.63825578"/>
    <x v="1"/>
  </r>
  <r>
    <s v="2020-11-27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1-25"/>
    <x v="2"/>
    <s v="CAR"/>
    <m/>
    <s v="Ouham-Pende"/>
    <s v="CAR014"/>
    <m/>
    <m/>
    <m/>
    <m/>
    <s v=""/>
    <s v="2020-12-30"/>
    <s v="Camerounaise"/>
    <m/>
    <n v="9"/>
    <n v="0"/>
    <n v="0"/>
    <n v="0"/>
    <n v="0"/>
    <n v="0"/>
    <n v="0"/>
    <n v="0"/>
    <n v="1"/>
    <n v="1"/>
    <n v="3"/>
    <n v="2"/>
    <n v="3"/>
    <n v="9"/>
    <s v="Bovins Ovins"/>
    <m/>
    <n v="650"/>
    <n v="60"/>
    <n v="0"/>
    <n v="0"/>
    <n v="710"/>
    <n v="5.0849866700000002"/>
    <n v="14.63825578"/>
    <x v="1"/>
  </r>
  <r>
    <s v="2020-11-27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1-25"/>
    <x v="2"/>
    <s v="CAR"/>
    <m/>
    <s v="Ouham-Pende"/>
    <s v="CAR014"/>
    <m/>
    <m/>
    <m/>
    <m/>
    <s v=""/>
    <s v="2020-12-30"/>
    <s v="Camerounaise"/>
    <m/>
    <n v="5"/>
    <n v="0"/>
    <n v="0"/>
    <n v="0"/>
    <n v="0"/>
    <n v="0"/>
    <n v="0"/>
    <n v="0"/>
    <n v="1"/>
    <n v="0"/>
    <n v="2"/>
    <n v="0"/>
    <n v="3"/>
    <n v="5"/>
    <s v="Bovins Caprins"/>
    <m/>
    <n v="330"/>
    <n v="0"/>
    <n v="75"/>
    <n v="0"/>
    <n v="405"/>
    <n v="5.0849866700000002"/>
    <n v="14.63825578"/>
    <x v="1"/>
  </r>
  <r>
    <s v="2020-11-27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WINDE "/>
    <s v="2020-11-26"/>
    <x v="2"/>
    <s v="CAR"/>
    <m/>
    <s v="Ouham-Pende"/>
    <s v="CAR014"/>
    <m/>
    <m/>
    <m/>
    <m/>
    <s v=""/>
    <s v="2020-12-20"/>
    <s v="Camerounaise"/>
    <m/>
    <n v="8"/>
    <n v="0"/>
    <n v="0"/>
    <n v="0"/>
    <n v="0"/>
    <n v="0"/>
    <n v="0"/>
    <n v="0"/>
    <n v="1"/>
    <n v="2"/>
    <n v="2"/>
    <n v="2"/>
    <n v="2"/>
    <n v="8"/>
    <s v="Bovins Ovins Autre"/>
    <s v="Asins et Equins"/>
    <n v="70"/>
    <n v="30"/>
    <n v="0"/>
    <n v="5"/>
    <n v="105"/>
    <n v="8.6633450799999991"/>
    <n v="14.9876931"/>
    <x v="1"/>
  </r>
  <r>
    <s v="2020-11-27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10-15"/>
    <x v="2"/>
    <s v="CAR"/>
    <m/>
    <s v="Ouham-Pende"/>
    <s v="CAR014"/>
    <m/>
    <m/>
    <m/>
    <m/>
    <s v=""/>
    <s v="2020-12-25"/>
    <s v="Tchadienne"/>
    <m/>
    <n v="0"/>
    <n v="12"/>
    <n v="0"/>
    <n v="0"/>
    <n v="0"/>
    <n v="0"/>
    <n v="0"/>
    <n v="0"/>
    <n v="1"/>
    <n v="2"/>
    <n v="3"/>
    <n v="2"/>
    <n v="5"/>
    <n v="12"/>
    <s v="Bovins Ovins Autre"/>
    <s v="Asins et Equins"/>
    <n v="180"/>
    <n v="50"/>
    <n v="0"/>
    <n v="8"/>
    <n v="238"/>
    <n v="8.6633450799999991"/>
    <n v="14.9876931"/>
    <x v="1"/>
  </r>
  <r>
    <s v="2020-11-27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10-15"/>
    <x v="2"/>
    <s v="CAR"/>
    <m/>
    <s v="Ouham-Pende"/>
    <s v="CAR014"/>
    <m/>
    <m/>
    <m/>
    <m/>
    <s v=""/>
    <s v="2020-12-25"/>
    <s v="Tchadienne"/>
    <m/>
    <n v="0"/>
    <n v="8"/>
    <n v="0"/>
    <n v="0"/>
    <n v="0"/>
    <n v="0"/>
    <n v="0"/>
    <n v="0"/>
    <n v="1"/>
    <n v="2"/>
    <n v="2"/>
    <n v="1"/>
    <n v="3"/>
    <n v="8"/>
    <s v="Bovins Ovins Autre"/>
    <s v="Asins et Equins"/>
    <n v="100"/>
    <n v="40"/>
    <n v="0"/>
    <n v="5"/>
    <n v="145"/>
    <n v="8.6633450799999991"/>
    <n v="14.9876931"/>
    <x v="1"/>
  </r>
  <r>
    <s v="2020-11-2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0"/>
    <s v="CMR"/>
    <m/>
    <s v="Nord"/>
    <s v="CMR006"/>
    <s v="Mayo-Rey"/>
    <s v="CMR006004"/>
    <s v="Touboro"/>
    <s v="CMR006004003"/>
    <s v="MBAIMBOUM "/>
    <s v="2020-12-15"/>
    <s v="Tchadienne"/>
    <m/>
    <n v="0"/>
    <n v="14"/>
    <n v="0"/>
    <n v="0"/>
    <n v="0"/>
    <n v="0"/>
    <n v="0"/>
    <n v="0"/>
    <n v="1"/>
    <n v="2"/>
    <n v="4"/>
    <n v="2"/>
    <n v="6"/>
    <n v="14"/>
    <s v="Bovins Ovins Autre"/>
    <s v="Asins et Equins"/>
    <n v="250"/>
    <n v="60"/>
    <n v="0"/>
    <n v="10"/>
    <n v="320"/>
    <n v="8.6633450799999991"/>
    <n v="14.9876931"/>
    <x v="1"/>
  </r>
  <r>
    <s v="2020-11-2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5"/>
    <x v="2"/>
    <s v="CAR"/>
    <m/>
    <s v="Ouham-Pende"/>
    <s v="CAR014"/>
    <m/>
    <m/>
    <m/>
    <m/>
    <s v=""/>
    <s v="2020-12-20"/>
    <s v="Tchadienne"/>
    <m/>
    <n v="0"/>
    <n v="10"/>
    <n v="0"/>
    <n v="0"/>
    <n v="0"/>
    <n v="0"/>
    <n v="0"/>
    <n v="0"/>
    <n v="1"/>
    <n v="2"/>
    <n v="2"/>
    <n v="2"/>
    <n v="4"/>
    <n v="10"/>
    <s v="Bovins Ovins Autre"/>
    <s v="Asins et Equins"/>
    <n v="120"/>
    <n v="40"/>
    <n v="0"/>
    <n v="8"/>
    <n v="168"/>
    <n v="8.6633450799999991"/>
    <n v="14.9876931"/>
    <x v="1"/>
  </r>
  <r>
    <s v="2020-11-27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1-27"/>
    <x v="0"/>
    <s v="CMR"/>
    <m/>
    <s v="Nord"/>
    <s v="CMR006"/>
    <s v="Mayo-Rey"/>
    <s v="CMR006004"/>
    <s v="Touboro"/>
    <s v="CMR006004003"/>
    <s v="MBAIMBOUM "/>
    <s v="2020-12-15"/>
    <s v="Camerounaise"/>
    <m/>
    <n v="6"/>
    <n v="0"/>
    <n v="0"/>
    <n v="0"/>
    <n v="0"/>
    <n v="0"/>
    <n v="0"/>
    <n v="0"/>
    <n v="1"/>
    <n v="1"/>
    <n v="1"/>
    <n v="1"/>
    <n v="3"/>
    <n v="6"/>
    <s v="Bovins Ovins Autre"/>
    <s v="Asins et Equins"/>
    <n v="90"/>
    <n v="30"/>
    <n v="0"/>
    <n v="5"/>
    <n v="125"/>
    <n v="8.6633450799999991"/>
    <n v="14.9876931"/>
    <x v="1"/>
  </r>
  <r>
    <s v="2020-11-2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0-10"/>
    <x v="2"/>
    <s v="CAR"/>
    <m/>
    <s v="Ouham-Pende"/>
    <s v="CAR014"/>
    <m/>
    <m/>
    <m/>
    <m/>
    <s v=""/>
    <s v="2020-12-10"/>
    <s v="Tchadienne"/>
    <m/>
    <n v="0"/>
    <n v="19"/>
    <n v="0"/>
    <n v="0"/>
    <n v="0"/>
    <n v="0"/>
    <n v="0"/>
    <n v="0"/>
    <n v="1"/>
    <n v="6"/>
    <n v="4"/>
    <n v="3"/>
    <n v="6"/>
    <n v="19"/>
    <s v="Bovins Ovins Autre"/>
    <s v="Asins et Equins"/>
    <n v="320"/>
    <n v="100"/>
    <n v="0"/>
    <n v="60"/>
    <n v="480"/>
    <n v="8.6633450799999991"/>
    <n v="14.9876931"/>
    <x v="1"/>
  </r>
  <r>
    <s v="2020-11-27"/>
    <x v="1"/>
    <s v="CMR006"/>
    <s v="Mayo-Rey"/>
    <s v="CMR006004"/>
    <s v="Madingring"/>
    <s v="CMR006004004"/>
    <s v="GOR"/>
    <x v="0"/>
    <s v="CMR"/>
    <m/>
    <s v="Nord"/>
    <s v="CMR006"/>
    <s v="Bénoué"/>
    <s v="CMR006001"/>
    <s v="Bibémi"/>
    <s v="CMR006001012"/>
    <s v="ADOUMRI "/>
    <s v="2020-11-06"/>
    <x v="2"/>
    <s v="CAR"/>
    <m/>
    <s v="Ouham-Pende"/>
    <s v="CAR014"/>
    <m/>
    <m/>
    <m/>
    <m/>
    <s v=""/>
    <s v="2020-12-06"/>
    <s v="Camerounaise"/>
    <m/>
    <n v="17"/>
    <n v="0"/>
    <n v="0"/>
    <n v="0"/>
    <n v="0"/>
    <n v="0"/>
    <n v="0"/>
    <n v="0"/>
    <n v="1"/>
    <n v="4"/>
    <n v="4"/>
    <n v="3"/>
    <n v="6"/>
    <n v="17"/>
    <s v="Bovins Ovins Autre"/>
    <s v="Asins et Equins"/>
    <n v="350"/>
    <n v="150"/>
    <n v="0"/>
    <n v="120"/>
    <n v="620"/>
    <n v="8.6633450799999991"/>
    <n v="14.9876931"/>
    <x v="1"/>
  </r>
  <r>
    <s v="2020-11-2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3"/>
    <x v="2"/>
    <s v="CAR"/>
    <m/>
    <s v="Ouham-Pende"/>
    <s v="CAR014"/>
    <m/>
    <m/>
    <m/>
    <m/>
    <s v=""/>
    <s v="2020-12-03"/>
    <s v="Tchadienne"/>
    <m/>
    <n v="0"/>
    <n v="22"/>
    <n v="0"/>
    <n v="0"/>
    <n v="0"/>
    <n v="0"/>
    <n v="0"/>
    <n v="0"/>
    <n v="1"/>
    <n v="4"/>
    <n v="6"/>
    <n v="4"/>
    <n v="8"/>
    <n v="22"/>
    <s v="Bovins Ovins Autre"/>
    <s v="Asins et Equins"/>
    <n v="350"/>
    <n v="80"/>
    <n v="0"/>
    <n v="40"/>
    <n v="470"/>
    <n v="8.6633450799999991"/>
    <n v="14.9876931"/>
    <x v="1"/>
  </r>
  <r>
    <s v="2020-11-2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03"/>
    <x v="2"/>
    <s v="CAR"/>
    <m/>
    <s v="Ouham-Pende"/>
    <s v="CAR014"/>
    <m/>
    <m/>
    <m/>
    <m/>
    <s v=""/>
    <s v="2020-12-15"/>
    <s v="Tchadienne"/>
    <m/>
    <n v="0"/>
    <n v="18"/>
    <n v="0"/>
    <n v="0"/>
    <n v="0"/>
    <n v="0"/>
    <n v="0"/>
    <n v="0"/>
    <n v="1"/>
    <n v="4"/>
    <n v="3"/>
    <n v="3"/>
    <n v="8"/>
    <n v="18"/>
    <s v="Ovins Autre Bovins"/>
    <s v="Asins et Equins"/>
    <n v="350"/>
    <n v="150"/>
    <n v="0"/>
    <n v="60"/>
    <n v="560"/>
    <n v="8.6633450799999991"/>
    <n v="14.9876931"/>
    <x v="1"/>
  </r>
  <r>
    <s v="2020-11-2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6"/>
    <x v="0"/>
    <s v="CMR"/>
    <m/>
    <s v="Nord"/>
    <s v="CMR006"/>
    <s v="Mayo-Rey"/>
    <s v="CMR006004"/>
    <s v="Touboro"/>
    <s v="CMR006004003"/>
    <s v="MBAIMBOUM "/>
    <s v="2020-12-04"/>
    <s v="Tchadienne"/>
    <m/>
    <n v="0"/>
    <n v="12"/>
    <n v="0"/>
    <n v="0"/>
    <n v="0"/>
    <n v="0"/>
    <n v="0"/>
    <n v="0"/>
    <n v="1"/>
    <n v="3"/>
    <n v="2"/>
    <n v="3"/>
    <n v="4"/>
    <n v="12"/>
    <s v="Bovins Ovins Autre"/>
    <s v="Asins et Equins"/>
    <n v="200"/>
    <n v="120"/>
    <n v="0"/>
    <n v="60"/>
    <n v="380"/>
    <n v="8.6633450799999991"/>
    <n v="14.9876931"/>
    <x v="1"/>
  </r>
  <r>
    <s v="2020-11-27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1-22"/>
    <x v="0"/>
    <s v="CMR"/>
    <m/>
    <s v="Nord"/>
    <s v="CMR006"/>
    <s v="Bénoué"/>
    <s v="CMR006001"/>
    <s v="Bibémi"/>
    <s v="CMR006001012"/>
    <s v="MARCHE ADOUMRI"/>
    <s v="2020-11-30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24"/>
    <n v="0"/>
    <n v="0"/>
    <n v="0"/>
    <n v="24"/>
    <n v="9.3887997999999993"/>
    <n v="13.43275727"/>
    <x v="1"/>
  </r>
  <r>
    <s v="2020-11-28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8"/>
    <x v="0"/>
    <s v="CMR"/>
    <m/>
    <s v="Est"/>
    <s v="CMR003"/>
    <s v="Lom-Et-Djerem"/>
    <s v="CMR003004"/>
    <s v="Garoua-Boulaï"/>
    <s v="CMR003004006"/>
    <s v="ZEMBE"/>
    <s v="2020-12-18"/>
    <s v="Centrafricaine"/>
    <m/>
    <n v="0"/>
    <n v="0"/>
    <n v="4"/>
    <n v="0"/>
    <n v="0"/>
    <n v="0"/>
    <n v="0"/>
    <n v="0"/>
    <n v="1"/>
    <n v="0"/>
    <n v="0"/>
    <n v="1"/>
    <n v="3"/>
    <n v="4"/>
    <s v="Bovins"/>
    <m/>
    <n v="154"/>
    <n v="0"/>
    <n v="0"/>
    <n v="0"/>
    <n v="154"/>
    <n v="6.9304543000000001"/>
    <n v="14.819990539999999"/>
    <x v="1"/>
  </r>
  <r>
    <s v="2020-11-28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8"/>
    <x v="0"/>
    <s v="CMR"/>
    <m/>
    <s v="Est"/>
    <s v="CMR003"/>
    <s v="Lom-Et-Djerem"/>
    <s v="CMR003004"/>
    <s v="Garoua-Boulaï"/>
    <s v="CMR003004006"/>
    <s v="ZEMBE"/>
    <s v="2020-12-18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148"/>
    <n v="0"/>
    <n v="0"/>
    <n v="0"/>
    <n v="148"/>
    <n v="6.9304543000000001"/>
    <n v="14.819990539999999"/>
    <x v="1"/>
  </r>
  <r>
    <s v="2020-11-28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8"/>
    <x v="2"/>
    <s v="CAR"/>
    <m/>
    <s v="Mambere-Kadei"/>
    <s v="CAR007"/>
    <m/>
    <m/>
    <m/>
    <m/>
    <s v=""/>
    <s v="2020-12-15"/>
    <s v="Camerounaise"/>
    <m/>
    <n v="4"/>
    <n v="0"/>
    <n v="0"/>
    <n v="0"/>
    <n v="0"/>
    <n v="0"/>
    <n v="0"/>
    <n v="0"/>
    <n v="1"/>
    <n v="0"/>
    <n v="0"/>
    <n v="2"/>
    <n v="2"/>
    <n v="4"/>
    <s v="Bovins"/>
    <m/>
    <n v="96"/>
    <n v="0"/>
    <n v="0"/>
    <n v="0"/>
    <n v="96"/>
    <n v="6.9304543000000001"/>
    <n v="14.819990539999999"/>
    <x v="1"/>
  </r>
  <r>
    <s v="2020-11-28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1-27"/>
    <x v="0"/>
    <s v="CMR"/>
    <m/>
    <s v="Est"/>
    <s v="CMR003"/>
    <s v="Lom-Et-Djerem"/>
    <s v="CMR003004"/>
    <s v="Garoua-Boulaï"/>
    <s v="CMR003004006"/>
    <s v="ZEMBE"/>
    <s v="2020-12-18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56"/>
    <n v="0"/>
    <n v="0"/>
    <n v="0"/>
    <n v="56"/>
    <n v="6.9304543000000001"/>
    <n v="14.819990539999999"/>
    <x v="1"/>
  </r>
  <r>
    <s v="2020-11-2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1-28"/>
    <x v="0"/>
    <s v="CMR"/>
    <m/>
    <s v="Adamaoua"/>
    <s v="CMR001"/>
    <s v="Mbéré"/>
    <s v="CMR001004"/>
    <s v="Meiganga"/>
    <s v="CMR001004002"/>
    <s v="MEIGANGA"/>
    <s v="2020-11-29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39"/>
    <n v="0"/>
    <n v="0"/>
    <n v="0"/>
    <n v="39"/>
    <n v="6.7419379599999996"/>
    <n v="14.56870743"/>
    <x v="1"/>
  </r>
  <r>
    <s v="2020-11-2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1-28"/>
    <x v="0"/>
    <s v="CMR"/>
    <m/>
    <s v="Centre"/>
    <s v="CMR002"/>
    <s v="Mfoundi"/>
    <s v="CMR002007"/>
    <s v="Yaounde I"/>
    <s v="CMR002007005"/>
    <s v="YAOUNDE"/>
    <s v="2021-01-0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5"/>
    <n v="0"/>
    <n v="0"/>
    <n v="0"/>
    <n v="35"/>
    <n v="6.7419379599999996"/>
    <n v="14.56870743"/>
    <x v="1"/>
  </r>
  <r>
    <s v="2020-11-2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1-27"/>
    <x v="0"/>
    <s v="CMR"/>
    <m/>
    <s v="Est"/>
    <s v="CMR003"/>
    <s v="kadey"/>
    <s v="CMR003003"/>
    <s v="Kette"/>
    <s v="CMR003003004"/>
    <s v="KETTE"/>
    <s v="2020-12-13"/>
    <s v="Camerounaise"/>
    <m/>
    <n v="7"/>
    <n v="0"/>
    <n v="0"/>
    <n v="0"/>
    <n v="0"/>
    <n v="0"/>
    <n v="0"/>
    <n v="0"/>
    <n v="1"/>
    <n v="0"/>
    <n v="0"/>
    <n v="3"/>
    <n v="4"/>
    <n v="7"/>
    <s v="Bovins"/>
    <m/>
    <n v="43"/>
    <n v="0"/>
    <n v="0"/>
    <n v="0"/>
    <n v="43"/>
    <n v="6.7419379599999996"/>
    <n v="14.56870743"/>
    <x v="1"/>
  </r>
  <r>
    <s v="2020-11-2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DOLÉ"/>
    <s v="2020-11-21"/>
    <x v="0"/>
    <s v="CMR"/>
    <m/>
    <s v="Ouest"/>
    <s v="CMR008"/>
    <s v="Mifi"/>
    <s v="CMR008006"/>
    <s v="Bafoussam I"/>
    <s v="CMR008006003"/>
    <s v="BAFOUSSAM "/>
    <s v="2020-12-15"/>
    <s v="Camerounaise"/>
    <m/>
    <n v="5"/>
    <n v="0"/>
    <n v="0"/>
    <n v="0"/>
    <n v="0"/>
    <n v="0"/>
    <n v="0"/>
    <n v="0"/>
    <n v="1"/>
    <n v="0"/>
    <n v="0"/>
    <n v="1"/>
    <n v="4"/>
    <n v="5"/>
    <s v="Bovins"/>
    <m/>
    <n v="49"/>
    <n v="0"/>
    <n v="0"/>
    <n v="0"/>
    <n v="49"/>
    <n v="6.7419379599999996"/>
    <n v="14.56870743"/>
    <x v="1"/>
  </r>
  <r>
    <s v="2020-11-2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OGADJI"/>
    <s v="2020-11-27"/>
    <x v="2"/>
    <s v="CAR"/>
    <m/>
    <s v="Bamingui-Bangoran"/>
    <s v="CAR001"/>
    <m/>
    <m/>
    <m/>
    <m/>
    <s v=""/>
    <s v="2020-12-06"/>
    <s v="Camerounaise"/>
    <m/>
    <n v="6"/>
    <n v="0"/>
    <n v="0"/>
    <n v="0"/>
    <n v="0"/>
    <n v="0"/>
    <n v="0"/>
    <n v="0"/>
    <n v="1"/>
    <n v="0"/>
    <n v="0"/>
    <n v="0"/>
    <n v="6"/>
    <n v="6"/>
    <s v="Bovins Autre"/>
    <s v="Asins"/>
    <n v="182"/>
    <n v="0"/>
    <n v="0"/>
    <n v="2"/>
    <n v="184"/>
    <n v="4.8990748999999996"/>
    <n v="14.54433978"/>
    <x v="1"/>
  </r>
  <r>
    <s v="2020-11-2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1-28"/>
    <x v="0"/>
    <s v="CMR"/>
    <m/>
    <s v="Est"/>
    <s v="CMR003"/>
    <s v="kadey"/>
    <s v="CMR003003"/>
    <s v="Kette"/>
    <s v="CMR003003004"/>
    <s v="GBITI"/>
    <s v="2020-11-2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5"/>
    <n v="0"/>
    <n v="0"/>
    <n v="0"/>
    <n v="35"/>
    <n v="4.8990748999999996"/>
    <n v="14.54433978"/>
    <x v="1"/>
  </r>
  <r>
    <s v="2020-11-28"/>
    <x v="2"/>
    <s v="CMR003"/>
    <s v="Kadey"/>
    <s v="CMR003003"/>
    <s v="Kette"/>
    <s v="CMR003003004"/>
    <s v="TIMANGOLO"/>
    <x v="1"/>
    <s v="TCD"/>
    <m/>
    <s v="Logone Occidental"/>
    <s v="TCD008"/>
    <m/>
    <m/>
    <m/>
    <m/>
    <s v=""/>
    <s v="2020-09-04"/>
    <x v="1"/>
    <s v="COG"/>
    <m/>
    <m/>
    <m/>
    <m/>
    <m/>
    <m/>
    <m/>
    <s v=""/>
    <s v="2021-02-01"/>
    <s v="Tchadienne Camerounaise"/>
    <m/>
    <n v="7"/>
    <n v="18"/>
    <n v="0"/>
    <n v="0"/>
    <n v="0"/>
    <n v="0"/>
    <n v="0"/>
    <n v="0"/>
    <n v="2"/>
    <n v="0"/>
    <n v="0"/>
    <n v="0"/>
    <n v="25"/>
    <n v="25"/>
    <s v="Bovins"/>
    <m/>
    <n v="411"/>
    <n v="0"/>
    <n v="0"/>
    <n v="0"/>
    <n v="411"/>
    <n v="4.8990748999999996"/>
    <n v="14.54433978"/>
    <x v="1"/>
  </r>
  <r>
    <s v="2020-11-28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04"/>
    <x v="1"/>
    <s v="COG"/>
    <m/>
    <m/>
    <m/>
    <m/>
    <m/>
    <m/>
    <m/>
    <s v=""/>
    <s v="2021-01-03"/>
    <s v="Tchadienne"/>
    <m/>
    <n v="0"/>
    <n v="12"/>
    <n v="0"/>
    <n v="0"/>
    <n v="0"/>
    <n v="0"/>
    <n v="0"/>
    <n v="0"/>
    <n v="1"/>
    <n v="0"/>
    <n v="0"/>
    <n v="0"/>
    <n v="12"/>
    <n v="12"/>
    <s v="Bovins"/>
    <m/>
    <n v="214"/>
    <n v="0"/>
    <n v="0"/>
    <n v="0"/>
    <n v="214"/>
    <n v="4.8990748999999996"/>
    <n v="14.54433978"/>
    <x v="1"/>
  </r>
  <r>
    <s v="2020-11-28"/>
    <x v="2"/>
    <s v="CMR003"/>
    <s v="Kadey"/>
    <s v="CMR003003"/>
    <s v="Ouli"/>
    <s v="CMR003003005"/>
    <s v="TAMOUNEGUEZE"/>
    <x v="0"/>
    <s v="CMR"/>
    <m/>
    <s v="Nord-Ouest"/>
    <s v="CMR007"/>
    <s v="Boyo"/>
    <s v="CMR007001"/>
    <s v="Belo"/>
    <s v="CMR007001003"/>
    <s v="BELO"/>
    <s v="2020-11-02"/>
    <x v="2"/>
    <s v="CAR"/>
    <m/>
    <s v="Bamingui-Bangoran"/>
    <s v="CAR001"/>
    <m/>
    <m/>
    <m/>
    <m/>
    <s v=""/>
    <s v="2020-12-31"/>
    <s v="Camerounaise Tchadienne"/>
    <m/>
    <n v="5"/>
    <n v="4"/>
    <n v="0"/>
    <n v="0"/>
    <n v="0"/>
    <n v="0"/>
    <n v="0"/>
    <n v="0"/>
    <n v="2"/>
    <n v="0"/>
    <n v="0"/>
    <n v="2"/>
    <n v="7"/>
    <n v="9"/>
    <s v="Bovins Ovins"/>
    <m/>
    <n v="1400"/>
    <n v="240"/>
    <n v="0"/>
    <n v="0"/>
    <n v="1640"/>
    <n v="5.0849866700000002"/>
    <n v="14.63825578"/>
    <x v="1"/>
  </r>
  <r>
    <s v="2020-11-28"/>
    <x v="2"/>
    <s v="CMR003"/>
    <s v="Kadey"/>
    <s v="CMR003003"/>
    <s v="Ouli"/>
    <s v="CMR003003005"/>
    <s v="TAMOUNEGUEZE"/>
    <x v="0"/>
    <s v="CMR"/>
    <m/>
    <s v="Nord-Ouest"/>
    <s v="CMR007"/>
    <s v="Boyo"/>
    <s v="CMR007001"/>
    <s v="Belo"/>
    <s v="CMR007001003"/>
    <s v="BELO"/>
    <s v="2020-11-02"/>
    <x v="2"/>
    <s v="CAR"/>
    <m/>
    <s v="Bamingui-Bangoran"/>
    <s v="CAR001"/>
    <m/>
    <m/>
    <m/>
    <m/>
    <s v=""/>
    <s v="2020-12-31"/>
    <s v="Camerounaise Nigérianne"/>
    <m/>
    <n v="6"/>
    <n v="0"/>
    <n v="0"/>
    <n v="4"/>
    <n v="0"/>
    <n v="0"/>
    <n v="0"/>
    <n v="0"/>
    <n v="2"/>
    <n v="0"/>
    <n v="0"/>
    <n v="3"/>
    <n v="7"/>
    <n v="10"/>
    <s v="Bovins Ovins Autre"/>
    <s v="Asins"/>
    <n v="1550"/>
    <n v="250"/>
    <n v="0"/>
    <n v="3"/>
    <n v="1803"/>
    <n v="5.0849866700000002"/>
    <n v="14.63825578"/>
    <x v="1"/>
  </r>
  <r>
    <s v="2020-11-28"/>
    <x v="2"/>
    <s v="CMR003"/>
    <s v="Kadey"/>
    <s v="CMR003003"/>
    <s v="Ouli"/>
    <s v="CMR003003005"/>
    <s v="TAMOUNEGUEZE"/>
    <x v="0"/>
    <s v="CMR"/>
    <m/>
    <s v="Nord-Ouest"/>
    <s v="CMR007"/>
    <s v="Boyo"/>
    <s v="CMR007001"/>
    <s v="Belo"/>
    <s v="CMR007001003"/>
    <s v="BELO"/>
    <s v="2020-11-02"/>
    <x v="2"/>
    <s v="CAR"/>
    <m/>
    <s v="Bamingui-Bangoran"/>
    <s v="CAR001"/>
    <m/>
    <m/>
    <m/>
    <m/>
    <s v=""/>
    <s v="2020-12-31"/>
    <s v="Camerounaise"/>
    <m/>
    <n v="8"/>
    <n v="0"/>
    <n v="0"/>
    <n v="0"/>
    <n v="0"/>
    <n v="0"/>
    <n v="0"/>
    <n v="0"/>
    <n v="1"/>
    <n v="0"/>
    <n v="3"/>
    <n v="0"/>
    <n v="5"/>
    <n v="8"/>
    <s v="Bovins Ovins Autre"/>
    <s v="Asins"/>
    <n v="4"/>
    <n v="1200"/>
    <n v="0"/>
    <n v="110"/>
    <n v="1314"/>
    <n v="5.0849866700000002"/>
    <n v="14.63825578"/>
    <x v="1"/>
  </r>
  <r>
    <s v="2020-11-28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johong"/>
    <s v="CMR001004003"/>
    <s v="DJOHONG"/>
    <s v="2020-11-03"/>
    <x v="2"/>
    <s v="CAR"/>
    <m/>
    <s v="Mbomou"/>
    <s v="CAR008"/>
    <m/>
    <m/>
    <m/>
    <m/>
    <s v=""/>
    <s v="2020-12-27"/>
    <s v="Camerounaise Nigérianne"/>
    <m/>
    <n v="8"/>
    <n v="0"/>
    <n v="0"/>
    <n v="3"/>
    <n v="0"/>
    <n v="0"/>
    <n v="0"/>
    <n v="0"/>
    <n v="2"/>
    <n v="0"/>
    <n v="4"/>
    <n v="2"/>
    <n v="5"/>
    <n v="11"/>
    <s v="Bovins Ovins Autre"/>
    <s v="Asins et Equins"/>
    <n v="2050"/>
    <n v="340"/>
    <n v="0"/>
    <n v="4"/>
    <n v="2394"/>
    <n v="5.0849866700000002"/>
    <n v="14.63825578"/>
    <x v="1"/>
  </r>
  <r>
    <s v="2020-11-28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johong"/>
    <s v="CMR001004003"/>
    <s v="DJOHONG"/>
    <s v="2020-11-03"/>
    <x v="2"/>
    <s v="CAR"/>
    <m/>
    <s v="Mbomou"/>
    <s v="CAR008"/>
    <m/>
    <m/>
    <m/>
    <m/>
    <s v=""/>
    <s v="2020-12-26"/>
    <s v="Camerounaise"/>
    <m/>
    <n v="13"/>
    <n v="0"/>
    <n v="0"/>
    <n v="0"/>
    <n v="0"/>
    <n v="0"/>
    <n v="0"/>
    <n v="0"/>
    <n v="1"/>
    <n v="2"/>
    <n v="4"/>
    <n v="2"/>
    <n v="5"/>
    <n v="13"/>
    <s v="Bovins Ovins"/>
    <m/>
    <n v="1800"/>
    <n v="150"/>
    <n v="0"/>
    <n v="0"/>
    <n v="1950"/>
    <n v="5.0849866700000002"/>
    <n v="14.63825578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21"/>
    <x v="0"/>
    <s v="CMR"/>
    <m/>
    <s v="Est"/>
    <s v="CMR003"/>
    <s v="kadey"/>
    <s v="CMR003003"/>
    <s v="Kette"/>
    <s v="CMR003003004"/>
    <s v="KETTE"/>
    <s v="2020-12-19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Equins"/>
    <n v="200"/>
    <n v="0"/>
    <n v="0"/>
    <n v="1"/>
    <n v="201"/>
    <n v="6.0385846000000001"/>
    <n v="14.4007468"/>
    <x v="1"/>
  </r>
  <r>
    <s v="2020-11-28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19"/>
    <x v="0"/>
    <s v="CMR"/>
    <m/>
    <s v="Est"/>
    <s v="CMR003"/>
    <s v="Boumba-Et-Ngoko"/>
    <s v="CMR003001"/>
    <s v="Mouloundou"/>
    <s v="CMR003001003"/>
    <s v="MOULOUNDOU"/>
    <s v="2020-12-02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110"/>
    <n v="0"/>
    <n v="0"/>
    <n v="0"/>
    <n v="110"/>
    <n v="6.0385846000000001"/>
    <n v="14.4007468"/>
    <x v="1"/>
  </r>
  <r>
    <s v="2020-11-28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20"/>
    <x v="0"/>
    <s v="CMR"/>
    <m/>
    <s v="Est"/>
    <s v="CMR003"/>
    <s v="kadey"/>
    <s v="CMR003003"/>
    <s v="Ouli"/>
    <s v="CMR003003005"/>
    <s v="BITTI"/>
    <s v="2020-12-10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130"/>
    <n v="0"/>
    <n v="0"/>
    <n v="0"/>
    <n v="130"/>
    <n v="6.0385846000000001"/>
    <n v="14.4007468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21"/>
    <x v="0"/>
    <s v="CMR"/>
    <m/>
    <s v="Est"/>
    <s v="CMR003"/>
    <s v="kadey"/>
    <s v="CMR003003"/>
    <s v="Batouri"/>
    <s v="CMR003003003"/>
    <s v="BITTI"/>
    <s v="2020-12-21"/>
    <s v="Camerounaise"/>
    <m/>
    <n v="4"/>
    <n v="0"/>
    <n v="0"/>
    <n v="0"/>
    <n v="0"/>
    <n v="0"/>
    <n v="0"/>
    <n v="0"/>
    <n v="1"/>
    <n v="0"/>
    <n v="0"/>
    <n v="0"/>
    <n v="4"/>
    <n v="4"/>
    <s v="Bovins Autre"/>
    <s v="Asins"/>
    <n v="175"/>
    <n v="0"/>
    <n v="0"/>
    <n v="3"/>
    <n v="178"/>
    <n v="6.0385846000000001"/>
    <n v="14.4007468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Faro-et-Déo"/>
    <s v="CMR001002"/>
    <s v="Galim-Tignère"/>
    <s v="CMR001002001"/>
    <s v="NDOKAYO"/>
    <s v="2020-11-09"/>
    <x v="0"/>
    <s v="CMR"/>
    <m/>
    <s v="Est"/>
    <s v="CMR003"/>
    <s v="Lom-Et-Djerem"/>
    <s v="CMR003004"/>
    <s v="Bétaré-Oya"/>
    <s v="CMR003004002"/>
    <s v="NDOKAYO"/>
    <s v="2020-12-01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6"/>
    <n v="0"/>
    <n v="0"/>
    <n v="0"/>
    <n v="6"/>
    <n v="6.0385846000000001"/>
    <n v="14.4007468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ADOU (PANA)"/>
    <s v="2020-11-22"/>
    <x v="0"/>
    <s v="CMR"/>
    <m/>
    <s v="Est"/>
    <s v="CMR003"/>
    <s v="Lom-Et-Djerem"/>
    <s v="CMR003004"/>
    <s v="Garoua-Boulaï"/>
    <s v="CMR003004006"/>
    <s v="MBORGUENE "/>
    <s v="2020-12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56"/>
    <n v="0"/>
    <n v="0"/>
    <n v="0"/>
    <n v="156"/>
    <n v="6.0385846000000001"/>
    <n v="14.4007468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ADOUGOU"/>
    <s v="2020-11-21"/>
    <x v="0"/>
    <s v="CMR"/>
    <m/>
    <s v="Est"/>
    <s v="CMR003"/>
    <s v="Lom-Et-Djerem"/>
    <s v="CMR003004"/>
    <s v="Garoua-Boulaï"/>
    <s v="CMR003004006"/>
    <s v="ZEMBE"/>
    <s v="2020-12-07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50"/>
    <n v="0"/>
    <n v="0"/>
    <n v="0"/>
    <n v="150"/>
    <n v="6.0387188500000004"/>
    <n v="14.40065877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Faro-et-Déo"/>
    <s v="CMR001002"/>
    <s v="Tignère"/>
    <s v="CMR001002004"/>
    <s v="TIGNERE"/>
    <s v="2020-11-19"/>
    <x v="0"/>
    <s v="CMR"/>
    <m/>
    <s v="Est"/>
    <s v="CMR003"/>
    <s v="Lom-Et-Djerem"/>
    <s v="CMR003004"/>
    <s v="Garoua-Boulaï"/>
    <s v="CMR003004006"/>
    <s v="ZEMBE "/>
    <s v="2020-12-0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15"/>
    <n v="0"/>
    <n v="0"/>
    <n v="0"/>
    <n v="115"/>
    <n v="6.0387188500000004"/>
    <n v="14.40065877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Mayo-Banyo"/>
    <s v="CMR001003"/>
    <s v="Banyo"/>
    <s v="CMR001003001"/>
    <s v="BANYO "/>
    <s v="2020-11-22"/>
    <x v="0"/>
    <s v="CMR"/>
    <m/>
    <s v="Est"/>
    <s v="CMR003"/>
    <s v="Lom-Et-Djerem"/>
    <s v="CMR003004"/>
    <s v="Garoua-Boulaï"/>
    <s v="CMR003004006"/>
    <s v="ZEMBE"/>
    <s v="2020-12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50"/>
    <n v="0"/>
    <n v="0"/>
    <n v="0"/>
    <n v="150"/>
    <n v="6.0387188500000004"/>
    <n v="14.40065877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Mayo-Banyo"/>
    <s v="CMR001003"/>
    <s v="Banyo"/>
    <s v="CMR001003001"/>
    <s v="BANYO"/>
    <s v="2020-11-18"/>
    <x v="0"/>
    <s v="CMR"/>
    <m/>
    <s v="Est"/>
    <s v="CMR003"/>
    <s v="Lom-Et-Djerem"/>
    <s v="CMR003004"/>
    <s v="Garoua-Boulaï"/>
    <s v="CMR003004006"/>
    <s v="ZEMBE "/>
    <s v="2020-12-0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7"/>
    <n v="0"/>
    <n v="0"/>
    <n v="0"/>
    <n v="107"/>
    <n v="6.0387188500000004"/>
    <n v="14.40065877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Djerem"/>
    <s v="CMR001001"/>
    <s v="Ngaoundal"/>
    <s v="CMR001001002"/>
    <s v="NGAOUNDAL"/>
    <s v="2020-10-19"/>
    <x v="0"/>
    <s v="CMR"/>
    <m/>
    <s v="Est"/>
    <s v="CMR003"/>
    <s v="Lom-Et-Djerem"/>
    <s v="CMR003004"/>
    <s v="Garoua-Boulaï"/>
    <s v="CMR003004006"/>
    <s v="ZEMBE "/>
    <s v="2020-12-2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0"/>
    <n v="0"/>
    <n v="0"/>
    <n v="0"/>
    <n v="200"/>
    <n v="6.0387188500000004"/>
    <n v="14.40065877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ADOUGOU "/>
    <s v="2020-11-20"/>
    <x v="0"/>
    <s v="CMR"/>
    <m/>
    <s v="Est"/>
    <s v="CMR003"/>
    <s v="Lom-Et-Djerem"/>
    <s v="CMR003004"/>
    <s v="Garoua-Boulaï"/>
    <s v="CMR003004006"/>
    <s v="ZEMBE "/>
    <s v="2020-12-04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77"/>
    <n v="0"/>
    <n v="0"/>
    <n v="0"/>
    <n v="177"/>
    <n v="6.0387188500000004"/>
    <n v="14.40065877"/>
    <x v="1"/>
  </r>
  <r>
    <s v="2020-11-28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Bélel"/>
    <s v="CMR001005008"/>
    <s v="BELEL"/>
    <s v="2020-11-15"/>
    <x v="0"/>
    <s v="CMR"/>
    <m/>
    <s v="Est"/>
    <s v="CMR003"/>
    <s v="Lom-Et-Djerem"/>
    <s v="CMR003004"/>
    <s v="Garoua-Boulaï"/>
    <s v="CMR003004006"/>
    <s v="ZEMBE "/>
    <s v="2020-12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67"/>
    <n v="0"/>
    <n v="0"/>
    <n v="0"/>
    <n v="167"/>
    <n v="6.0387188500000004"/>
    <n v="14.40065877"/>
    <x v="1"/>
  </r>
  <r>
    <s v="2020-11-29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konolinga"/>
    <s v="CMR002009003"/>
    <s v="MINTA"/>
    <s v="2020-11-15"/>
    <x v="2"/>
    <s v="CAR"/>
    <m/>
    <s v="Mambere-Kadei"/>
    <s v="CAR007"/>
    <m/>
    <m/>
    <m/>
    <m/>
    <s v=""/>
    <s v="2020-12-10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86"/>
    <n v="0"/>
    <n v="0"/>
    <n v="0"/>
    <n v="86"/>
    <n v="4.8990748999999996"/>
    <n v="14.54433978"/>
    <x v="1"/>
  </r>
  <r>
    <s v="2020-11-29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konolinga"/>
    <s v="CMR002009003"/>
    <s v="AKONOLINGA"/>
    <s v="2020-11-15"/>
    <x v="0"/>
    <s v="CMR"/>
    <m/>
    <s v="Est"/>
    <s v="CMR003"/>
    <s v="kadey"/>
    <s v="CMR003003"/>
    <s v="Kette"/>
    <s v="CMR003003004"/>
    <s v="GBITI"/>
    <s v="2020-11-3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3"/>
    <n v="0"/>
    <n v="0"/>
    <n v="0"/>
    <n v="43"/>
    <n v="4.8990748999999996"/>
    <n v="14.54433978"/>
    <x v="1"/>
  </r>
  <r>
    <s v="2020-11-29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25"/>
    <x v="0"/>
    <s v="CMR"/>
    <m/>
    <s v="Est"/>
    <s v="CMR003"/>
    <s v="Boumba-Et-Ngoko"/>
    <s v="CMR003001"/>
    <s v="Mouloundou"/>
    <s v="CMR003001003"/>
    <s v="MOULOUNDOU"/>
    <s v="2020-12-02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90"/>
    <n v="0"/>
    <n v="0"/>
    <n v="0"/>
    <n v="90"/>
    <n v="6.0385846000000001"/>
    <n v="14.4007468"/>
    <x v="1"/>
  </r>
  <r>
    <s v="2020-11-29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MBIGAOU"/>
    <s v="2020-11-26"/>
    <x v="0"/>
    <s v="CMR"/>
    <m/>
    <s v="Nord"/>
    <s v="CMR006"/>
    <s v="Mayo-Rey"/>
    <s v="CMR006004"/>
    <s v="Touboro"/>
    <s v="CMR006004003"/>
    <s v="MBAÏMBOUM"/>
    <s v="2020-11-29"/>
    <s v="Camerounaise"/>
    <m/>
    <n v="14"/>
    <n v="0"/>
    <n v="0"/>
    <n v="0"/>
    <n v="0"/>
    <n v="0"/>
    <n v="0"/>
    <n v="0"/>
    <n v="1"/>
    <n v="4"/>
    <n v="2"/>
    <n v="5"/>
    <n v="3"/>
    <n v="14"/>
    <s v="Bovins Ovins"/>
    <m/>
    <n v="264"/>
    <n v="17"/>
    <n v="0"/>
    <n v="0"/>
    <n v="281"/>
    <n v="7.5627594599999997"/>
    <n v="15.4252009"/>
    <x v="1"/>
  </r>
  <r>
    <s v="2020-11-29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HAIDJAM"/>
    <s v="2020-11-27"/>
    <x v="0"/>
    <s v="CMR"/>
    <m/>
    <s v="Nord"/>
    <s v="CMR006"/>
    <s v="Mayo-Rey"/>
    <s v="CMR006004"/>
    <s v="Touboro"/>
    <s v="CMR006004003"/>
    <s v="MBAÏMBOUM"/>
    <s v="2020-11-29"/>
    <s v="Camerounaise"/>
    <m/>
    <n v="6"/>
    <n v="0"/>
    <n v="0"/>
    <n v="0"/>
    <n v="0"/>
    <n v="0"/>
    <n v="0"/>
    <n v="0"/>
    <n v="1"/>
    <n v="1"/>
    <n v="1"/>
    <n v="3"/>
    <n v="1"/>
    <n v="6"/>
    <s v="Bovins Ovins "/>
    <m/>
    <n v="80"/>
    <n v="58"/>
    <n v="0"/>
    <n v="0"/>
    <n v="138"/>
    <n v="7.5627594599999997"/>
    <n v="15.4252009"/>
    <x v="1"/>
  </r>
  <r>
    <s v="2020-11-29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DJORO"/>
    <s v="2020-11-25"/>
    <x v="0"/>
    <s v="CMR"/>
    <m/>
    <s v="Nord"/>
    <s v="CMR006"/>
    <s v="Mayo-Rey"/>
    <s v="CMR006004"/>
    <s v="Touboro"/>
    <s v="CMR006004003"/>
    <s v="MBAÏMBOUM"/>
    <s v="2020-11-29"/>
    <s v="Camerounaise"/>
    <m/>
    <n v="7"/>
    <n v="0"/>
    <n v="0"/>
    <n v="0"/>
    <n v="0"/>
    <n v="0"/>
    <n v="0"/>
    <n v="0"/>
    <n v="1"/>
    <n v="1"/>
    <n v="1"/>
    <n v="2"/>
    <n v="3"/>
    <n v="7"/>
    <s v="Bovins"/>
    <m/>
    <n v="250"/>
    <n v="0"/>
    <n v="0"/>
    <n v="0"/>
    <n v="250"/>
    <n v="7.5627594599999997"/>
    <n v="15.4252009"/>
    <x v="1"/>
  </r>
  <r>
    <s v="2020-11-30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1-14"/>
    <x v="2"/>
    <s v="CAR"/>
    <m/>
    <s v="Vakaga"/>
    <s v="CAR016"/>
    <m/>
    <m/>
    <m/>
    <m/>
    <s v=""/>
    <s v="2020-12-08"/>
    <s v="Tchadienne"/>
    <m/>
    <n v="0"/>
    <n v="19"/>
    <n v="0"/>
    <n v="0"/>
    <n v="0"/>
    <n v="0"/>
    <n v="0"/>
    <n v="0"/>
    <n v="1"/>
    <n v="4"/>
    <n v="5"/>
    <n v="4"/>
    <n v="6"/>
    <n v="19"/>
    <s v="Bovins Ovins Caprins"/>
    <m/>
    <n v="350"/>
    <n v="82"/>
    <n v="23"/>
    <n v="0"/>
    <n v="455"/>
    <n v="6.9304543000000001"/>
    <n v="14.819990539999999"/>
    <x v="1"/>
  </r>
  <r>
    <s v="2020-11-30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15"/>
    <x v="2"/>
    <s v="CAR"/>
    <m/>
    <s v="Lobaye"/>
    <s v="CAR006"/>
    <m/>
    <m/>
    <m/>
    <m/>
    <s v=""/>
    <s v="2020-12-06"/>
    <s v="Camerounaise"/>
    <m/>
    <n v="13"/>
    <n v="0"/>
    <n v="0"/>
    <n v="0"/>
    <n v="0"/>
    <n v="0"/>
    <n v="0"/>
    <n v="0"/>
    <n v="1"/>
    <n v="3"/>
    <n v="2"/>
    <n v="5"/>
    <n v="3"/>
    <n v="13"/>
    <s v="Bovins Ovins Caprins"/>
    <m/>
    <n v="150"/>
    <n v="39"/>
    <n v="23"/>
    <n v="0"/>
    <n v="212"/>
    <n v="6.9304543000000001"/>
    <n v="14.819990539999999"/>
    <x v="1"/>
  </r>
  <r>
    <s v="2020-11-30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13"/>
    <x v="2"/>
    <s v="CAR"/>
    <m/>
    <s v="Sangha-Mbaere"/>
    <s v="CAR015"/>
    <m/>
    <m/>
    <m/>
    <m/>
    <s v=""/>
    <s v="2020-12-07"/>
    <s v="Camerounaise"/>
    <m/>
    <n v="9"/>
    <n v="0"/>
    <n v="0"/>
    <n v="0"/>
    <n v="0"/>
    <n v="0"/>
    <n v="0"/>
    <n v="0"/>
    <n v="1"/>
    <n v="2"/>
    <n v="3"/>
    <n v="2"/>
    <n v="2"/>
    <n v="9"/>
    <s v="Bovins Ovins Caprins"/>
    <m/>
    <n v="175"/>
    <n v="19"/>
    <n v="19"/>
    <n v="0"/>
    <n v="213"/>
    <n v="6.9304543000000001"/>
    <n v="14.819990539999999"/>
    <x v="1"/>
  </r>
  <r>
    <s v="2020-11-30"/>
    <x v="0"/>
    <s v="CMR001"/>
    <s v="Mbéré"/>
    <s v="CMR001004"/>
    <s v="Meiganga"/>
    <s v="CMR001004002"/>
    <s v="NGAM"/>
    <x v="2"/>
    <s v="CAR"/>
    <m/>
    <s v="Ouham-Pende"/>
    <s v="CAR014"/>
    <m/>
    <m/>
    <m/>
    <m/>
    <s v=""/>
    <s v="2020-11-20"/>
    <x v="0"/>
    <s v="CMR"/>
    <m/>
    <s v="Est"/>
    <s v="CMR003"/>
    <s v="Lom-Et-Djerem"/>
    <s v="CMR003004"/>
    <s v="Bétaré-Oya"/>
    <s v="CMR003004002"/>
    <s v="BÉTARÉ-OYA"/>
    <s v="2020-12-10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51"/>
    <n v="0"/>
    <n v="0"/>
    <n v="0"/>
    <n v="51"/>
    <n v="6.7419379599999996"/>
    <n v="14.56870743"/>
    <x v="1"/>
  </r>
  <r>
    <s v="2020-11-3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MEIGANGA"/>
    <s v="2020-11-29"/>
    <x v="0"/>
    <s v="CMR"/>
    <m/>
    <s v="Adamaoua"/>
    <s v="CMR001"/>
    <s v="Mbéré"/>
    <s v="CMR001004"/>
    <s v="Meiganga"/>
    <s v="CMR001004002"/>
    <s v="MEIGANGA"/>
    <s v="2020-12-0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1"/>
    <n v="0"/>
    <n v="0"/>
    <n v="0"/>
    <n v="21"/>
    <n v="6.7419379599999996"/>
    <n v="14.56870743"/>
    <x v="1"/>
  </r>
  <r>
    <s v="2020-11-3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28"/>
    <x v="0"/>
    <s v="CMR"/>
    <m/>
    <s v="Adamaoua"/>
    <s v="CMR001"/>
    <s v="Mbéré"/>
    <s v="CMR001004"/>
    <s v="Meiganga"/>
    <s v="CMR001004002"/>
    <s v="MEIGANGA"/>
    <s v="2020-12-0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4"/>
    <n v="0"/>
    <n v="0"/>
    <n v="0"/>
    <n v="34"/>
    <n v="6.7419379599999996"/>
    <n v="14.56870743"/>
    <x v="1"/>
  </r>
  <r>
    <s v="2020-11-3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BAFOUK KOÏ "/>
    <s v="2020-11-28"/>
    <x v="0"/>
    <s v="CMR"/>
    <m/>
    <s v="Est"/>
    <s v="CMR003"/>
    <s v="Lom-Et-Djerem"/>
    <s v="CMR003004"/>
    <s v="Diang"/>
    <s v="CMR003004003"/>
    <s v="DIANG "/>
    <s v="2020-12-10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2"/>
    <n v="0"/>
    <n v="0"/>
    <n v="0"/>
    <n v="52"/>
    <n v="6.7419379599999996"/>
    <n v="14.56870743"/>
    <x v="1"/>
  </r>
  <r>
    <s v="2020-11-3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1-26"/>
    <x v="0"/>
    <s v="CMR"/>
    <m/>
    <s v="Est"/>
    <s v="CMR003"/>
    <s v="Haut-Nyong"/>
    <s v="CMR003002"/>
    <s v="Abong-Mbang"/>
    <s v="CMR003002009"/>
    <s v="ABONG-MBANG "/>
    <s v="2020-12-17"/>
    <s v="Camerounaise"/>
    <m/>
    <n v="6"/>
    <n v="0"/>
    <n v="0"/>
    <n v="0"/>
    <n v="0"/>
    <n v="0"/>
    <n v="0"/>
    <n v="0"/>
    <n v="1"/>
    <n v="0"/>
    <n v="0"/>
    <n v="2"/>
    <n v="4"/>
    <n v="6"/>
    <s v="Bovins"/>
    <m/>
    <n v="63"/>
    <n v="0"/>
    <n v="0"/>
    <n v="0"/>
    <n v="63"/>
    <n v="6.7419379599999996"/>
    <n v="14.56870743"/>
    <x v="1"/>
  </r>
  <r>
    <s v="2020-11-30"/>
    <x v="0"/>
    <s v="CMR001"/>
    <s v="Mbéré"/>
    <s v="CMR001004"/>
    <s v="Ngaoui"/>
    <s v="CMR001004004"/>
    <s v="DIEL"/>
    <x v="0"/>
    <s v="CMR"/>
    <m/>
    <s v="Adamaoua"/>
    <s v="CMR001"/>
    <s v="Mbéré"/>
    <s v="CMR001004"/>
    <s v="Djohong"/>
    <s v="CMR001004003"/>
    <s v="NABEMO"/>
    <s v="2020-11-29"/>
    <x v="0"/>
    <s v="CMR"/>
    <m/>
    <s v="Adamaoua"/>
    <s v="CMR001"/>
    <s v="Mbéré"/>
    <s v="CMR001004"/>
    <s v="Meiganga"/>
    <s v="CMR001004002"/>
    <s v="FEL"/>
    <s v="2020-12-02"/>
    <s v="Camerounaise"/>
    <m/>
    <n v="4"/>
    <n v="0"/>
    <n v="0"/>
    <n v="0"/>
    <n v="0"/>
    <n v="0"/>
    <n v="0"/>
    <n v="0"/>
    <n v="1"/>
    <n v="1"/>
    <n v="0"/>
    <n v="1"/>
    <n v="2"/>
    <n v="4"/>
    <s v="Bovins Caprins"/>
    <m/>
    <n v="59"/>
    <n v="0"/>
    <n v="2"/>
    <n v="0"/>
    <n v="61"/>
    <n v="6.7870415800000004"/>
    <n v="15.02402678"/>
    <x v="1"/>
  </r>
  <r>
    <s v="2020-11-3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1-29"/>
    <x v="0"/>
    <s v="CMR"/>
    <m/>
    <s v="Est"/>
    <s v="CMR003"/>
    <s v="kadey"/>
    <s v="CMR003003"/>
    <s v="Kette"/>
    <s v="CMR003003004"/>
    <s v="GBITI"/>
    <s v="2020-12-0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26"/>
    <n v="0"/>
    <n v="0"/>
    <n v="0"/>
    <n v="26"/>
    <n v="4.8990748999999996"/>
    <n v="14.54433978"/>
    <x v="1"/>
  </r>
  <r>
    <s v="2020-11-3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1-28"/>
    <x v="0"/>
    <s v="CMR"/>
    <m/>
    <s v="Est"/>
    <s v="CMR003"/>
    <s v="kadey"/>
    <s v="CMR003003"/>
    <s v="Kette"/>
    <s v="CMR003003004"/>
    <s v="GBITI"/>
    <s v="2020-12-0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9"/>
    <n v="0"/>
    <n v="0"/>
    <n v="0"/>
    <n v="29"/>
    <n v="4.8990748999999996"/>
    <n v="14.54433978"/>
    <x v="1"/>
  </r>
  <r>
    <s v="2020-11-3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DOREBADAWA"/>
    <s v="2020-11-29"/>
    <x v="0"/>
    <s v="CMR"/>
    <m/>
    <s v="Est"/>
    <s v="CMR003"/>
    <s v="kadey"/>
    <s v="CMR003003"/>
    <s v="Kette"/>
    <s v="CMR003003004"/>
    <s v="GBITI"/>
    <s v="2020-12-01"/>
    <s v="Camerounaise Centrafricaine"/>
    <m/>
    <n v="2"/>
    <n v="0"/>
    <n v="1"/>
    <n v="0"/>
    <n v="0"/>
    <n v="0"/>
    <n v="0"/>
    <n v="0"/>
    <n v="2"/>
    <n v="0"/>
    <n v="0"/>
    <n v="0"/>
    <n v="3"/>
    <n v="3"/>
    <s v="Bovins"/>
    <m/>
    <n v="21"/>
    <n v="0"/>
    <n v="0"/>
    <n v="0"/>
    <n v="21"/>
    <n v="4.8990748999999996"/>
    <n v="14.54433978"/>
    <x v="1"/>
  </r>
  <r>
    <s v="2020-11-30"/>
    <x v="2"/>
    <s v="CMR003"/>
    <s v="Kadey"/>
    <s v="CMR003003"/>
    <s v="Ouli"/>
    <s v="CMR003003005"/>
    <s v="TAMOUNEGUEZE"/>
    <x v="0"/>
    <s v="CMR"/>
    <m/>
    <s v="Nord"/>
    <s v="CMR006"/>
    <s v="Mayo-Rey"/>
    <s v="CMR006004"/>
    <s v="Rey-Bouba"/>
    <s v="CMR006004002"/>
    <s v="REY BOUBBJ"/>
    <s v="2020-11-05"/>
    <x v="2"/>
    <s v="CAR"/>
    <m/>
    <s v="Ombella-Mpoko"/>
    <s v="CAR011"/>
    <m/>
    <m/>
    <m/>
    <m/>
    <s v=""/>
    <s v="2020-12-25"/>
    <s v="Nigérianne Camerounaise"/>
    <m/>
    <n v="5"/>
    <n v="0"/>
    <n v="0"/>
    <n v="6"/>
    <n v="0"/>
    <n v="0"/>
    <n v="0"/>
    <n v="0"/>
    <n v="2"/>
    <n v="0"/>
    <n v="0"/>
    <n v="0"/>
    <n v="11"/>
    <n v="11"/>
    <s v="Bovins Ovins"/>
    <m/>
    <n v="950"/>
    <n v="210"/>
    <n v="0"/>
    <n v="0"/>
    <n v="1160"/>
    <n v="5.0849866700000002"/>
    <n v="14.63825578"/>
    <x v="1"/>
  </r>
  <r>
    <s v="2020-11-30"/>
    <x v="2"/>
    <s v="CMR003"/>
    <s v="Kadey"/>
    <s v="CMR003003"/>
    <s v="Ouli"/>
    <s v="CMR003003005"/>
    <s v="TAMOUNEGUEZE"/>
    <x v="0"/>
    <s v="CMR"/>
    <m/>
    <s v="Nord"/>
    <s v="CMR006"/>
    <s v="Mayo-Rey"/>
    <s v="CMR006004"/>
    <s v="Rey-Bouba"/>
    <s v="CMR006004002"/>
    <s v="REY BOUBA"/>
    <s v="2020-11-05"/>
    <x v="2"/>
    <s v="CAR"/>
    <m/>
    <s v="Ombella-Mpoko"/>
    <s v="CAR011"/>
    <m/>
    <m/>
    <m/>
    <m/>
    <s v=""/>
    <s v="2020-12-25"/>
    <s v="Camerounaise Tchadienne"/>
    <m/>
    <n v="5"/>
    <n v="4"/>
    <n v="0"/>
    <n v="0"/>
    <n v="0"/>
    <n v="0"/>
    <n v="0"/>
    <n v="0"/>
    <n v="2"/>
    <n v="0"/>
    <n v="0"/>
    <n v="2"/>
    <n v="7"/>
    <n v="9"/>
    <s v="Bovins Ovins Autre"/>
    <s v="Asins"/>
    <n v="1000"/>
    <n v="255"/>
    <n v="0"/>
    <n v="3"/>
    <n v="1258"/>
    <n v="5.0849866700000002"/>
    <n v="14.63825578"/>
    <x v="1"/>
  </r>
  <r>
    <s v="2020-11-30"/>
    <x v="2"/>
    <s v="CMR003"/>
    <s v="Kadey"/>
    <s v="CMR003003"/>
    <s v="Ouli"/>
    <s v="CMR003003005"/>
    <s v="TAMOUNEGUEZE"/>
    <x v="0"/>
    <s v="CMR"/>
    <m/>
    <s v="Nord"/>
    <s v="CMR006"/>
    <s v="Mayo-Rey"/>
    <s v="CMR006004"/>
    <s v="Rey-Bouba"/>
    <s v="CMR006004002"/>
    <s v="REY BOUBA"/>
    <s v="2020-11-04"/>
    <x v="2"/>
    <s v="CAR"/>
    <m/>
    <s v="Ombella-Mpoko"/>
    <s v="CAR011"/>
    <m/>
    <m/>
    <m/>
    <m/>
    <s v=""/>
    <s v="2020-12-25"/>
    <s v="Camerounaise"/>
    <m/>
    <n v="7"/>
    <n v="0"/>
    <n v="0"/>
    <n v="0"/>
    <n v="0"/>
    <n v="0"/>
    <n v="0"/>
    <n v="0"/>
    <n v="1"/>
    <n v="0"/>
    <n v="0"/>
    <n v="2"/>
    <n v="5"/>
    <n v="7"/>
    <s v="Bovins Ovins"/>
    <m/>
    <n v="980"/>
    <n v="140"/>
    <n v="0"/>
    <n v="0"/>
    <n v="1120"/>
    <n v="5.0849866700000002"/>
    <n v="14.63825578"/>
    <x v="1"/>
  </r>
  <r>
    <s v="2020-11-30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25"/>
    <x v="0"/>
    <s v="CMR"/>
    <m/>
    <s v="Est"/>
    <s v="CMR003"/>
    <s v="Lom-Et-Djerem"/>
    <s v="CMR003004"/>
    <s v="Bétaré-Oya"/>
    <s v="CMR003004002"/>
    <s v="ZEMBE  BOROGO"/>
    <s v="2020-11-3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50"/>
    <n v="0"/>
    <n v="0"/>
    <n v="0"/>
    <n v="150"/>
    <n v="6.0385846000000001"/>
    <n v="14.4007468"/>
    <x v="1"/>
  </r>
  <r>
    <s v="2020-11-30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25"/>
    <x v="0"/>
    <s v="CMR"/>
    <m/>
    <s v="Est"/>
    <s v="CMR003"/>
    <s v="kadey"/>
    <s v="CMR003003"/>
    <s v="Kette"/>
    <s v="CMR003003004"/>
    <s v="BITTI"/>
    <s v="2020-12-2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52"/>
    <n v="0"/>
    <n v="0"/>
    <n v="0"/>
    <n v="152"/>
    <n v="6.0385846000000001"/>
    <n v="14.4007468"/>
    <x v="1"/>
  </r>
  <r>
    <s v="2020-11-30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26"/>
    <x v="0"/>
    <s v="CMR"/>
    <m/>
    <s v="Est"/>
    <s v="CMR003"/>
    <s v="Lom-Et-Djerem"/>
    <s v="CMR003004"/>
    <s v="Garoua-Boulaï"/>
    <s v="CMR003004006"/>
    <s v="GARROUA-BOULAÏ"/>
    <s v="2020-12-0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80"/>
    <n v="0"/>
    <n v="0"/>
    <n v="0"/>
    <n v="180"/>
    <n v="6.0385846000000001"/>
    <n v="14.4007468"/>
    <x v="1"/>
  </r>
  <r>
    <s v="2020-11-30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IMBONA"/>
    <s v="2020-11-25"/>
    <x v="0"/>
    <s v="CMR"/>
    <m/>
    <s v="Est"/>
    <s v="CMR003"/>
    <s v="Lom-Et-Djerem"/>
    <s v="CMR003004"/>
    <s v="Bétaré-Oya"/>
    <s v="CMR003004002"/>
    <s v="ZEMBE  BORONGO"/>
    <s v="2020-11-3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20"/>
    <n v="0"/>
    <n v="0"/>
    <n v="0"/>
    <n v="120"/>
    <n v="6.0385846000000001"/>
    <n v="14.4007468"/>
    <x v="1"/>
  </r>
  <r>
    <s v="2020-11-30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1-11"/>
    <x v="1"/>
    <s v="COG"/>
    <m/>
    <m/>
    <m/>
    <m/>
    <m/>
    <m/>
    <m/>
    <s v=""/>
    <s v="2020-12-11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70"/>
    <n v="0"/>
    <n v="0"/>
    <n v="0"/>
    <n v="170"/>
    <n v="6.0385846000000001"/>
    <n v="14.4007468"/>
    <x v="1"/>
  </r>
  <r>
    <s v="2020-11-30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1-29"/>
    <x v="0"/>
    <s v="CMR"/>
    <m/>
    <s v="Nord"/>
    <s v="CMR006"/>
    <s v="Bénoué"/>
    <s v="CMR006001"/>
    <s v="Bibémi"/>
    <s v="CMR006001012"/>
    <s v="ADOUMRI "/>
    <s v="2020-12-06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0"/>
    <n v="0"/>
    <n v="0"/>
    <n v="0"/>
    <n v="50"/>
    <n v="8.6633450799999991"/>
    <n v="14.9876931"/>
    <x v="1"/>
  </r>
  <r>
    <s v="2020-11-30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2"/>
    <s v="CAR"/>
    <m/>
    <s v="Ouham-Pende"/>
    <s v="CAR014"/>
    <m/>
    <m/>
    <m/>
    <m/>
    <s v=""/>
    <s v="2020-12-19"/>
    <s v="Tchadienne"/>
    <m/>
    <n v="0"/>
    <n v="8"/>
    <n v="0"/>
    <n v="0"/>
    <n v="0"/>
    <n v="0"/>
    <n v="0"/>
    <n v="0"/>
    <n v="1"/>
    <n v="1"/>
    <n v="2"/>
    <n v="2"/>
    <n v="3"/>
    <n v="8"/>
    <s v="Bovins Autre"/>
    <s v="Asins et Equins"/>
    <n v="60"/>
    <n v="0"/>
    <n v="0"/>
    <n v="3"/>
    <n v="63"/>
    <n v="8.6633450799999991"/>
    <n v="14.9876931"/>
    <x v="1"/>
  </r>
  <r>
    <s v="2020-11-30"/>
    <x v="1"/>
    <s v="CMR006"/>
    <s v="Mayo-Rey"/>
    <s v="CMR006004"/>
    <s v="Rey-Bouba"/>
    <s v="CMR006004002"/>
    <s v="SINASSI"/>
    <x v="0"/>
    <s v="CMR"/>
    <m/>
    <s v="Nord"/>
    <s v="CMR006"/>
    <s v="Bénoué"/>
    <s v="CMR006001"/>
    <s v="Bibémi"/>
    <s v="CMR006001012"/>
    <s v="BIBÉMI "/>
    <s v="2020-11-23"/>
    <x v="0"/>
    <s v="CMR"/>
    <m/>
    <s v="Nord"/>
    <s v="CMR006"/>
    <s v="Mayo-Rey"/>
    <s v="CMR006004"/>
    <s v="Rey-Bouba"/>
    <s v="CMR006004002"/>
    <s v="SINASSI "/>
    <s v="2020-12-03"/>
    <s v="Camerounaise"/>
    <m/>
    <n v="8"/>
    <n v="0"/>
    <n v="0"/>
    <n v="0"/>
    <n v="0"/>
    <n v="0"/>
    <n v="0"/>
    <n v="0"/>
    <n v="1"/>
    <n v="2"/>
    <n v="2"/>
    <n v="2"/>
    <n v="2"/>
    <n v="8"/>
    <s v="Autre"/>
    <s v="Asins"/>
    <n v="0"/>
    <n v="0"/>
    <n v="0"/>
    <n v="300"/>
    <n v="300"/>
    <n v="9.3887997999999993"/>
    <n v="13.43275727"/>
    <x v="1"/>
  </r>
  <r>
    <s v="2020-11-30"/>
    <x v="1"/>
    <s v="CMR006"/>
    <s v="Mayo-Rey"/>
    <s v="CMR006004"/>
    <s v="Touboro"/>
    <s v="CMR006004003"/>
    <s v="BOGDIBO"/>
    <x v="1"/>
    <s v="TCD"/>
    <m/>
    <s v="Sila"/>
    <s v="TCD021"/>
    <m/>
    <m/>
    <m/>
    <m/>
    <s v=""/>
    <s v="2020-10-10"/>
    <x v="0"/>
    <s v="CMR"/>
    <m/>
    <s v="Adamaoua"/>
    <s v="CMR001"/>
    <s v="Mbéré"/>
    <s v="CMR001004"/>
    <s v="Ngaoui"/>
    <s v="CMR001004004"/>
    <s v="BAFOUCK"/>
    <s v="2020-12-30"/>
    <s v="Tchadienne Camerounaise Soudanaise"/>
    <m/>
    <n v="3"/>
    <n v="2"/>
    <n v="0"/>
    <n v="0"/>
    <n v="0"/>
    <n v="1"/>
    <n v="0"/>
    <n v="0"/>
    <n v="3"/>
    <n v="0"/>
    <n v="0"/>
    <n v="0"/>
    <n v="6"/>
    <n v="6"/>
    <s v="Bovins"/>
    <m/>
    <n v="990"/>
    <n v="0"/>
    <n v="0"/>
    <n v="0"/>
    <n v="990"/>
    <n v="7.7847441999999996"/>
    <n v="15.51739456"/>
    <x v="1"/>
  </r>
  <r>
    <s v="2020-11-30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MBIDERE"/>
    <s v="2020-11-27"/>
    <x v="0"/>
    <s v="CMR"/>
    <m/>
    <s v="Nord"/>
    <s v="CMR006"/>
    <s v="Mayo-Rey"/>
    <s v="CMR006004"/>
    <s v="Touboro"/>
    <s v="CMR006004003"/>
    <s v="MBAÏMBOUM"/>
    <s v="2020-11-30"/>
    <s v="Camerounaise"/>
    <m/>
    <n v="6"/>
    <n v="0"/>
    <n v="0"/>
    <n v="0"/>
    <n v="0"/>
    <n v="0"/>
    <n v="0"/>
    <n v="0"/>
    <n v="1"/>
    <n v="0"/>
    <n v="1"/>
    <n v="4"/>
    <n v="1"/>
    <n v="6"/>
    <s v="Bovins Ovins"/>
    <m/>
    <n v="80"/>
    <n v="25"/>
    <n v="0"/>
    <n v="0"/>
    <n v="105"/>
    <n v="7.5627594599999997"/>
    <n v="15.4252009"/>
    <x v="1"/>
  </r>
  <r>
    <s v="2020-12-01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01"/>
    <x v="2"/>
    <s v="CAR"/>
    <m/>
    <s v="Nana-Mambere"/>
    <s v="CAR010"/>
    <m/>
    <m/>
    <m/>
    <m/>
    <s v=""/>
    <s v="2020-12-19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76"/>
    <n v="0"/>
    <n v="0"/>
    <n v="0"/>
    <n v="76"/>
    <n v="6.9304543000000001"/>
    <n v="14.819990539999999"/>
    <x v="2"/>
  </r>
  <r>
    <s v="2020-12-0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29"/>
    <x v="0"/>
    <s v="CMR"/>
    <m/>
    <s v="Centre"/>
    <s v="CMR002"/>
    <s v="Mfoundi"/>
    <s v="CMR002007"/>
    <s v="Yaounde I"/>
    <s v="CMR002007005"/>
    <s v="YAOUNDE"/>
    <s v="2021-01-0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"/>
    <n v="0"/>
    <n v="0"/>
    <n v="0"/>
    <n v="20"/>
    <n v="6.7419379599999996"/>
    <n v="14.56870743"/>
    <x v="2"/>
  </r>
  <r>
    <s v="2020-12-0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29"/>
    <x v="0"/>
    <s v="CMR"/>
    <m/>
    <s v="Adamaoua"/>
    <s v="CMR001"/>
    <s v="Mbéré"/>
    <s v="CMR001004"/>
    <s v="Meiganga"/>
    <s v="CMR001004002"/>
    <s v="MEIGANGA"/>
    <s v="2020-12-0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"/>
    <n v="0"/>
    <n v="0"/>
    <n v="0"/>
    <n v="20"/>
    <n v="6.7419379599999996"/>
    <n v="14.56870743"/>
    <x v="2"/>
  </r>
  <r>
    <s v="2020-12-0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2-01"/>
    <x v="0"/>
    <s v="CMR"/>
    <m/>
    <s v="Est"/>
    <s v="CMR003"/>
    <s v="Lom-Et-Djerem"/>
    <s v="CMR003004"/>
    <s v="Bétaré-Oya"/>
    <s v="CMR003004002"/>
    <s v="BÉTARÉ-OYA"/>
    <s v="2020-12-0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2"/>
    <n v="0"/>
    <n v="0"/>
    <n v="0"/>
    <n v="22"/>
    <n v="6.7419379599999996"/>
    <n v="14.56870743"/>
    <x v="2"/>
  </r>
  <r>
    <s v="2020-12-0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1-29"/>
    <x v="0"/>
    <s v="CMR"/>
    <m/>
    <s v="Adamaoua"/>
    <s v="CMR001"/>
    <s v="Mbéré"/>
    <s v="CMR001004"/>
    <s v="Meiganga"/>
    <s v="CMR001004002"/>
    <s v="MEIGANGA"/>
    <s v="2020-12-0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5"/>
    <n v="0"/>
    <n v="0"/>
    <n v="0"/>
    <n v="35"/>
    <n v="6.7419379599999996"/>
    <n v="14.56870743"/>
    <x v="2"/>
  </r>
  <r>
    <s v="2020-12-01"/>
    <x v="0"/>
    <s v="CMR001"/>
    <s v="Mbéré"/>
    <s v="CMR001004"/>
    <s v="Meiganga"/>
    <s v="CMR001004002"/>
    <s v="NGAM"/>
    <x v="1"/>
    <s v="TCD"/>
    <m/>
    <s v="Kanem"/>
    <s v="TCD006"/>
    <m/>
    <m/>
    <m/>
    <m/>
    <s v=""/>
    <s v="2020-11-10"/>
    <x v="0"/>
    <s v="CMR"/>
    <m/>
    <s v="Centre"/>
    <s v="CMR002"/>
    <s v="Mbam-et-Kim"/>
    <s v="CMR002004"/>
    <s v="Ntui"/>
    <s v="CMR002004003"/>
    <s v="NTUI "/>
    <s v="2020-12-22"/>
    <s v="Tchadienne"/>
    <m/>
    <n v="0"/>
    <n v="5"/>
    <n v="0"/>
    <n v="0"/>
    <n v="0"/>
    <n v="0"/>
    <n v="0"/>
    <n v="0"/>
    <n v="1"/>
    <n v="0"/>
    <n v="0"/>
    <n v="1"/>
    <n v="4"/>
    <n v="5"/>
    <s v="Bovins"/>
    <m/>
    <n v="57"/>
    <n v="0"/>
    <n v="0"/>
    <n v="0"/>
    <n v="57"/>
    <n v="6.7419379599999996"/>
    <n v="14.56870743"/>
    <x v="2"/>
  </r>
  <r>
    <s v="2020-12-0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1-28"/>
    <x v="0"/>
    <s v="CMR"/>
    <m/>
    <s v="Est"/>
    <s v="CMR003"/>
    <s v="Lom-Et-Djerem"/>
    <s v="CMR003004"/>
    <s v="Bertoua I"/>
    <s v="CMR003004007"/>
    <s v="BERTOUA"/>
    <s v="2020-12-0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4"/>
    <n v="0"/>
    <n v="0"/>
    <n v="0"/>
    <n v="24"/>
    <n v="6.7419379599999996"/>
    <n v="14.56870743"/>
    <x v="2"/>
  </r>
  <r>
    <s v="2020-12-0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YARMBANG "/>
    <s v="2020-11-28"/>
    <x v="0"/>
    <s v="CMR"/>
    <m/>
    <s v="Centre"/>
    <s v="CMR002"/>
    <s v="Mfoundi"/>
    <s v="CMR002007"/>
    <s v="Yaounde I"/>
    <s v="CMR002007005"/>
    <s v="YAOUNDE "/>
    <s v="2020-12-1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6"/>
    <n v="0"/>
    <n v="0"/>
    <n v="0"/>
    <n v="36"/>
    <n v="6.7419379599999996"/>
    <n v="14.56870743"/>
    <x v="2"/>
  </r>
  <r>
    <s v="2020-12-01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Bertoua II"/>
    <s v="CMR003004008"/>
    <s v="BAZAMA"/>
    <s v="2020-11-24"/>
    <x v="0"/>
    <s v="CMR"/>
    <m/>
    <s v="Est"/>
    <s v="CMR003"/>
    <s v="kadey"/>
    <s v="CMR003003"/>
    <s v="Batouri"/>
    <s v="CMR003003003"/>
    <s v="NYABI"/>
    <s v="2020-12-0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8"/>
    <n v="0"/>
    <n v="0"/>
    <n v="0"/>
    <n v="38"/>
    <n v="4.8990748999999996"/>
    <n v="14.54433978"/>
    <x v="2"/>
  </r>
  <r>
    <s v="2020-12-0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GADJI"/>
    <s v="2020-11-27"/>
    <x v="0"/>
    <s v="CMR"/>
    <m/>
    <s v="Est"/>
    <s v="CMR003"/>
    <s v="kadey"/>
    <s v="CMR003003"/>
    <s v="Kette"/>
    <s v="CMR003003004"/>
    <s v="GBITI"/>
    <s v="2020-12-03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84"/>
    <n v="0"/>
    <n v="0"/>
    <n v="0"/>
    <n v="84"/>
    <n v="4.8990748999999996"/>
    <n v="14.54433978"/>
    <x v="2"/>
  </r>
  <r>
    <s v="2020-12-01"/>
    <x v="2"/>
    <s v="CMR003"/>
    <s v="Kadey"/>
    <s v="CMR003003"/>
    <s v="Kette"/>
    <s v="CMR003003004"/>
    <s v="TIMANGOLO"/>
    <x v="0"/>
    <s v="CMR"/>
    <m/>
    <s v="Littoral"/>
    <s v="CMR005"/>
    <s v="Moungo"/>
    <s v="CMR005001"/>
    <s v="Loum"/>
    <s v="CMR005001006"/>
    <s v="WOUMBOUN"/>
    <s v="2020-11-21"/>
    <x v="0"/>
    <s v="CMR"/>
    <m/>
    <s v="Est"/>
    <s v="CMR003"/>
    <s v="kadey"/>
    <s v="CMR003003"/>
    <s v="Ndélélé"/>
    <s v="CMR003003006"/>
    <s v="WOLO"/>
    <s v="2020-12-06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83"/>
    <n v="0"/>
    <n v="0"/>
    <n v="2"/>
    <n v="85"/>
    <n v="4.8990748999999996"/>
    <n v="14.54433978"/>
    <x v="2"/>
  </r>
  <r>
    <s v="2020-12-01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08"/>
    <x v="1"/>
    <s v="COG"/>
    <m/>
    <m/>
    <m/>
    <m/>
    <m/>
    <m/>
    <m/>
    <s v=""/>
    <s v="2020-12-27"/>
    <s v="Camerounaise Tchadienne"/>
    <m/>
    <n v="1"/>
    <n v="5"/>
    <n v="0"/>
    <n v="0"/>
    <n v="0"/>
    <n v="0"/>
    <n v="0"/>
    <n v="0"/>
    <n v="2"/>
    <n v="0"/>
    <n v="0"/>
    <n v="0"/>
    <n v="6"/>
    <n v="6"/>
    <s v="Bovins Autre"/>
    <s v="Asins"/>
    <n v="138"/>
    <n v="0"/>
    <n v="0"/>
    <n v="2"/>
    <n v="140"/>
    <n v="4.8990748999999996"/>
    <n v="14.54433978"/>
    <x v="2"/>
  </r>
  <r>
    <s v="2020-12-0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1-25"/>
    <x v="2"/>
    <s v="CAR"/>
    <m/>
    <s v="Kémo"/>
    <s v="CAR005"/>
    <m/>
    <m/>
    <m/>
    <m/>
    <s v=""/>
    <s v="2020-12-25"/>
    <s v="Camerounaise"/>
    <m/>
    <n v="7"/>
    <n v="0"/>
    <n v="0"/>
    <n v="0"/>
    <n v="0"/>
    <n v="0"/>
    <n v="0"/>
    <n v="0"/>
    <n v="1"/>
    <n v="0"/>
    <n v="2"/>
    <n v="1"/>
    <n v="4"/>
    <n v="7"/>
    <s v="Bovins Caprins"/>
    <m/>
    <n v="400"/>
    <n v="0"/>
    <n v="45"/>
    <n v="0"/>
    <n v="445"/>
    <n v="5.0849866700000002"/>
    <n v="14.63825578"/>
    <x v="2"/>
  </r>
  <r>
    <s v="2020-12-0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1-27"/>
    <x v="2"/>
    <s v="CAR"/>
    <m/>
    <s v="Kémo"/>
    <s v="CAR005"/>
    <m/>
    <m/>
    <m/>
    <m/>
    <s v=""/>
    <s v="2020-12-20"/>
    <s v="Camerounaise"/>
    <m/>
    <n v="12"/>
    <n v="0"/>
    <n v="0"/>
    <n v="0"/>
    <n v="0"/>
    <n v="0"/>
    <n v="0"/>
    <n v="0"/>
    <n v="1"/>
    <n v="1"/>
    <n v="3"/>
    <n v="3"/>
    <n v="5"/>
    <n v="12"/>
    <s v="Bovins Ovins"/>
    <m/>
    <n v="530"/>
    <n v="30"/>
    <n v="0"/>
    <n v="0"/>
    <n v="560"/>
    <n v="5.0849866700000002"/>
    <n v="14.63825578"/>
    <x v="2"/>
  </r>
  <r>
    <s v="2020-12-01"/>
    <x v="1"/>
    <s v="CMR006"/>
    <s v="Bénoué"/>
    <s v="CMR006001"/>
    <s v="Bibémi"/>
    <s v="CMR006001012"/>
    <s v="MAYO-LOPE"/>
    <x v="1"/>
    <s v="TCD"/>
    <m/>
    <s v="Logone Occidental"/>
    <s v="TCD008"/>
    <m/>
    <m/>
    <m/>
    <m/>
    <s v=""/>
    <s v="2020-11-30"/>
    <x v="5"/>
    <s v="NGA"/>
    <m/>
    <s v="Adamawa"/>
    <s v="NGA002"/>
    <m/>
    <m/>
    <m/>
    <m/>
    <s v=""/>
    <s v="2020-12-07"/>
    <s v="Tchadienne"/>
    <m/>
    <n v="0"/>
    <n v="4"/>
    <n v="0"/>
    <n v="0"/>
    <n v="0"/>
    <n v="0"/>
    <n v="0"/>
    <n v="0"/>
    <n v="1"/>
    <n v="0"/>
    <n v="0"/>
    <n v="0"/>
    <n v="4"/>
    <n v="4"/>
    <s v="Bovins Ovins Autre"/>
    <s v="Asins"/>
    <n v="205"/>
    <n v="15"/>
    <n v="0"/>
    <n v="2"/>
    <n v="222"/>
    <n v="9.2572727399999994"/>
    <n v="13.77182711"/>
    <x v="2"/>
  </r>
  <r>
    <s v="2020-12-01"/>
    <x v="1"/>
    <s v="CMR006"/>
    <s v="Bénoué"/>
    <s v="CMR006001"/>
    <s v="Bibémi"/>
    <s v="CMR006001012"/>
    <s v="MAYO-LOPE"/>
    <x v="1"/>
    <s v="TCD"/>
    <m/>
    <s v="Moyen-Chari"/>
    <s v="TCD013"/>
    <m/>
    <m/>
    <m/>
    <m/>
    <s v=""/>
    <s v="2020-11-18"/>
    <x v="5"/>
    <s v="NGA"/>
    <m/>
    <s v="Adamawa"/>
    <s v="NGA002"/>
    <m/>
    <m/>
    <m/>
    <m/>
    <s v=""/>
    <s v="2020-12-01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150"/>
    <n v="0"/>
    <n v="0"/>
    <n v="0"/>
    <n v="150"/>
    <n v="9.2572727399999994"/>
    <n v="13.77182711"/>
    <x v="2"/>
  </r>
  <r>
    <s v="2020-12-01"/>
    <x v="1"/>
    <s v="CMR006"/>
    <s v="Bénoué"/>
    <s v="CMR006001"/>
    <s v="Bibémi"/>
    <s v="CMR006001012"/>
    <s v="MAYO-LOPE"/>
    <x v="1"/>
    <s v="TCD"/>
    <m/>
    <s v="Logone Occidental"/>
    <s v="TCD008"/>
    <m/>
    <m/>
    <m/>
    <m/>
    <s v=""/>
    <s v="2020-11-22"/>
    <x v="5"/>
    <s v="NGA"/>
    <m/>
    <s v="Adamawa"/>
    <s v="NGA002"/>
    <m/>
    <m/>
    <m/>
    <m/>
    <s v=""/>
    <s v="2020-12-09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160"/>
    <n v="0"/>
    <n v="0"/>
    <n v="0"/>
    <n v="160"/>
    <n v="9.2572727399999994"/>
    <n v="13.77182711"/>
    <x v="2"/>
  </r>
  <r>
    <s v="2020-12-0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9"/>
    <x v="2"/>
    <s v="CAR"/>
    <m/>
    <s v="Ouham-Pende"/>
    <s v="CAR014"/>
    <m/>
    <m/>
    <m/>
    <m/>
    <s v=""/>
    <s v="2021-01-03"/>
    <s v="Tchadienne"/>
    <m/>
    <n v="0"/>
    <n v="6"/>
    <n v="0"/>
    <n v="0"/>
    <n v="0"/>
    <n v="0"/>
    <n v="0"/>
    <n v="0"/>
    <n v="1"/>
    <n v="1"/>
    <n v="1"/>
    <n v="2"/>
    <n v="2"/>
    <n v="6"/>
    <s v="Bovins Ovins Autre"/>
    <s v="Asins"/>
    <n v="80"/>
    <n v="30"/>
    <n v="0"/>
    <n v="3"/>
    <n v="113"/>
    <n v="8.6633450799999991"/>
    <n v="14.9876931"/>
    <x v="2"/>
  </r>
  <r>
    <s v="2020-12-0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9"/>
    <x v="2"/>
    <s v="CAR"/>
    <m/>
    <s v="Ouham-Pende"/>
    <s v="CAR014"/>
    <m/>
    <m/>
    <m/>
    <m/>
    <s v=""/>
    <s v="2021-01-03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90"/>
    <n v="40"/>
    <n v="0"/>
    <n v="5"/>
    <n v="135"/>
    <n v="8.6633450799999991"/>
    <n v="14.9876931"/>
    <x v="2"/>
  </r>
  <r>
    <s v="2020-12-0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9"/>
    <x v="0"/>
    <s v="CMR"/>
    <m/>
    <s v="Nord"/>
    <s v="CMR006"/>
    <s v="Mayo-Rey"/>
    <s v="CMR006004"/>
    <s v="Touboro"/>
    <s v="CMR006004003"/>
    <s v="MBAIMBOUM "/>
    <s v="2020-12-03"/>
    <s v="Tchadienne"/>
    <m/>
    <n v="0"/>
    <n v="5"/>
    <n v="0"/>
    <n v="0"/>
    <n v="0"/>
    <n v="0"/>
    <n v="0"/>
    <n v="0"/>
    <n v="1"/>
    <n v="0"/>
    <n v="1"/>
    <n v="2"/>
    <n v="2"/>
    <n v="5"/>
    <s v="Bovins Ovins Autre"/>
    <s v="Asins"/>
    <n v="60"/>
    <n v="30"/>
    <n v="0"/>
    <n v="2"/>
    <n v="92"/>
    <n v="8.6633450799999991"/>
    <n v="14.9876931"/>
    <x v="2"/>
  </r>
  <r>
    <s v="2020-12-0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2"/>
    <s v="CAR"/>
    <m/>
    <s v="Ouham-Pende"/>
    <s v="CAR014"/>
    <m/>
    <m/>
    <m/>
    <m/>
    <s v=""/>
    <s v="2021-01-02"/>
    <s v="Tchadienne"/>
    <m/>
    <n v="0"/>
    <n v="8"/>
    <n v="0"/>
    <n v="0"/>
    <n v="0"/>
    <n v="0"/>
    <n v="0"/>
    <n v="0"/>
    <n v="1"/>
    <n v="2"/>
    <n v="2"/>
    <n v="1"/>
    <n v="3"/>
    <n v="8"/>
    <s v="Bovins Ovins Autre"/>
    <s v="Asins et Equins"/>
    <n v="90"/>
    <n v="30"/>
    <n v="0"/>
    <n v="6"/>
    <n v="126"/>
    <n v="8.6633450799999991"/>
    <n v="14.9876931"/>
    <x v="2"/>
  </r>
  <r>
    <s v="2020-12-0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0"/>
    <x v="2"/>
    <s v="CAR"/>
    <m/>
    <s v="Ouham-Pende"/>
    <s v="CAR014"/>
    <m/>
    <m/>
    <m/>
    <m/>
    <s v=""/>
    <s v="2021-01-02"/>
    <s v="Tchadienne"/>
    <m/>
    <n v="0"/>
    <n v="7"/>
    <n v="0"/>
    <n v="0"/>
    <n v="0"/>
    <n v="0"/>
    <n v="0"/>
    <n v="0"/>
    <n v="1"/>
    <n v="1"/>
    <n v="2"/>
    <n v="1"/>
    <n v="3"/>
    <n v="7"/>
    <s v="Bovins Ovins Autre"/>
    <s v="Asins et Equins"/>
    <n v="80"/>
    <n v="15"/>
    <n v="0"/>
    <n v="5"/>
    <n v="100"/>
    <n v="8.6633450799999991"/>
    <n v="14.9876931"/>
    <x v="2"/>
  </r>
  <r>
    <s v="2020-12-0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19"/>
    <x v="2"/>
    <s v="CAR"/>
    <m/>
    <s v="Ouham-Pende"/>
    <s v="CAR014"/>
    <m/>
    <m/>
    <m/>
    <m/>
    <s v=""/>
    <s v="2021-01-01"/>
    <s v="Tchadienne"/>
    <m/>
    <n v="0"/>
    <n v="6"/>
    <n v="0"/>
    <n v="0"/>
    <n v="0"/>
    <n v="0"/>
    <n v="0"/>
    <n v="0"/>
    <n v="1"/>
    <n v="1"/>
    <n v="2"/>
    <n v="0"/>
    <n v="3"/>
    <n v="6"/>
    <s v="Bovins Ovins Autre"/>
    <s v="Asins"/>
    <n v="70"/>
    <n v="20"/>
    <n v="0"/>
    <n v="4"/>
    <n v="94"/>
    <n v="8.6633450799999991"/>
    <n v="14.9876931"/>
    <x v="2"/>
  </r>
  <r>
    <s v="2020-12-01"/>
    <x v="1"/>
    <s v="CMR006"/>
    <s v="Mayo-Rey"/>
    <s v="CMR006004"/>
    <s v="Rey-Bouba"/>
    <s v="CMR006004002"/>
    <s v="SINASSI"/>
    <x v="4"/>
    <s v="NER"/>
    <m/>
    <s v="Diffa"/>
    <s v="NER002"/>
    <m/>
    <m/>
    <m/>
    <m/>
    <s v=""/>
    <s v="2020-10-11"/>
    <x v="0"/>
    <s v="CMR"/>
    <m/>
    <s v="Nord"/>
    <s v="CMR006"/>
    <s v="Mayo-Rey"/>
    <s v="CMR006004"/>
    <s v="Rey-Bouba"/>
    <s v="CMR006004002"/>
    <s v="BATAO"/>
    <s v="2020-12-03"/>
    <s v="Nigerienne"/>
    <m/>
    <n v="0"/>
    <n v="0"/>
    <n v="0"/>
    <n v="0"/>
    <n v="29"/>
    <n v="0"/>
    <n v="0"/>
    <n v="0"/>
    <n v="1"/>
    <n v="8"/>
    <n v="12"/>
    <n v="2"/>
    <n v="7"/>
    <n v="29"/>
    <s v="Bovins Ovins Autre"/>
    <s v="Asins"/>
    <n v="472"/>
    <n v="315"/>
    <n v="0"/>
    <n v="84"/>
    <n v="871"/>
    <n v="9.3887997999999993"/>
    <n v="13.43275727"/>
    <x v="2"/>
  </r>
  <r>
    <s v="2020-12-01"/>
    <x v="1"/>
    <s v="CMR006"/>
    <s v="Mayo-Rey"/>
    <s v="CMR006004"/>
    <s v="Rey-Bouba"/>
    <s v="CMR006004002"/>
    <s v="SINASSI"/>
    <x v="0"/>
    <s v="CMR"/>
    <m/>
    <s v="Nord"/>
    <s v="CMR006"/>
    <s v="Bénoué"/>
    <s v="CMR006001"/>
    <s v="Bibémi"/>
    <s v="CMR006001012"/>
    <s v="BIBÉMI"/>
    <s v="2020-11-23"/>
    <x v="0"/>
    <s v="CMR"/>
    <m/>
    <s v="Nord"/>
    <s v="CMR006"/>
    <s v="Mayo-Rey"/>
    <s v="CMR006004"/>
    <s v="Rey-Bouba"/>
    <s v="CMR006004002"/>
    <s v="SINASSI"/>
    <s v="2020-12-01"/>
    <s v="Camerounaise"/>
    <m/>
    <n v="20"/>
    <n v="0"/>
    <n v="0"/>
    <n v="0"/>
    <n v="0"/>
    <n v="0"/>
    <n v="0"/>
    <n v="0"/>
    <n v="1"/>
    <n v="6"/>
    <n v="5"/>
    <n v="5"/>
    <n v="4"/>
    <n v="20"/>
    <s v="Ovins"/>
    <m/>
    <n v="0"/>
    <n v="500"/>
    <n v="0"/>
    <n v="0"/>
    <n v="500"/>
    <n v="9.3887997999999993"/>
    <n v="13.43275727"/>
    <x v="2"/>
  </r>
  <r>
    <s v="2020-12-01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Madingring"/>
    <s v="CMR006004004"/>
    <s v="BAÏKOUA"/>
    <s v="2020-11-28"/>
    <x v="2"/>
    <s v="CAR"/>
    <m/>
    <s v="Nana-Mambere"/>
    <s v="CAR010"/>
    <m/>
    <m/>
    <m/>
    <m/>
    <s v=""/>
    <s v="2020-12-06"/>
    <s v="Camerounaise"/>
    <m/>
    <n v="5"/>
    <n v="0"/>
    <n v="0"/>
    <n v="0"/>
    <n v="0"/>
    <n v="0"/>
    <n v="0"/>
    <n v="0"/>
    <n v="1"/>
    <n v="1"/>
    <n v="2"/>
    <n v="1"/>
    <n v="1"/>
    <n v="5"/>
    <s v="Bovins"/>
    <m/>
    <n v="55"/>
    <n v="0"/>
    <n v="0"/>
    <n v="0"/>
    <n v="55"/>
    <n v="7.7847441999999996"/>
    <n v="15.51739456"/>
    <x v="2"/>
  </r>
  <r>
    <s v="2020-12-01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Madingring"/>
    <s v="CMR006004004"/>
    <s v="BAÏKOUA"/>
    <s v="2020-11-28"/>
    <x v="2"/>
    <s v="CAR"/>
    <m/>
    <s v="Nana-Mambere"/>
    <s v="CAR010"/>
    <m/>
    <m/>
    <m/>
    <m/>
    <s v=""/>
    <s v="2020-12-05"/>
    <s v="Camerounaise"/>
    <m/>
    <n v="7"/>
    <n v="0"/>
    <n v="0"/>
    <n v="0"/>
    <n v="0"/>
    <n v="0"/>
    <n v="0"/>
    <n v="0"/>
    <n v="1"/>
    <n v="1"/>
    <n v="2"/>
    <n v="2"/>
    <n v="2"/>
    <n v="7"/>
    <s v="Bovins Autre"/>
    <s v="Equins"/>
    <n v="60"/>
    <n v="0"/>
    <n v="0"/>
    <n v="1"/>
    <n v="61"/>
    <n v="7.7847441999999996"/>
    <n v="15.51739456"/>
    <x v="2"/>
  </r>
  <r>
    <s v="2020-12-01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Madingring"/>
    <s v="CMR006004004"/>
    <s v="BAÏKOUA"/>
    <s v="2020-11-28"/>
    <x v="2"/>
    <s v="CAR"/>
    <m/>
    <s v="Nana-Mambere"/>
    <s v="CAR010"/>
    <m/>
    <m/>
    <m/>
    <m/>
    <s v=""/>
    <s v="2020-12-06"/>
    <s v="Camerounaise"/>
    <m/>
    <n v="3"/>
    <n v="0"/>
    <n v="0"/>
    <n v="0"/>
    <n v="0"/>
    <n v="0"/>
    <n v="0"/>
    <n v="0"/>
    <n v="1"/>
    <n v="1"/>
    <n v="1"/>
    <n v="0"/>
    <n v="1"/>
    <n v="3"/>
    <s v="Bovins Autre"/>
    <s v="Asins"/>
    <n v="45"/>
    <n v="0"/>
    <n v="0"/>
    <n v="2"/>
    <n v="47"/>
    <n v="7.7847441999999996"/>
    <n v="15.51739456"/>
    <x v="2"/>
  </r>
  <r>
    <s v="2020-12-01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Madingring"/>
    <s v="CMR006004004"/>
    <s v="BAÏKOUA"/>
    <s v="2020-11-28"/>
    <x v="2"/>
    <s v="CAR"/>
    <m/>
    <s v="Nana-Mambere"/>
    <s v="CAR010"/>
    <m/>
    <m/>
    <m/>
    <m/>
    <s v=""/>
    <s v="2020-12-06"/>
    <s v="Camerounaise"/>
    <m/>
    <n v="7"/>
    <n v="0"/>
    <n v="0"/>
    <n v="0"/>
    <n v="0"/>
    <n v="0"/>
    <n v="0"/>
    <n v="0"/>
    <n v="1"/>
    <n v="1"/>
    <n v="2"/>
    <n v="1"/>
    <n v="3"/>
    <n v="7"/>
    <s v="Bovins"/>
    <m/>
    <n v="65"/>
    <n v="0"/>
    <n v="0"/>
    <n v="0"/>
    <n v="65"/>
    <n v="7.7847441999999996"/>
    <n v="15.51739456"/>
    <x v="2"/>
  </r>
  <r>
    <s v="2020-12-01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Madingring"/>
    <s v="CMR006004004"/>
    <s v="BAÏKOUA"/>
    <s v="2020-11-28"/>
    <x v="2"/>
    <s v="CAR"/>
    <m/>
    <s v="Nana-Mambere"/>
    <s v="CAR010"/>
    <m/>
    <m/>
    <m/>
    <m/>
    <s v=""/>
    <s v="2020-12-06"/>
    <s v="Camerounaise"/>
    <m/>
    <n v="4"/>
    <n v="0"/>
    <n v="0"/>
    <n v="0"/>
    <n v="0"/>
    <n v="0"/>
    <n v="0"/>
    <n v="0"/>
    <n v="1"/>
    <n v="1"/>
    <n v="1"/>
    <n v="1"/>
    <n v="1"/>
    <n v="4"/>
    <s v="Bovins Ovins Autre"/>
    <s v="Asins et Equins"/>
    <n v="80"/>
    <n v="10"/>
    <n v="0"/>
    <n v="2"/>
    <n v="92"/>
    <n v="7.7847441999999996"/>
    <n v="15.51739456"/>
    <x v="2"/>
  </r>
  <r>
    <s v="2020-12-02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25"/>
    <x v="2"/>
    <s v="CAR"/>
    <m/>
    <s v="Ouham"/>
    <s v="CAR013"/>
    <m/>
    <m/>
    <m/>
    <m/>
    <s v=""/>
    <s v="2020-12-10"/>
    <s v="Tchadienne"/>
    <m/>
    <n v="0"/>
    <n v="13"/>
    <n v="0"/>
    <n v="0"/>
    <n v="0"/>
    <n v="0"/>
    <n v="0"/>
    <n v="0"/>
    <n v="1"/>
    <n v="3"/>
    <n v="3"/>
    <n v="4"/>
    <n v="3"/>
    <n v="13"/>
    <s v="Bovins Ovins Caprins"/>
    <m/>
    <n v="150"/>
    <n v="23"/>
    <n v="10"/>
    <n v="0"/>
    <n v="183"/>
    <n v="6.9304543000000001"/>
    <n v="14.819990539999999"/>
    <x v="2"/>
  </r>
  <r>
    <s v="2020-12-02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1-23"/>
    <x v="2"/>
    <s v="CAR"/>
    <m/>
    <s v="Sangha-Mbaere"/>
    <s v="CAR015"/>
    <m/>
    <m/>
    <m/>
    <m/>
    <s v=""/>
    <s v="2020-12-11"/>
    <s v="Tchadienne"/>
    <m/>
    <n v="0"/>
    <n v="17"/>
    <n v="0"/>
    <n v="0"/>
    <n v="0"/>
    <n v="0"/>
    <n v="0"/>
    <n v="0"/>
    <n v="1"/>
    <n v="4"/>
    <n v="4"/>
    <n v="5"/>
    <n v="4"/>
    <n v="17"/>
    <s v="Bovins Ovins Caprins"/>
    <m/>
    <n v="100"/>
    <n v="36"/>
    <n v="23"/>
    <n v="0"/>
    <n v="159"/>
    <n v="6.9304543000000001"/>
    <n v="14.819990539999999"/>
    <x v="2"/>
  </r>
  <r>
    <s v="2020-12-02"/>
    <x v="0"/>
    <s v="CMR001"/>
    <s v="Mbéré"/>
    <s v="CMR001004"/>
    <s v="Djohong"/>
    <s v="CMR001004003"/>
    <s v="BORGOP"/>
    <x v="1"/>
    <s v="TCD"/>
    <m/>
    <s v="Chari Baguirmi"/>
    <s v="TCD003"/>
    <m/>
    <m/>
    <m/>
    <m/>
    <s v=""/>
    <s v="2020-11-23"/>
    <x v="2"/>
    <s v="CAR"/>
    <m/>
    <s v="Mambere-Kadei"/>
    <s v="CAR007"/>
    <m/>
    <m/>
    <m/>
    <m/>
    <s v=""/>
    <s v="2020-12-10"/>
    <s v="Tchadienne"/>
    <m/>
    <n v="0"/>
    <n v="17"/>
    <n v="0"/>
    <n v="0"/>
    <n v="0"/>
    <n v="0"/>
    <n v="0"/>
    <n v="0"/>
    <n v="1"/>
    <n v="4"/>
    <n v="3"/>
    <n v="6"/>
    <n v="4"/>
    <n v="17"/>
    <s v="Bovins Ovins Caprins"/>
    <m/>
    <n v="250"/>
    <n v="69"/>
    <n v="17"/>
    <n v="0"/>
    <n v="336"/>
    <n v="6.9304543000000001"/>
    <n v="14.819990539999999"/>
    <x v="2"/>
  </r>
  <r>
    <s v="2020-12-0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2-01"/>
    <x v="0"/>
    <s v="CMR"/>
    <m/>
    <s v="Adamaoua"/>
    <s v="CMR001"/>
    <s v="Mbéré"/>
    <s v="CMR001004"/>
    <s v="Meiganga"/>
    <s v="CMR001004002"/>
    <s v="LOKOTI "/>
    <s v="2020-12-0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1"/>
    <n v="0"/>
    <n v="0"/>
    <n v="0"/>
    <n v="21"/>
    <n v="6.7419379599999996"/>
    <n v="14.56870743"/>
    <x v="2"/>
  </r>
  <r>
    <s v="2020-12-0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2-02"/>
    <x v="0"/>
    <s v="CMR"/>
    <m/>
    <s v="Adamaoua"/>
    <s v="CMR001"/>
    <s v="Mbéré"/>
    <s v="CMR001004"/>
    <s v="Meiganga"/>
    <s v="CMR001004002"/>
    <s v="MEIGANGA"/>
    <s v="2020-12-0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2"/>
    <n v="0"/>
    <n v="0"/>
    <n v="0"/>
    <n v="22"/>
    <n v="6.7419379599999996"/>
    <n v="14.56870743"/>
    <x v="2"/>
  </r>
  <r>
    <s v="2020-12-0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2-02"/>
    <x v="0"/>
    <s v="CMR"/>
    <m/>
    <s v="Adamaoua"/>
    <s v="CMR001"/>
    <s v="Vina"/>
    <s v="CMR001005"/>
    <s v="Bélel"/>
    <s v="CMR001005008"/>
    <s v="BÉLEL"/>
    <s v="2020-12-06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5"/>
    <n v="0"/>
    <n v="0"/>
    <n v="0"/>
    <n v="15"/>
    <n v="6.7419379599999996"/>
    <n v="14.56870743"/>
    <x v="2"/>
  </r>
  <r>
    <s v="2020-12-0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 "/>
    <s v="2020-12-02"/>
    <x v="0"/>
    <s v="CMR"/>
    <m/>
    <s v="Centre"/>
    <s v="CMR002"/>
    <s v="Mfoundi"/>
    <s v="CMR002007"/>
    <s v="Yaounde I"/>
    <s v="CMR002007005"/>
    <s v="YAOUNDE "/>
    <s v="2020-12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3"/>
    <n v="0"/>
    <n v="0"/>
    <n v="0"/>
    <n v="13"/>
    <n v="6.7419379599999996"/>
    <n v="14.56870743"/>
    <x v="2"/>
  </r>
  <r>
    <s v="2020-12-02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03"/>
    <x v="1"/>
    <s v="COG"/>
    <m/>
    <m/>
    <m/>
    <m/>
    <m/>
    <m/>
    <m/>
    <s v=""/>
    <s v="2021-02-27"/>
    <s v="Camerounaise Tchadienne"/>
    <m/>
    <n v="4"/>
    <n v="2"/>
    <n v="0"/>
    <n v="0"/>
    <n v="0"/>
    <n v="0"/>
    <n v="0"/>
    <n v="0"/>
    <n v="2"/>
    <n v="0"/>
    <n v="0"/>
    <n v="0"/>
    <n v="6"/>
    <n v="6"/>
    <s v="Bovins"/>
    <m/>
    <n v="148"/>
    <n v="0"/>
    <n v="0"/>
    <n v="0"/>
    <n v="148"/>
    <n v="4.8990748999999996"/>
    <n v="14.54433978"/>
    <x v="2"/>
  </r>
  <r>
    <s v="2020-12-02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14"/>
    <x v="1"/>
    <s v="COG"/>
    <m/>
    <m/>
    <m/>
    <m/>
    <m/>
    <m/>
    <m/>
    <s v=""/>
    <s v="2020-12-20"/>
    <s v="Tchadienne Camerounaise"/>
    <m/>
    <n v="1"/>
    <n v="6"/>
    <n v="0"/>
    <n v="0"/>
    <n v="0"/>
    <n v="0"/>
    <n v="0"/>
    <n v="0"/>
    <n v="2"/>
    <n v="0"/>
    <n v="0"/>
    <n v="0"/>
    <n v="7"/>
    <n v="7"/>
    <s v="Bovins"/>
    <m/>
    <n v="157"/>
    <n v="0"/>
    <n v="0"/>
    <n v="0"/>
    <n v="157"/>
    <n v="4.8990748999999996"/>
    <n v="14.54433978"/>
    <x v="2"/>
  </r>
  <r>
    <s v="2020-12-02"/>
    <x v="2"/>
    <s v="CMR003"/>
    <s v="Kadey"/>
    <s v="CMR003003"/>
    <s v="Kette"/>
    <s v="CMR003003004"/>
    <s v="TIMANGOLO"/>
    <x v="3"/>
    <s v="NGA"/>
    <m/>
    <s v="Adamawa"/>
    <s v="NGA002"/>
    <m/>
    <m/>
    <m/>
    <m/>
    <s v=""/>
    <s v="2020-11-15"/>
    <x v="1"/>
    <s v="COG"/>
    <m/>
    <m/>
    <m/>
    <m/>
    <m/>
    <m/>
    <m/>
    <s v=""/>
    <s v="2020-12-27"/>
    <s v="Nigerienne"/>
    <m/>
    <n v="0"/>
    <n v="0"/>
    <n v="0"/>
    <n v="0"/>
    <n v="12"/>
    <n v="0"/>
    <n v="0"/>
    <n v="0"/>
    <n v="1"/>
    <n v="0"/>
    <n v="0"/>
    <n v="0"/>
    <n v="12"/>
    <n v="12"/>
    <s v="Bovins"/>
    <m/>
    <n v="382"/>
    <n v="0"/>
    <n v="0"/>
    <n v="0"/>
    <n v="382"/>
    <n v="4.8990748999999996"/>
    <n v="14.54433978"/>
    <x v="2"/>
  </r>
  <r>
    <s v="2020-12-0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1-27"/>
    <x v="0"/>
    <s v="CMR"/>
    <m/>
    <s v="Est"/>
    <s v="CMR003"/>
    <s v="kadey"/>
    <s v="CMR003003"/>
    <s v="Kette"/>
    <s v="CMR003003004"/>
    <s v="BOUBARA"/>
    <s v="2020-12-04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56"/>
    <n v="0"/>
    <n v="0"/>
    <n v="0"/>
    <n v="56"/>
    <n v="4.8990748999999996"/>
    <n v="14.54433978"/>
    <x v="2"/>
  </r>
  <r>
    <s v="2020-12-0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Ouli"/>
    <s v="CMR003003005"/>
    <s v="ZIMBI"/>
    <s v="2020-12-01"/>
    <x v="0"/>
    <s v="CMR"/>
    <m/>
    <s v="Est"/>
    <s v="CMR003"/>
    <s v="kadey"/>
    <s v="CMR003003"/>
    <s v="Kentzou"/>
    <s v="CMR003003007"/>
    <s v="WOLO"/>
    <s v="2020-12-13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92"/>
    <n v="0"/>
    <n v="0"/>
    <n v="2"/>
    <n v="94"/>
    <n v="4.8990748999999996"/>
    <n v="14.54433978"/>
    <x v="2"/>
  </r>
  <r>
    <s v="2020-12-0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GALIMAMA"/>
    <s v="2020-11-30"/>
    <x v="0"/>
    <s v="CMR"/>
    <m/>
    <s v="Est"/>
    <s v="CMR003"/>
    <s v="kadey"/>
    <s v="CMR003003"/>
    <s v="Kette"/>
    <s v="CMR003003004"/>
    <s v="KOLBOUGA"/>
    <s v="2020-12-03"/>
    <s v="Camerounaise"/>
    <m/>
    <n v="9"/>
    <n v="0"/>
    <n v="0"/>
    <n v="0"/>
    <n v="0"/>
    <n v="0"/>
    <n v="0"/>
    <n v="0"/>
    <n v="1"/>
    <n v="0"/>
    <n v="0"/>
    <n v="0"/>
    <n v="9"/>
    <n v="9"/>
    <s v="Bovins"/>
    <m/>
    <n v="243"/>
    <n v="0"/>
    <n v="0"/>
    <n v="0"/>
    <n v="243"/>
    <n v="4.8990748999999996"/>
    <n v="14.54433978"/>
    <x v="2"/>
  </r>
  <r>
    <s v="2020-12-0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ZEMBE BORONGO"/>
    <s v="2020-11-28"/>
    <x v="2"/>
    <s v="CAR"/>
    <m/>
    <s v="Mbomou"/>
    <s v="CAR008"/>
    <m/>
    <m/>
    <m/>
    <m/>
    <s v=""/>
    <s v="2020-12-30"/>
    <s v="Camerounaise"/>
    <m/>
    <n v="15"/>
    <n v="0"/>
    <n v="0"/>
    <n v="0"/>
    <n v="0"/>
    <n v="0"/>
    <n v="0"/>
    <n v="0"/>
    <n v="1"/>
    <n v="2"/>
    <n v="5"/>
    <n v="4"/>
    <n v="4"/>
    <n v="15"/>
    <s v="Bovins Ovins Autre"/>
    <s v="Asins"/>
    <n v="690"/>
    <n v="160"/>
    <n v="0"/>
    <n v="5"/>
    <n v="855"/>
    <n v="5.0849866700000002"/>
    <n v="14.63825578"/>
    <x v="2"/>
  </r>
  <r>
    <s v="2020-12-0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EMEBE BORONGO"/>
    <s v="2020-11-28"/>
    <x v="2"/>
    <s v="CAR"/>
    <m/>
    <s v="Mbomou"/>
    <s v="CAR008"/>
    <m/>
    <m/>
    <m/>
    <m/>
    <s v=""/>
    <s v="2020-12-30"/>
    <s v="Camerounaise"/>
    <m/>
    <n v="10"/>
    <n v="0"/>
    <n v="0"/>
    <n v="0"/>
    <n v="0"/>
    <n v="0"/>
    <n v="0"/>
    <n v="0"/>
    <n v="1"/>
    <n v="0"/>
    <n v="3"/>
    <n v="4"/>
    <n v="3"/>
    <n v="10"/>
    <s v="Bovins Ovins"/>
    <m/>
    <n v="450"/>
    <n v="100"/>
    <n v="0"/>
    <n v="0"/>
    <n v="550"/>
    <n v="5.0849866700000002"/>
    <n v="14.63825578"/>
    <x v="2"/>
  </r>
  <r>
    <s v="2020-12-0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ZEMBE BORONGO"/>
    <s v="2020-11-28"/>
    <x v="2"/>
    <s v="CAR"/>
    <m/>
    <s v="Mbomou"/>
    <s v="CAR008"/>
    <m/>
    <m/>
    <m/>
    <m/>
    <s v=""/>
    <s v="2020-12-30"/>
    <s v="Camerounaise"/>
    <m/>
    <n v="8"/>
    <n v="0"/>
    <n v="0"/>
    <n v="0"/>
    <n v="0"/>
    <n v="0"/>
    <n v="0"/>
    <n v="0"/>
    <n v="1"/>
    <n v="0"/>
    <n v="3"/>
    <n v="2"/>
    <n v="3"/>
    <n v="8"/>
    <s v="Bovins Caprins Autre"/>
    <s v="Asins"/>
    <n v="470"/>
    <n v="0"/>
    <n v="80"/>
    <n v="4"/>
    <n v="554"/>
    <n v="5.0849866700000002"/>
    <n v="14.63825578"/>
    <x v="2"/>
  </r>
  <r>
    <s v="2020-12-0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Garoua-Boulaï"/>
    <s v="CMR003004006"/>
    <s v="ZEMBE BORONGO"/>
    <s v="2020-11-26"/>
    <x v="2"/>
    <s v="CAR"/>
    <m/>
    <s v="Mambere-Kadei"/>
    <s v="CAR007"/>
    <m/>
    <m/>
    <m/>
    <m/>
    <s v=""/>
    <s v="2020-12-29"/>
    <s v="Camerounaise Centrafricaine"/>
    <m/>
    <n v="6"/>
    <n v="0"/>
    <n v="3"/>
    <n v="0"/>
    <n v="0"/>
    <n v="0"/>
    <n v="0"/>
    <n v="0"/>
    <n v="2"/>
    <n v="0"/>
    <n v="2"/>
    <n v="0"/>
    <n v="7"/>
    <n v="9"/>
    <s v="Bovins Caprins Autre"/>
    <s v="Asins"/>
    <n v="670"/>
    <n v="0"/>
    <n v="43"/>
    <n v="4"/>
    <n v="717"/>
    <n v="5.0849866700000002"/>
    <n v="14.63825578"/>
    <x v="2"/>
  </r>
  <r>
    <s v="2020-12-0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ZEMBE BORONGO"/>
    <s v="2020-11-28"/>
    <x v="2"/>
    <s v="CAR"/>
    <m/>
    <s v="Mbomou"/>
    <s v="CAR008"/>
    <m/>
    <m/>
    <m/>
    <m/>
    <s v=""/>
    <s v="2020-12-30"/>
    <s v="Camerounaise Centrafricaine"/>
    <m/>
    <n v="5"/>
    <n v="0"/>
    <n v="4"/>
    <n v="0"/>
    <n v="0"/>
    <n v="0"/>
    <n v="0"/>
    <n v="0"/>
    <n v="2"/>
    <n v="1"/>
    <n v="2"/>
    <n v="3"/>
    <n v="3"/>
    <n v="9"/>
    <s v="Bovins Ovins"/>
    <m/>
    <n v="600"/>
    <n v="120"/>
    <n v="0"/>
    <n v="0"/>
    <n v="720"/>
    <n v="5.0849866700000002"/>
    <n v="14.63825578"/>
    <x v="2"/>
  </r>
  <r>
    <s v="2020-12-02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ZIMBI"/>
    <s v="2020-12-01"/>
    <x v="2"/>
    <s v="CAR"/>
    <m/>
    <s v="Kémo"/>
    <s v="CAR005"/>
    <m/>
    <m/>
    <m/>
    <m/>
    <s v=""/>
    <s v="2020-12-24"/>
    <s v="Camerounaise Centrafricaine"/>
    <m/>
    <n v="2"/>
    <n v="0"/>
    <n v="4"/>
    <n v="0"/>
    <n v="0"/>
    <n v="0"/>
    <n v="0"/>
    <n v="0"/>
    <n v="2"/>
    <n v="0"/>
    <n v="0"/>
    <n v="0"/>
    <n v="6"/>
    <n v="6"/>
    <s v="Bovins"/>
    <m/>
    <n v="185"/>
    <n v="0"/>
    <n v="0"/>
    <n v="0"/>
    <n v="185"/>
    <n v="5.0849866700000002"/>
    <n v="14.63825578"/>
    <x v="2"/>
  </r>
  <r>
    <s v="2020-12-02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 TIKO"/>
    <s v="2020-12-02"/>
    <x v="2"/>
    <s v="CAR"/>
    <m/>
    <s v="Nana-Mambere"/>
    <s v="CAR010"/>
    <m/>
    <m/>
    <m/>
    <m/>
    <s v=""/>
    <s v="2020-12-31"/>
    <s v="Camerounaise"/>
    <m/>
    <n v="7"/>
    <n v="0"/>
    <n v="0"/>
    <n v="0"/>
    <n v="0"/>
    <n v="0"/>
    <n v="0"/>
    <n v="0"/>
    <n v="1"/>
    <n v="0"/>
    <n v="3"/>
    <n v="1"/>
    <n v="3"/>
    <n v="7"/>
    <s v="Bovins Ovins"/>
    <m/>
    <n v="400"/>
    <n v="50"/>
    <n v="0"/>
    <n v="0"/>
    <n v="450"/>
    <n v="5.0849866700000002"/>
    <n v="14.63825578"/>
    <x v="2"/>
  </r>
  <r>
    <s v="2020-12-02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25"/>
    <x v="0"/>
    <s v="CMR"/>
    <m/>
    <s v="Est"/>
    <s v="CMR003"/>
    <s v="kadey"/>
    <s v="CMR003003"/>
    <s v="Kette"/>
    <s v="CMR003003004"/>
    <s v="BITTI"/>
    <s v="2020-12-07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130"/>
    <n v="0"/>
    <n v="0"/>
    <n v="0"/>
    <n v="130"/>
    <n v="6.0385846000000001"/>
    <n v="14.4007468"/>
    <x v="2"/>
  </r>
  <r>
    <s v="2020-12-02"/>
    <x v="2"/>
    <s v="CMR003"/>
    <s v="Lom-Et-Djerem"/>
    <s v="CMR003004"/>
    <s v="Garoua-Boulaï"/>
    <s v="CMR003004006"/>
    <s v="TAPARE"/>
    <x v="0"/>
    <s v="CMR"/>
    <m/>
    <s v="Adamaoua"/>
    <s v="CMR001"/>
    <s v="Mayo-Banyo"/>
    <s v="CMR001003"/>
    <s v="Banyo"/>
    <s v="CMR001003001"/>
    <s v="BANYO"/>
    <s v="2020-11-29"/>
    <x v="0"/>
    <s v="CMR"/>
    <m/>
    <s v="Est"/>
    <s v="CMR003"/>
    <s v="Lom-Et-Djerem"/>
    <s v="CMR003004"/>
    <s v="Garoua-Boulaï"/>
    <s v="CMR003004006"/>
    <s v="BORGEUNE"/>
    <s v="2020-12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18"/>
    <n v="0"/>
    <n v="0"/>
    <n v="0"/>
    <n v="118"/>
    <n v="6.0385846000000001"/>
    <n v="14.4007468"/>
    <x v="2"/>
  </r>
  <r>
    <s v="2020-12-02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26"/>
    <x v="0"/>
    <s v="CMR"/>
    <m/>
    <s v="Est"/>
    <s v="CMR003"/>
    <s v="Lom-Et-Djerem"/>
    <s v="CMR003004"/>
    <s v="Bétaré-Oya"/>
    <s v="CMR003004002"/>
    <s v="MALOUMBA"/>
    <s v="2020-12-15"/>
    <s v="Centrafricaine"/>
    <m/>
    <n v="0"/>
    <n v="0"/>
    <n v="5"/>
    <n v="0"/>
    <n v="0"/>
    <n v="0"/>
    <n v="0"/>
    <n v="0"/>
    <n v="1"/>
    <n v="0"/>
    <n v="0"/>
    <n v="0"/>
    <n v="5"/>
    <n v="5"/>
    <s v="Bovins"/>
    <m/>
    <n v="205"/>
    <n v="0"/>
    <n v="0"/>
    <n v="0"/>
    <n v="205"/>
    <n v="6.0385846000000001"/>
    <n v="14.4007468"/>
    <x v="2"/>
  </r>
  <r>
    <s v="2020-12-02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26"/>
    <x v="0"/>
    <s v="CMR"/>
    <m/>
    <s v="Est"/>
    <s v="CMR003"/>
    <s v="kadey"/>
    <s v="CMR003003"/>
    <s v="Kette"/>
    <s v="CMR003003004"/>
    <s v="BITTI"/>
    <s v="2020-12-15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190"/>
    <n v="0"/>
    <n v="0"/>
    <n v="0"/>
    <n v="190"/>
    <n v="6.0385846000000001"/>
    <n v="14.4007468"/>
    <x v="2"/>
  </r>
  <r>
    <s v="2020-12-02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2-02"/>
    <x v="0"/>
    <s v="CMR"/>
    <m/>
    <s v="Nord"/>
    <s v="CMR006"/>
    <s v="Mayo-Rey"/>
    <s v="CMR006004"/>
    <s v="Touboro"/>
    <s v="CMR006004003"/>
    <s v="TOUBORO "/>
    <s v="2020-12-06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40"/>
    <n v="0"/>
    <n v="0"/>
    <n v="0"/>
    <n v="40"/>
    <n v="8.6633450799999991"/>
    <n v="14.9876931"/>
    <x v="2"/>
  </r>
  <r>
    <s v="2020-12-0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2"/>
    <x v="0"/>
    <s v="CMR"/>
    <m/>
    <s v="Nord"/>
    <s v="CMR006"/>
    <s v="Mayo-Rey"/>
    <s v="CMR006004"/>
    <s v="Touboro"/>
    <s v="CMR006004003"/>
    <s v="MBAIMBOUM "/>
    <s v="2021-01-20"/>
    <s v="Tchadienne"/>
    <m/>
    <n v="0"/>
    <n v="7"/>
    <n v="0"/>
    <n v="0"/>
    <n v="0"/>
    <n v="0"/>
    <n v="0"/>
    <n v="0"/>
    <n v="1"/>
    <n v="1"/>
    <n v="2"/>
    <n v="2"/>
    <n v="2"/>
    <n v="7"/>
    <s v="Bovins Ovins Autre"/>
    <s v="Asins et Equins"/>
    <n v="70"/>
    <n v="35"/>
    <n v="0"/>
    <n v="5"/>
    <n v="110"/>
    <n v="8.6633450799999991"/>
    <n v="14.9876931"/>
    <x v="2"/>
  </r>
  <r>
    <s v="2020-12-0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2"/>
    <x v="0"/>
    <s v="CMR"/>
    <m/>
    <s v="Nord"/>
    <s v="CMR006"/>
    <s v="Mayo-Rey"/>
    <s v="CMR006004"/>
    <s v="Touboro"/>
    <s v="CMR006004003"/>
    <s v="MBAIMBOUM "/>
    <s v="2021-01-20"/>
    <s v="Tchadienne"/>
    <m/>
    <n v="0"/>
    <n v="9"/>
    <n v="0"/>
    <n v="0"/>
    <n v="0"/>
    <n v="0"/>
    <n v="0"/>
    <n v="0"/>
    <n v="1"/>
    <n v="2"/>
    <n v="2"/>
    <n v="2"/>
    <n v="3"/>
    <n v="9"/>
    <s v="Bovins Ovins Autre"/>
    <s v="Asins"/>
    <n v="90"/>
    <n v="40"/>
    <n v="0"/>
    <n v="3"/>
    <n v="133"/>
    <n v="8.6633450799999991"/>
    <n v="14.9876931"/>
    <x v="2"/>
  </r>
  <r>
    <s v="2020-12-02"/>
    <x v="1"/>
    <s v="CMR006"/>
    <s v="Mayo-Rey"/>
    <s v="CMR006004"/>
    <s v="Rey-Bouba"/>
    <s v="CMR006004002"/>
    <s v="SINASSI"/>
    <x v="0"/>
    <s v="CMR"/>
    <m/>
    <s v="Nord"/>
    <s v="CMR006"/>
    <s v="Bénoué"/>
    <s v="CMR006001"/>
    <s v="Bibémi"/>
    <s v="CMR006001012"/>
    <s v="ADOUMRI"/>
    <s v="2020-11-24"/>
    <x v="0"/>
    <s v="CMR"/>
    <m/>
    <s v="Nord"/>
    <s v="CMR006"/>
    <s v="Mayo-Rey"/>
    <s v="CMR006004"/>
    <s v="Rey-Bouba"/>
    <s v="CMR006004002"/>
    <s v="SINASSI"/>
    <s v="2020-12-01"/>
    <s v="Camerounaise"/>
    <m/>
    <n v="19"/>
    <n v="0"/>
    <n v="0"/>
    <n v="0"/>
    <n v="0"/>
    <n v="0"/>
    <n v="0"/>
    <n v="0"/>
    <n v="1"/>
    <n v="5"/>
    <n v="6"/>
    <n v="4"/>
    <n v="4"/>
    <n v="19"/>
    <s v="Caprins"/>
    <m/>
    <n v="0"/>
    <n v="0"/>
    <n v="700"/>
    <n v="0"/>
    <n v="700"/>
    <n v="9.3887997999999993"/>
    <n v="13.43275727"/>
    <x v="2"/>
  </r>
  <r>
    <s v="2020-12-02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DOMPLA"/>
    <s v="2020-11-28"/>
    <x v="0"/>
    <s v="CMR"/>
    <m/>
    <s v="Nord"/>
    <s v="CMR006"/>
    <s v="Mayo-Rey"/>
    <s v="CMR006004"/>
    <s v="Touboro"/>
    <s v="CMR006004003"/>
    <s v="GUIGUI"/>
    <s v="2020-12-05"/>
    <s v="Camerounaise"/>
    <m/>
    <n v="7"/>
    <n v="0"/>
    <n v="0"/>
    <n v="0"/>
    <n v="0"/>
    <n v="0"/>
    <n v="0"/>
    <n v="0"/>
    <n v="1"/>
    <n v="0"/>
    <n v="1"/>
    <n v="4"/>
    <n v="2"/>
    <n v="7"/>
    <s v="Bovins"/>
    <m/>
    <n v="130"/>
    <n v="0"/>
    <n v="0"/>
    <n v="0"/>
    <n v="130"/>
    <n v="7.5627594599999997"/>
    <n v="15.4252009"/>
    <x v="2"/>
  </r>
  <r>
    <s v="2020-12-03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03"/>
    <x v="0"/>
    <s v="CMR"/>
    <m/>
    <s v="Est"/>
    <s v="CMR003"/>
    <s v="Lom-Et-Djerem"/>
    <s v="CMR003004"/>
    <s v="Garoua-Boulaï"/>
    <s v="CMR003004006"/>
    <s v="GADO"/>
    <s v="2020-12-30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64"/>
    <n v="0"/>
    <n v="0"/>
    <n v="0"/>
    <n v="64"/>
    <n v="6.9304543000000001"/>
    <n v="14.819990539999999"/>
    <x v="2"/>
  </r>
  <r>
    <s v="2020-12-03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03"/>
    <x v="0"/>
    <s v="CMR"/>
    <m/>
    <s v="Est"/>
    <s v="CMR003"/>
    <s v="Lom-Et-Djerem"/>
    <s v="CMR003004"/>
    <s v="Garoua-Boulaï"/>
    <s v="CMR003004006"/>
    <s v="GADO"/>
    <s v="2020-12-2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79"/>
    <n v="0"/>
    <n v="0"/>
    <n v="0"/>
    <n v="79"/>
    <n v="6.9304543000000001"/>
    <n v="14.819990539999999"/>
    <x v="2"/>
  </r>
  <r>
    <s v="2020-12-03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03"/>
    <x v="0"/>
    <s v="CMR"/>
    <m/>
    <s v="Est"/>
    <s v="CMR003"/>
    <s v="Lom-Et-Djerem"/>
    <s v="CMR003004"/>
    <s v="Garoua-Boulaï"/>
    <s v="CMR003004006"/>
    <s v="GADO"/>
    <s v="2020-12-26"/>
    <s v="Camerounaise Centrafricaine"/>
    <m/>
    <n v="3"/>
    <n v="0"/>
    <n v="2"/>
    <n v="0"/>
    <n v="0"/>
    <n v="0"/>
    <n v="0"/>
    <n v="0"/>
    <n v="2"/>
    <n v="0"/>
    <n v="0"/>
    <n v="0"/>
    <n v="5"/>
    <n v="5"/>
    <s v="Bovins"/>
    <m/>
    <n v="100"/>
    <n v="0"/>
    <n v="0"/>
    <n v="0"/>
    <n v="100"/>
    <n v="6.9304543000000001"/>
    <n v="14.819990539999999"/>
    <x v="2"/>
  </r>
  <r>
    <s v="2020-12-03"/>
    <x v="0"/>
    <s v="CMR001"/>
    <s v="Mbéré"/>
    <s v="CMR001004"/>
    <s v="Djohong"/>
    <s v="CMR001004003"/>
    <s v="BORGOP"/>
    <x v="1"/>
    <s v="TCD"/>
    <m/>
    <s v="Chari Baguirmi"/>
    <s v="TCD003"/>
    <m/>
    <m/>
    <m/>
    <m/>
    <s v=""/>
    <s v="2020-11-28"/>
    <x v="2"/>
    <s v="CAR"/>
    <m/>
    <s v="Ouham-Pende"/>
    <s v="CAR014"/>
    <m/>
    <m/>
    <m/>
    <m/>
    <s v=""/>
    <s v="2020-12-06"/>
    <s v="Tchadienne"/>
    <m/>
    <n v="0"/>
    <n v="14"/>
    <n v="0"/>
    <n v="0"/>
    <n v="0"/>
    <n v="0"/>
    <n v="0"/>
    <n v="0"/>
    <n v="1"/>
    <n v="4"/>
    <n v="5"/>
    <n v="2"/>
    <n v="3"/>
    <n v="14"/>
    <s v="Bovins Ovins Caprins"/>
    <m/>
    <n v="110"/>
    <n v="89"/>
    <n v="42"/>
    <n v="0"/>
    <n v="241"/>
    <n v="6.9304543000000001"/>
    <n v="14.819990539999999"/>
    <x v="2"/>
  </r>
  <r>
    <s v="2020-12-03"/>
    <x v="0"/>
    <s v="CMR001"/>
    <s v="Mbéré"/>
    <s v="CMR001004"/>
    <s v="Djohong"/>
    <s v="CMR001004003"/>
    <s v="BORGOP"/>
    <x v="1"/>
    <s v="TCD"/>
    <m/>
    <s v="Chari Baguirmi"/>
    <s v="TCD003"/>
    <m/>
    <m/>
    <m/>
    <m/>
    <s v=""/>
    <s v="2020-11-28"/>
    <x v="2"/>
    <s v="CAR"/>
    <m/>
    <s v="Nana-Mambere"/>
    <s v="CAR010"/>
    <m/>
    <m/>
    <m/>
    <m/>
    <s v=""/>
    <s v="2020-12-07"/>
    <s v="Tchadienne"/>
    <m/>
    <n v="0"/>
    <n v="11"/>
    <n v="0"/>
    <n v="0"/>
    <n v="0"/>
    <n v="0"/>
    <n v="0"/>
    <n v="0"/>
    <n v="1"/>
    <n v="3"/>
    <n v="3"/>
    <n v="2"/>
    <n v="3"/>
    <n v="11"/>
    <s v="Bovins Ovins Caprins"/>
    <m/>
    <n v="115"/>
    <n v="82"/>
    <n v="43"/>
    <n v="0"/>
    <n v="240"/>
    <n v="6.9304543000000001"/>
    <n v="14.819990539999999"/>
    <x v="2"/>
  </r>
  <r>
    <s v="2020-12-03"/>
    <x v="0"/>
    <s v="CMR001"/>
    <s v="Mbéré"/>
    <s v="CMR001004"/>
    <s v="Djohong"/>
    <s v="CMR001004003"/>
    <s v="BORGOP"/>
    <x v="1"/>
    <s v="TCD"/>
    <m/>
    <s v="Batha"/>
    <s v="TCD001"/>
    <m/>
    <m/>
    <m/>
    <m/>
    <s v=""/>
    <s v="2020-11-29"/>
    <x v="2"/>
    <s v="CAR"/>
    <m/>
    <s v="Ombella-Mpoko"/>
    <s v="CAR011"/>
    <m/>
    <m/>
    <m/>
    <m/>
    <s v=""/>
    <s v="2020-12-06"/>
    <s v="Tchadienne"/>
    <m/>
    <n v="0"/>
    <n v="12"/>
    <n v="0"/>
    <n v="0"/>
    <n v="0"/>
    <n v="0"/>
    <n v="0"/>
    <n v="0"/>
    <n v="1"/>
    <n v="3"/>
    <n v="4"/>
    <n v="2"/>
    <n v="3"/>
    <n v="12"/>
    <s v="Bovins Ovins Caprins"/>
    <m/>
    <n v="105"/>
    <n v="65"/>
    <n v="36"/>
    <n v="0"/>
    <n v="206"/>
    <n v="6.9304543000000001"/>
    <n v="14.819990539999999"/>
    <x v="2"/>
  </r>
  <r>
    <s v="2020-12-0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2-02"/>
    <x v="0"/>
    <s v="CMR"/>
    <m/>
    <s v="Adamaoua"/>
    <s v="CMR001"/>
    <s v="Mbéré"/>
    <s v="CMR001004"/>
    <s v="Meiganga"/>
    <s v="CMR001004002"/>
    <s v="MEIGANGA"/>
    <s v="2020-12-04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8"/>
    <n v="0"/>
    <n v="0"/>
    <n v="0"/>
    <n v="18"/>
    <n v="6.7419379599999996"/>
    <n v="14.56870743"/>
    <x v="2"/>
  </r>
  <r>
    <s v="2020-12-0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TOURAKÉ"/>
    <s v="2020-12-01"/>
    <x v="0"/>
    <s v="CMR"/>
    <m/>
    <s v="Est"/>
    <s v="CMR003"/>
    <s v="Lom-Et-Djerem"/>
    <s v="CMR003004"/>
    <s v="Ngoura"/>
    <s v="CMR003004005"/>
    <s v="NGOURA "/>
    <s v="2020-12-12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47"/>
    <n v="0"/>
    <n v="0"/>
    <n v="0"/>
    <n v="47"/>
    <n v="6.7419379599999996"/>
    <n v="14.56870743"/>
    <x v="2"/>
  </r>
  <r>
    <s v="2020-12-0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2-01"/>
    <x v="0"/>
    <s v="CMR"/>
    <m/>
    <s v="Centre"/>
    <s v="CMR002"/>
    <s v="Mfoundi"/>
    <s v="CMR002007"/>
    <s v="Yaounde I"/>
    <s v="CMR002007005"/>
    <s v="YAOUNDE "/>
    <s v="2020-12-1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9"/>
    <n v="0"/>
    <n v="0"/>
    <n v="0"/>
    <n v="29"/>
    <n v="6.7419379599999996"/>
    <n v="14.56870743"/>
    <x v="2"/>
  </r>
  <r>
    <s v="2020-12-03"/>
    <x v="2"/>
    <s v="CMR003"/>
    <s v="Kadey"/>
    <s v="CMR003003"/>
    <s v="Kette"/>
    <s v="CMR003003004"/>
    <s v="TIMANGOLO"/>
    <x v="4"/>
    <s v="NER"/>
    <m/>
    <s v="Niamey"/>
    <s v="NER005"/>
    <m/>
    <m/>
    <m/>
    <m/>
    <s v=""/>
    <s v="2020-11-15"/>
    <x v="1"/>
    <s v="COG"/>
    <m/>
    <m/>
    <m/>
    <m/>
    <m/>
    <m/>
    <m/>
    <s v=""/>
    <s v="2020-12-26"/>
    <s v="Nigerienne Camerounaise"/>
    <m/>
    <n v="1"/>
    <n v="0"/>
    <n v="0"/>
    <n v="0"/>
    <n v="6"/>
    <n v="0"/>
    <n v="0"/>
    <n v="0"/>
    <n v="2"/>
    <n v="0"/>
    <n v="0"/>
    <n v="0"/>
    <n v="7"/>
    <n v="7"/>
    <s v="Bovins Autre"/>
    <s v="Asins"/>
    <n v="159"/>
    <n v="0"/>
    <n v="0"/>
    <n v="2"/>
    <n v="161"/>
    <n v="4.8990748999999996"/>
    <n v="14.54433978"/>
    <x v="2"/>
  </r>
  <r>
    <s v="2020-12-03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14"/>
    <x v="1"/>
    <s v="COG"/>
    <m/>
    <m/>
    <m/>
    <m/>
    <m/>
    <m/>
    <m/>
    <s v=""/>
    <s v="2020-12-28"/>
    <s v="Tchadienne Camerounaise"/>
    <m/>
    <n v="2"/>
    <n v="6"/>
    <n v="0"/>
    <n v="0"/>
    <n v="0"/>
    <n v="0"/>
    <n v="0"/>
    <n v="0"/>
    <n v="2"/>
    <n v="0"/>
    <n v="0"/>
    <n v="0"/>
    <n v="8"/>
    <n v="8"/>
    <s v="Bovins Autre"/>
    <s v="Asins"/>
    <n v="197"/>
    <n v="0"/>
    <n v="0"/>
    <n v="3"/>
    <n v="200"/>
    <n v="4.8990748999999996"/>
    <n v="14.54433978"/>
    <x v="2"/>
  </r>
  <r>
    <s v="2020-12-03"/>
    <x v="2"/>
    <s v="CMR003"/>
    <s v="Kadey"/>
    <s v="CMR003003"/>
    <s v="Kette"/>
    <s v="CMR003003004"/>
    <s v="TIMANGOLO"/>
    <x v="0"/>
    <s v="CMR"/>
    <m/>
    <s v="Adamaoua"/>
    <s v="CMR001"/>
    <s v="Djerem"/>
    <s v="CMR001001"/>
    <s v="Ngaoundal"/>
    <s v="CMR001001002"/>
    <s v="DIR"/>
    <s v="2020-11-27"/>
    <x v="2"/>
    <s v="CAR"/>
    <m/>
    <s v="Mbomou"/>
    <s v="CAR008"/>
    <m/>
    <m/>
    <m/>
    <m/>
    <s v=""/>
    <s v="2020-12-13"/>
    <s v="Camerounaise"/>
    <m/>
    <n v="8"/>
    <n v="0"/>
    <n v="0"/>
    <n v="0"/>
    <n v="0"/>
    <n v="0"/>
    <n v="0"/>
    <n v="0"/>
    <n v="1"/>
    <n v="0"/>
    <n v="0"/>
    <n v="0"/>
    <n v="8"/>
    <n v="8"/>
    <s v="Bovins Autre"/>
    <s v="Asins"/>
    <n v="205"/>
    <n v="0"/>
    <n v="0"/>
    <n v="2"/>
    <n v="207"/>
    <n v="4.8990748999999996"/>
    <n v="14.54433978"/>
    <x v="2"/>
  </r>
  <r>
    <s v="2020-12-03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01"/>
    <x v="0"/>
    <s v="CMR"/>
    <m/>
    <s v="Est"/>
    <s v="CMR003"/>
    <s v="kadey"/>
    <s v="CMR003003"/>
    <s v="Kentzou"/>
    <s v="CMR003003007"/>
    <s v="LOLO"/>
    <s v="2020-12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6"/>
    <n v="0"/>
    <n v="0"/>
    <n v="0"/>
    <n v="16"/>
    <n v="4.8990748999999996"/>
    <n v="14.54433978"/>
    <x v="2"/>
  </r>
  <r>
    <s v="2020-12-03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01"/>
    <x v="0"/>
    <s v="CMR"/>
    <m/>
    <s v="Est"/>
    <s v="CMR003"/>
    <s v="Boumba-Et-Ngoko"/>
    <s v="CMR003001"/>
    <s v="Yokadouma"/>
    <s v="CMR003001001"/>
    <s v="YOKADOUMA"/>
    <s v="2020-12-10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76"/>
    <n v="0"/>
    <n v="0"/>
    <n v="0"/>
    <n v="76"/>
    <n v="4.8990748999999996"/>
    <n v="14.54433978"/>
    <x v="2"/>
  </r>
  <r>
    <s v="2020-12-03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NABONGUÉ"/>
    <s v="2020-12-01"/>
    <x v="2"/>
    <s v="CAR"/>
    <m/>
    <s v="Mambere-Kadei"/>
    <s v="CAR007"/>
    <m/>
    <m/>
    <m/>
    <m/>
    <s v=""/>
    <s v="2020-12-09"/>
    <s v="Camerounaise"/>
    <m/>
    <n v="7"/>
    <n v="0"/>
    <n v="0"/>
    <n v="0"/>
    <n v="0"/>
    <n v="0"/>
    <n v="0"/>
    <n v="0"/>
    <n v="1"/>
    <n v="0"/>
    <n v="0"/>
    <n v="0"/>
    <n v="7"/>
    <n v="7"/>
    <s v="Bovins Autre"/>
    <s v="Asins"/>
    <n v="173"/>
    <n v="0"/>
    <n v="0"/>
    <n v="2"/>
    <n v="175"/>
    <n v="4.8990748999999996"/>
    <n v="14.54433978"/>
    <x v="2"/>
  </r>
  <r>
    <s v="2020-12-0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TIKO"/>
    <s v="2020-12-02"/>
    <x v="2"/>
    <s v="CAR"/>
    <m/>
    <s v="Nana-Mambere"/>
    <s v="CAR010"/>
    <m/>
    <m/>
    <m/>
    <m/>
    <s v=""/>
    <s v="2020-12-31"/>
    <s v="Camerounaise"/>
    <m/>
    <n v="5"/>
    <n v="0"/>
    <n v="0"/>
    <n v="0"/>
    <n v="0"/>
    <n v="0"/>
    <n v="0"/>
    <n v="0"/>
    <n v="1"/>
    <n v="0"/>
    <n v="2"/>
    <n v="1"/>
    <n v="2"/>
    <n v="5"/>
    <s v="Bovins Caprins"/>
    <m/>
    <n v="350"/>
    <n v="0"/>
    <n v="45"/>
    <n v="0"/>
    <n v="395"/>
    <n v="5.0849866700000002"/>
    <n v="14.63825578"/>
    <x v="2"/>
  </r>
  <r>
    <s v="2020-12-03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25"/>
    <x v="0"/>
    <s v="CMR"/>
    <m/>
    <s v="Est"/>
    <s v="CMR003"/>
    <s v="Lom-Et-Djerem"/>
    <s v="CMR003004"/>
    <s v="Bétaré-Oya"/>
    <s v="CMR003004002"/>
    <s v="ZEMBE  BORONGO"/>
    <s v="2020-12-10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190"/>
    <n v="0"/>
    <n v="0"/>
    <n v="0"/>
    <n v="190"/>
    <n v="6.0385846000000001"/>
    <n v="14.4007468"/>
    <x v="2"/>
  </r>
  <r>
    <s v="2020-12-03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26"/>
    <x v="0"/>
    <s v="CMR"/>
    <m/>
    <s v="Est"/>
    <s v="CMR003"/>
    <s v="Lom-Et-Djerem"/>
    <s v="CMR003004"/>
    <s v="Garoua-Boulaï"/>
    <s v="CMR003004006"/>
    <s v="GAROUA BOULAÏ"/>
    <s v="2020-12-09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98"/>
    <n v="0"/>
    <n v="0"/>
    <n v="0"/>
    <n v="98"/>
    <n v="6.0385846000000001"/>
    <n v="14.4007468"/>
    <x v="2"/>
  </r>
  <r>
    <s v="2020-12-03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27"/>
    <x v="0"/>
    <s v="CMR"/>
    <m/>
    <s v="Est"/>
    <s v="CMR003"/>
    <s v="Lom-Et-Djerem"/>
    <s v="CMR003004"/>
    <s v="Bétaré-Oya"/>
    <s v="CMR003004002"/>
    <s v="ZEMBE BOROGO"/>
    <s v="2020-12-10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26"/>
    <n v="0"/>
    <n v="0"/>
    <n v="0"/>
    <n v="26"/>
    <n v="6.0385846000000001"/>
    <n v="14.4007468"/>
    <x v="2"/>
  </r>
  <r>
    <s v="2020-12-03"/>
    <x v="2"/>
    <s v="CMR003"/>
    <s v="Lom-Et-Djerem"/>
    <s v="CMR003004"/>
    <s v="Garoua-Boulaï"/>
    <s v="CMR003004006"/>
    <s v="TAPARE"/>
    <x v="0"/>
    <s v="CMR"/>
    <m/>
    <s v="Adamaoua"/>
    <s v="CMR001"/>
    <s v="Mayo-Banyo"/>
    <s v="CMR001003"/>
    <s v="Banyo"/>
    <s v="CMR001003001"/>
    <s v="GBAGODO"/>
    <s v="2020-11-30"/>
    <x v="0"/>
    <s v="CMR"/>
    <m/>
    <s v="Est"/>
    <s v="CMR003"/>
    <s v="Lom-Et-Djerem"/>
    <s v="CMR003004"/>
    <s v="Garoua-Boulaï"/>
    <s v="CMR003004006"/>
    <s v="TOCTOYO "/>
    <s v="2020-12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15"/>
    <n v="0"/>
    <n v="0"/>
    <n v="0"/>
    <n v="115"/>
    <n v="6.0387188500000004"/>
    <n v="14.40065877"/>
    <x v="2"/>
  </r>
  <r>
    <s v="2020-12-03"/>
    <x v="2"/>
    <s v="CMR003"/>
    <s v="Lom-Et-Djerem"/>
    <s v="CMR003004"/>
    <s v="Garoua-Boulaï"/>
    <s v="CMR003004006"/>
    <s v="TAPARE"/>
    <x v="0"/>
    <s v="CMR"/>
    <m/>
    <s v="Adamaoua"/>
    <s v="CMR001"/>
    <s v="Mayo-Banyo"/>
    <s v="CMR001003"/>
    <s v="Banyo"/>
    <s v="CMR001003001"/>
    <s v="GBAGODO"/>
    <s v="2020-11-11"/>
    <x v="0"/>
    <s v="CMR"/>
    <m/>
    <s v="Est"/>
    <s v="CMR003"/>
    <s v="Lom-Et-Djerem"/>
    <s v="CMR003004"/>
    <s v="Garoua-Boulaï"/>
    <s v="CMR003004006"/>
    <s v="TOCTOYO"/>
    <s v="2020-12-0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93"/>
    <n v="0"/>
    <n v="0"/>
    <n v="0"/>
    <n v="193"/>
    <n v="6.0387188500000004"/>
    <n v="14.40065877"/>
    <x v="2"/>
  </r>
  <r>
    <s v="2020-12-0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1-25"/>
    <x v="2"/>
    <s v="CAR"/>
    <m/>
    <s v="Ouham-Pende"/>
    <s v="CAR014"/>
    <m/>
    <m/>
    <m/>
    <m/>
    <s v=""/>
    <s v="2021-01-06"/>
    <s v="Tchadienne"/>
    <m/>
    <n v="0"/>
    <n v="7"/>
    <n v="0"/>
    <n v="0"/>
    <n v="0"/>
    <n v="0"/>
    <n v="0"/>
    <n v="0"/>
    <n v="1"/>
    <n v="1"/>
    <n v="2"/>
    <n v="1"/>
    <n v="3"/>
    <n v="7"/>
    <s v="Bovins Ovins Autre"/>
    <s v="Asins et Equins"/>
    <n v="80"/>
    <n v="15"/>
    <n v="0"/>
    <n v="5"/>
    <n v="100"/>
    <n v="8.6633450799999991"/>
    <n v="14.9876931"/>
    <x v="2"/>
  </r>
  <r>
    <s v="2020-12-03"/>
    <x v="1"/>
    <s v="CMR006"/>
    <s v="Mayo-Rey"/>
    <s v="CMR006004"/>
    <s v="Madingring"/>
    <s v="CMR006004004"/>
    <s v="GOR"/>
    <x v="2"/>
    <s v="CAR"/>
    <m/>
    <s v="Ouham-Pende"/>
    <s v="CAR014"/>
    <m/>
    <m/>
    <m/>
    <m/>
    <s v=""/>
    <s v="2020-11-25"/>
    <x v="2"/>
    <s v="CAR"/>
    <m/>
    <s v="Ouham-Pende"/>
    <s v="CAR014"/>
    <m/>
    <m/>
    <m/>
    <m/>
    <s v=""/>
    <s v="2021-01-06"/>
    <s v="Tchadienne"/>
    <m/>
    <n v="0"/>
    <n v="6"/>
    <n v="0"/>
    <n v="0"/>
    <n v="0"/>
    <n v="0"/>
    <n v="0"/>
    <n v="0"/>
    <n v="1"/>
    <n v="0"/>
    <n v="2"/>
    <n v="2"/>
    <n v="2"/>
    <n v="6"/>
    <s v="Bovins Ovins Autre"/>
    <s v="Asins"/>
    <n v="50"/>
    <n v="20"/>
    <n v="0"/>
    <n v="4"/>
    <n v="74"/>
    <n v="8.6633450799999991"/>
    <n v="14.9876931"/>
    <x v="2"/>
  </r>
  <r>
    <s v="2020-12-03"/>
    <x v="1"/>
    <s v="CMR006"/>
    <s v="Mayo-Rey"/>
    <s v="CMR006004"/>
    <s v="Rey-Bouba"/>
    <s v="CMR006004002"/>
    <s v="SINASSI"/>
    <x v="0"/>
    <s v="CMR"/>
    <m/>
    <s v="Nord"/>
    <s v="CMR006"/>
    <s v="Bénoué"/>
    <s v="CMR006001"/>
    <s v="Bibémi"/>
    <s v="CMR006001012"/>
    <s v="PADARMÉ"/>
    <s v="2020-11-25"/>
    <x v="0"/>
    <s v="CMR"/>
    <m/>
    <s v="Nord"/>
    <s v="CMR006"/>
    <s v="Bénoué"/>
    <s v="CMR006001"/>
    <s v="Bibémi"/>
    <s v="CMR006001012"/>
    <s v="BIBÉMI"/>
    <s v="2020-12-0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50"/>
    <n v="0"/>
    <n v="0"/>
    <n v="0"/>
    <n v="150"/>
    <n v="9.3887997999999993"/>
    <n v="13.43275727"/>
    <x v="2"/>
  </r>
  <r>
    <s v="2020-12-03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MBORO"/>
    <s v="2020-12-01"/>
    <x v="0"/>
    <s v="CMR"/>
    <m/>
    <s v="Nord"/>
    <s v="CMR006"/>
    <s v="Mayo-Rey"/>
    <s v="CMR006004"/>
    <s v="Touboro"/>
    <s v="CMR006004003"/>
    <s v="MBAÏMBOUM"/>
    <s v="2020-12-03"/>
    <s v="Camerounaise"/>
    <m/>
    <n v="4"/>
    <n v="0"/>
    <n v="0"/>
    <n v="0"/>
    <n v="0"/>
    <n v="0"/>
    <n v="0"/>
    <n v="0"/>
    <n v="1"/>
    <n v="0"/>
    <n v="0"/>
    <n v="2"/>
    <n v="2"/>
    <n v="4"/>
    <s v="Bovins"/>
    <m/>
    <n v="157"/>
    <n v="0"/>
    <n v="0"/>
    <n v="0"/>
    <n v="157"/>
    <n v="7.5627594599999997"/>
    <n v="15.4252009"/>
    <x v="2"/>
  </r>
  <r>
    <s v="2020-12-03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MBIDÉRÉ"/>
    <s v="2020-11-30"/>
    <x v="0"/>
    <s v="CMR"/>
    <m/>
    <s v="Nord"/>
    <s v="CMR006"/>
    <s v="Mayo-Rey"/>
    <s v="CMR006004"/>
    <s v="Touboro"/>
    <s v="CMR006004003"/>
    <s v="MBAÏMBOUM"/>
    <s v="2020-12-03"/>
    <s v="Camerounaise"/>
    <m/>
    <n v="6"/>
    <n v="0"/>
    <n v="0"/>
    <n v="0"/>
    <n v="0"/>
    <n v="0"/>
    <n v="0"/>
    <n v="0"/>
    <n v="1"/>
    <n v="0"/>
    <n v="0"/>
    <n v="3"/>
    <n v="3"/>
    <n v="6"/>
    <s v="Bovins Ovins"/>
    <m/>
    <n v="120"/>
    <n v="45"/>
    <n v="0"/>
    <n v="0"/>
    <n v="165"/>
    <n v="7.5627594599999997"/>
    <n v="15.4252009"/>
    <x v="2"/>
  </r>
  <r>
    <s v="2020-12-04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04"/>
    <x v="2"/>
    <s v="CAR"/>
    <m/>
    <s v="Nana-Mambere"/>
    <s v="CAR010"/>
    <m/>
    <m/>
    <m/>
    <m/>
    <s v=""/>
    <s v="2020-12-24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46"/>
    <n v="0"/>
    <n v="0"/>
    <n v="0"/>
    <n v="46"/>
    <n v="6.9304543000000001"/>
    <n v="14.819990539999999"/>
    <x v="2"/>
  </r>
  <r>
    <s v="2020-12-04"/>
    <x v="0"/>
    <s v="CMR001"/>
    <s v="Mbéré"/>
    <s v="CMR001004"/>
    <s v="Djohong"/>
    <s v="CMR001004003"/>
    <s v="BORGOP"/>
    <x v="1"/>
    <s v="TCD"/>
    <m/>
    <s v="Batha"/>
    <s v="TCD001"/>
    <m/>
    <m/>
    <m/>
    <m/>
    <s v=""/>
    <s v="2020-11-22"/>
    <x v="2"/>
    <s v="CAR"/>
    <m/>
    <s v="Vakaga"/>
    <s v="CAR016"/>
    <m/>
    <m/>
    <m/>
    <m/>
    <s v=""/>
    <s v="2020-12-16"/>
    <s v="Tchadienne"/>
    <m/>
    <n v="0"/>
    <n v="19"/>
    <n v="0"/>
    <n v="0"/>
    <n v="0"/>
    <n v="0"/>
    <n v="0"/>
    <n v="0"/>
    <n v="1"/>
    <n v="5"/>
    <n v="4"/>
    <n v="7"/>
    <n v="3"/>
    <n v="19"/>
    <s v="Bovins Ovins Caprins"/>
    <m/>
    <n v="250"/>
    <n v="28"/>
    <n v="12"/>
    <n v="0"/>
    <n v="290"/>
    <n v="6.9304543000000001"/>
    <n v="14.819990539999999"/>
    <x v="2"/>
  </r>
  <r>
    <s v="2020-12-04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1-24"/>
    <x v="2"/>
    <s v="CAR"/>
    <m/>
    <s v="Lobaye"/>
    <s v="CAR006"/>
    <m/>
    <m/>
    <m/>
    <m/>
    <s v=""/>
    <s v="2020-12-12"/>
    <s v="Tchadienne"/>
    <m/>
    <n v="0"/>
    <n v="17"/>
    <n v="0"/>
    <n v="0"/>
    <n v="0"/>
    <n v="0"/>
    <n v="0"/>
    <n v="0"/>
    <n v="1"/>
    <n v="5"/>
    <n v="4"/>
    <n v="3"/>
    <n v="5"/>
    <n v="17"/>
    <s v="Bovins Ovins Caprins"/>
    <m/>
    <n v="250"/>
    <n v="120"/>
    <n v="23"/>
    <n v="0"/>
    <n v="393"/>
    <n v="6.9304543000000001"/>
    <n v="14.819990539999999"/>
    <x v="2"/>
  </r>
  <r>
    <s v="2020-12-04"/>
    <x v="0"/>
    <s v="CMR001"/>
    <s v="Mbéré"/>
    <s v="CMR001004"/>
    <s v="Djohong"/>
    <s v="CMR001004003"/>
    <s v="BORGOP"/>
    <x v="1"/>
    <s v="TCD"/>
    <m/>
    <s v="Wadi Fira"/>
    <s v="TCD017"/>
    <m/>
    <m/>
    <m/>
    <m/>
    <s v=""/>
    <s v="2020-11-15"/>
    <x v="2"/>
    <s v="CAR"/>
    <m/>
    <s v="Haut-Mbomou"/>
    <s v="CAR003"/>
    <m/>
    <m/>
    <m/>
    <m/>
    <s v=""/>
    <s v="2020-12-15"/>
    <s v="Tchadienne"/>
    <m/>
    <n v="0"/>
    <n v="23"/>
    <n v="0"/>
    <n v="0"/>
    <n v="0"/>
    <n v="0"/>
    <n v="0"/>
    <n v="0"/>
    <n v="1"/>
    <n v="8"/>
    <n v="4"/>
    <n v="7"/>
    <n v="4"/>
    <n v="23"/>
    <s v="Bovins Ovins Caprins"/>
    <m/>
    <n v="350"/>
    <n v="105"/>
    <n v="32"/>
    <n v="0"/>
    <n v="487"/>
    <n v="6.9304543000000001"/>
    <n v="14.819990539999999"/>
    <x v="2"/>
  </r>
  <r>
    <s v="2020-12-04"/>
    <x v="0"/>
    <s v="CMR001"/>
    <s v="Mbéré"/>
    <s v="CMR001004"/>
    <s v="Djohong"/>
    <s v="CMR001004003"/>
    <s v="BORGOP"/>
    <x v="1"/>
    <s v="TCD"/>
    <m/>
    <s v="Hadjer Lamis"/>
    <s v="TCD005"/>
    <m/>
    <m/>
    <m/>
    <m/>
    <s v=""/>
    <s v="2020-11-27"/>
    <x v="2"/>
    <s v="CAR"/>
    <m/>
    <s v="Ouham-Pende"/>
    <s v="CAR014"/>
    <m/>
    <m/>
    <m/>
    <m/>
    <s v=""/>
    <s v="2020-12-13"/>
    <s v="Tchadienne"/>
    <m/>
    <n v="0"/>
    <n v="12"/>
    <n v="0"/>
    <n v="0"/>
    <n v="0"/>
    <n v="0"/>
    <n v="0"/>
    <n v="0"/>
    <n v="1"/>
    <n v="2"/>
    <n v="4"/>
    <n v="2"/>
    <n v="4"/>
    <n v="12"/>
    <s v="Bovins Ovins"/>
    <m/>
    <n v="100"/>
    <n v="22"/>
    <n v="0"/>
    <n v="0"/>
    <n v="122"/>
    <n v="6.9304543000000001"/>
    <n v="14.819990539999999"/>
    <x v="2"/>
  </r>
  <r>
    <s v="2020-12-04"/>
    <x v="0"/>
    <s v="CMR001"/>
    <s v="Mbéré"/>
    <s v="CMR001004"/>
    <s v="Djohong"/>
    <s v="CMR001004003"/>
    <s v="BORGOP"/>
    <x v="4"/>
    <s v="NER"/>
    <m/>
    <s v="Dosso"/>
    <s v="NER003"/>
    <m/>
    <m/>
    <m/>
    <m/>
    <s v=""/>
    <s v="2020-11-02"/>
    <x v="2"/>
    <s v="CAR"/>
    <m/>
    <s v="Mbomou"/>
    <s v="CAR008"/>
    <m/>
    <m/>
    <m/>
    <m/>
    <s v=""/>
    <s v="2020-12-20"/>
    <s v="Nigerienne"/>
    <m/>
    <n v="0"/>
    <n v="0"/>
    <n v="0"/>
    <n v="0"/>
    <n v="9"/>
    <n v="0"/>
    <n v="0"/>
    <n v="0"/>
    <n v="1"/>
    <n v="2"/>
    <n v="3"/>
    <n v="1"/>
    <n v="3"/>
    <n v="9"/>
    <s v="Bovins Ovins"/>
    <m/>
    <n v="200"/>
    <n v="35"/>
    <n v="0"/>
    <n v="0"/>
    <n v="235"/>
    <n v="6.9304543000000001"/>
    <n v="14.819990539999999"/>
    <x v="2"/>
  </r>
  <r>
    <s v="2020-12-0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2-04"/>
    <x v="0"/>
    <s v="CMR"/>
    <m/>
    <s v="Adamaoua"/>
    <s v="CMR001"/>
    <s v="Mbéré"/>
    <s v="CMR001004"/>
    <s v="Meiganga"/>
    <s v="CMR001004002"/>
    <s v="GARGA LIMBONA"/>
    <s v="2020-12-05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5"/>
    <n v="0"/>
    <n v="0"/>
    <n v="0"/>
    <n v="15"/>
    <n v="6.7419379599999996"/>
    <n v="14.56870743"/>
    <x v="2"/>
  </r>
  <r>
    <s v="2020-12-0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2-03"/>
    <x v="0"/>
    <s v="CMR"/>
    <m/>
    <s v="Adamaoua"/>
    <s v="CMR001"/>
    <s v="Mbéré"/>
    <s v="CMR001004"/>
    <s v="Meiganga"/>
    <s v="CMR001004002"/>
    <s v="MEIGANGA"/>
    <s v="2020-12-0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1"/>
    <n v="0"/>
    <n v="0"/>
    <n v="0"/>
    <n v="31"/>
    <n v="6.7419379599999996"/>
    <n v="14.56870743"/>
    <x v="2"/>
  </r>
  <r>
    <s v="2020-12-0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NDA'AWÉ"/>
    <s v="2020-12-01"/>
    <x v="0"/>
    <s v="CMR"/>
    <m/>
    <s v="Est"/>
    <s v="CMR003"/>
    <s v="Lom-Et-Djerem"/>
    <s v="CMR003004"/>
    <s v="Garoua-Boulaï"/>
    <s v="CMR003004006"/>
    <s v="GAROUA-BOULAÏ "/>
    <s v="2020-12-10"/>
    <s v="Camerounaise"/>
    <m/>
    <n v="3"/>
    <n v="0"/>
    <n v="0"/>
    <n v="0"/>
    <n v="0"/>
    <n v="0"/>
    <n v="0"/>
    <n v="0"/>
    <n v="1"/>
    <n v="0"/>
    <n v="0"/>
    <n v="1"/>
    <n v="2"/>
    <n v="3"/>
    <s v="Bovins Caprins"/>
    <m/>
    <n v="32"/>
    <n v="0"/>
    <n v="8"/>
    <n v="0"/>
    <n v="40"/>
    <n v="6.7419379599999996"/>
    <n v="14.56870743"/>
    <x v="2"/>
  </r>
  <r>
    <s v="2020-12-04"/>
    <x v="0"/>
    <s v="CMR001"/>
    <s v="Mbéré"/>
    <s v="CMR001004"/>
    <s v="Meiganga"/>
    <s v="CMR001004002"/>
    <s v="NGAM"/>
    <x v="2"/>
    <s v="CAR"/>
    <m/>
    <s v="Ombella-Mpoko"/>
    <s v="CAR011"/>
    <m/>
    <m/>
    <m/>
    <m/>
    <s v=""/>
    <s v="2020-11-20"/>
    <x v="0"/>
    <s v="CMR"/>
    <m/>
    <s v="Littoral"/>
    <s v="CMR005"/>
    <s v="Wouri"/>
    <s v="CMR005004"/>
    <s v="Douala I"/>
    <s v="CMR005004006"/>
    <s v="DOUALA "/>
    <s v="2020-12-20"/>
    <s v="Centrafricaine"/>
    <m/>
    <n v="0"/>
    <n v="0"/>
    <n v="6"/>
    <n v="0"/>
    <n v="0"/>
    <n v="0"/>
    <n v="0"/>
    <n v="0"/>
    <n v="1"/>
    <n v="0"/>
    <n v="0"/>
    <n v="0"/>
    <n v="6"/>
    <n v="6"/>
    <s v="Bovins"/>
    <m/>
    <n v="71"/>
    <n v="0"/>
    <n v="0"/>
    <n v="0"/>
    <n v="71"/>
    <n v="6.7419379599999996"/>
    <n v="14.56870743"/>
    <x v="2"/>
  </r>
  <r>
    <s v="2020-12-0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TAPAWA"/>
    <s v="2020-12-03"/>
    <x v="2"/>
    <s v="CAR"/>
    <m/>
    <s v="Ouham-Pende"/>
    <s v="CAR014"/>
    <m/>
    <m/>
    <m/>
    <m/>
    <s v=""/>
    <s v="2020-12-17"/>
    <s v="Centrafricaine"/>
    <m/>
    <n v="0"/>
    <n v="0"/>
    <n v="5"/>
    <n v="0"/>
    <n v="0"/>
    <n v="0"/>
    <n v="0"/>
    <n v="0"/>
    <n v="1"/>
    <n v="0"/>
    <n v="1"/>
    <n v="2"/>
    <n v="2"/>
    <n v="5"/>
    <s v="Bovins Caprins"/>
    <m/>
    <n v="72"/>
    <n v="0"/>
    <n v="28"/>
    <n v="0"/>
    <n v="100"/>
    <n v="6.7419379599999996"/>
    <n v="14.56870743"/>
    <x v="2"/>
  </r>
  <r>
    <s v="2020-12-04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Garoua-Boulaï"/>
    <s v="CMR003004006"/>
    <s v="SODENOU"/>
    <s v="2020-11-28"/>
    <x v="0"/>
    <s v="CMR"/>
    <m/>
    <s v="Est"/>
    <s v="CMR003"/>
    <s v="kadey"/>
    <s v="CMR003003"/>
    <s v="Kette"/>
    <s v="CMR003003004"/>
    <s v="OUNJIKI"/>
    <s v="2020-12-3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20"/>
    <n v="0"/>
    <n v="0"/>
    <n v="0"/>
    <n v="120"/>
    <n v="4.8990748999999996"/>
    <n v="14.54433978"/>
    <x v="2"/>
  </r>
  <r>
    <s v="2020-12-04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Bétaré-Oya"/>
    <s v="CMR003004002"/>
    <s v="DOKAYO"/>
    <s v="2020-11-29"/>
    <x v="2"/>
    <s v="CAR"/>
    <m/>
    <s v="Haut-Mbomou"/>
    <s v="CAR003"/>
    <m/>
    <m/>
    <m/>
    <m/>
    <s v=""/>
    <s v="2020-12-20"/>
    <s v="Camerounaise Centrafricaine"/>
    <m/>
    <n v="3"/>
    <n v="0"/>
    <n v="1"/>
    <n v="0"/>
    <n v="0"/>
    <n v="0"/>
    <n v="0"/>
    <n v="0"/>
    <n v="2"/>
    <n v="0"/>
    <n v="0"/>
    <n v="0"/>
    <n v="4"/>
    <n v="4"/>
    <s v="Bovins Autre"/>
    <s v="Asins"/>
    <n v="182"/>
    <n v="0"/>
    <n v="0"/>
    <n v="2"/>
    <n v="184"/>
    <n v="4.8990748999999996"/>
    <n v="14.54433978"/>
    <x v="2"/>
  </r>
  <r>
    <s v="2020-12-04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BOUKARO"/>
    <s v="2020-11-30"/>
    <x v="0"/>
    <s v="CMR"/>
    <m/>
    <s v="Est"/>
    <s v="CMR003"/>
    <s v="Boumba-Et-Ngoko"/>
    <s v="CMR003001"/>
    <s v="Yokadouma"/>
    <s v="CMR003001001"/>
    <s v="MBOUMBE"/>
    <s v="2020-12-1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43"/>
    <n v="0"/>
    <n v="0"/>
    <n v="0"/>
    <n v="143"/>
    <n v="4.8990748999999996"/>
    <n v="14.54433978"/>
    <x v="2"/>
  </r>
  <r>
    <s v="2020-12-04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14"/>
    <x v="1"/>
    <s v="COG"/>
    <m/>
    <m/>
    <m/>
    <m/>
    <m/>
    <m/>
    <m/>
    <s v=""/>
    <s v="2020-12-25"/>
    <s v="Tchadienne Camerounaise"/>
    <m/>
    <n v="1"/>
    <n v="18"/>
    <n v="0"/>
    <n v="0"/>
    <n v="0"/>
    <n v="0"/>
    <n v="0"/>
    <n v="0"/>
    <n v="2"/>
    <n v="0"/>
    <n v="0"/>
    <n v="0"/>
    <n v="19"/>
    <n v="19"/>
    <s v="Bovins Autre"/>
    <s v="Asins"/>
    <n v="482"/>
    <n v="0"/>
    <n v="0"/>
    <n v="4"/>
    <n v="486"/>
    <n v="4.8990748999999996"/>
    <n v="14.54433978"/>
    <x v="2"/>
  </r>
  <r>
    <s v="2020-12-04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Ngoura"/>
    <s v="CMR003004005"/>
    <s v="TIKONDI"/>
    <s v="2020-12-01"/>
    <x v="2"/>
    <s v="CAR"/>
    <m/>
    <s v="Mbomou"/>
    <s v="CAR008"/>
    <m/>
    <m/>
    <m/>
    <m/>
    <s v=""/>
    <s v="2020-12-18"/>
    <s v="Camerounaise Centrafricaine"/>
    <m/>
    <n v="4"/>
    <n v="0"/>
    <n v="1"/>
    <n v="0"/>
    <n v="0"/>
    <n v="0"/>
    <n v="0"/>
    <n v="0"/>
    <n v="2"/>
    <n v="0"/>
    <n v="0"/>
    <n v="0"/>
    <n v="5"/>
    <n v="5"/>
    <s v="Bovins Autre"/>
    <s v="Asins"/>
    <n v="169"/>
    <n v="0"/>
    <n v="0"/>
    <n v="3"/>
    <n v="172"/>
    <n v="4.8990748999999996"/>
    <n v="14.54433978"/>
    <x v="2"/>
  </r>
  <r>
    <s v="2020-12-04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Garoua-Boulaï"/>
    <s v="CMR003004006"/>
    <s v="SODENOU"/>
    <s v="2020-11-29"/>
    <x v="0"/>
    <s v="CMR"/>
    <m/>
    <s v="Est"/>
    <s v="CMR003"/>
    <s v="Boumba-Et-Ngoko"/>
    <s v="CMR003001"/>
    <s v="Yokadouma"/>
    <s v="CMR003001001"/>
    <s v="MBOYE"/>
    <s v="2020-12-27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141"/>
    <n v="0"/>
    <n v="0"/>
    <n v="2"/>
    <n v="143"/>
    <n v="4.8990748999999996"/>
    <n v="14.54433978"/>
    <x v="2"/>
  </r>
  <r>
    <s v="2020-12-04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Mandjou"/>
    <s v="CMR003004004"/>
    <s v="FORET"/>
    <s v="2020-11-28"/>
    <x v="2"/>
    <s v="CAR"/>
    <m/>
    <s v="Kémo"/>
    <s v="CAR005"/>
    <m/>
    <m/>
    <m/>
    <m/>
    <s v=""/>
    <s v="2020-12-18"/>
    <s v="Camerounaise Centrafricaine"/>
    <m/>
    <n v="5"/>
    <n v="0"/>
    <n v="1"/>
    <n v="0"/>
    <n v="0"/>
    <n v="0"/>
    <n v="0"/>
    <n v="0"/>
    <n v="2"/>
    <n v="0"/>
    <n v="0"/>
    <n v="0"/>
    <n v="6"/>
    <n v="6"/>
    <s v="Bovins Autre"/>
    <s v="Asins"/>
    <n v="169"/>
    <n v="0"/>
    <n v="0"/>
    <n v="2"/>
    <n v="171"/>
    <n v="4.8990748999999996"/>
    <n v="14.54433978"/>
    <x v="2"/>
  </r>
  <r>
    <s v="2020-12-04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01"/>
    <x v="1"/>
    <s v="COG"/>
    <m/>
    <m/>
    <m/>
    <m/>
    <m/>
    <m/>
    <m/>
    <s v=""/>
    <s v="2021-03-01"/>
    <s v="Tchadienne"/>
    <m/>
    <n v="0"/>
    <n v="7"/>
    <n v="0"/>
    <n v="0"/>
    <n v="0"/>
    <n v="0"/>
    <n v="0"/>
    <n v="0"/>
    <n v="1"/>
    <n v="0"/>
    <n v="0"/>
    <n v="0"/>
    <n v="7"/>
    <n v="7"/>
    <s v="Bovins"/>
    <m/>
    <n v="96"/>
    <n v="0"/>
    <n v="0"/>
    <n v="0"/>
    <n v="96"/>
    <n v="4.8990748999999996"/>
    <n v="14.54433978"/>
    <x v="2"/>
  </r>
  <r>
    <s v="2020-12-04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09"/>
    <x v="1"/>
    <s v="COG"/>
    <m/>
    <m/>
    <m/>
    <m/>
    <m/>
    <m/>
    <m/>
    <s v=""/>
    <s v="2021-02-28"/>
    <s v="Tchadienne Centrafricaine"/>
    <m/>
    <n v="0"/>
    <n v="6"/>
    <n v="3"/>
    <n v="0"/>
    <n v="0"/>
    <n v="0"/>
    <n v="0"/>
    <n v="0"/>
    <n v="2"/>
    <n v="0"/>
    <n v="0"/>
    <n v="0"/>
    <n v="9"/>
    <n v="9"/>
    <s v="Bovins"/>
    <m/>
    <n v="251"/>
    <n v="0"/>
    <n v="0"/>
    <n v="0"/>
    <n v="251"/>
    <n v="4.8990748999999996"/>
    <n v="14.54433978"/>
    <x v="2"/>
  </r>
  <r>
    <s v="2020-12-04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GOGOBOUA"/>
    <s v="2020-12-03"/>
    <x v="2"/>
    <s v="CAR"/>
    <m/>
    <s v="Basse-Kotto"/>
    <s v="CAR002"/>
    <m/>
    <m/>
    <m/>
    <m/>
    <s v=""/>
    <s v="2020-12-27"/>
    <s v="Camerounaise Centrafricaine"/>
    <m/>
    <n v="3"/>
    <n v="0"/>
    <n v="2"/>
    <n v="0"/>
    <n v="0"/>
    <n v="0"/>
    <n v="0"/>
    <n v="0"/>
    <n v="2"/>
    <n v="0"/>
    <n v="0"/>
    <n v="0"/>
    <n v="5"/>
    <n v="5"/>
    <s v="Bovins"/>
    <m/>
    <n v="185"/>
    <n v="0"/>
    <n v="0"/>
    <n v="0"/>
    <n v="185"/>
    <n v="5.0849866700000002"/>
    <n v="14.63825578"/>
    <x v="2"/>
  </r>
  <r>
    <s v="2020-12-04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ZIMBI"/>
    <s v="2020-12-03"/>
    <x v="2"/>
    <s v="CAR"/>
    <m/>
    <s v="Vakaga"/>
    <s v="CAR016"/>
    <m/>
    <m/>
    <m/>
    <m/>
    <s v=""/>
    <s v="2020-12-29"/>
    <s v="Camerounaise Centrafricaine"/>
    <m/>
    <n v="2"/>
    <n v="0"/>
    <n v="3"/>
    <n v="0"/>
    <n v="0"/>
    <n v="0"/>
    <n v="0"/>
    <n v="0"/>
    <n v="2"/>
    <n v="0"/>
    <n v="0"/>
    <n v="0"/>
    <n v="5"/>
    <n v="5"/>
    <s v="Bovins"/>
    <m/>
    <n v="201"/>
    <n v="0"/>
    <n v="0"/>
    <n v="0"/>
    <n v="201"/>
    <n v="5.0849866700000002"/>
    <n v="14.63825578"/>
    <x v="2"/>
  </r>
  <r>
    <s v="2020-12-04"/>
    <x v="1"/>
    <s v="CMR006"/>
    <s v="Mayo-Rey"/>
    <s v="CMR006004"/>
    <s v="Touboro"/>
    <s v="CMR006004003"/>
    <s v="BOGDIBO"/>
    <x v="1"/>
    <s v="TCD"/>
    <m/>
    <s v="Logone Oriental"/>
    <s v="TCD009"/>
    <m/>
    <m/>
    <m/>
    <m/>
    <s v=""/>
    <s v="2020-12-01"/>
    <x v="2"/>
    <s v="CAR"/>
    <m/>
    <s v="Nana-Mambere"/>
    <s v="CAR010"/>
    <m/>
    <m/>
    <m/>
    <m/>
    <s v=""/>
    <s v="2020-12-14"/>
    <s v="Tchadienne"/>
    <m/>
    <n v="0"/>
    <n v="1"/>
    <n v="0"/>
    <n v="0"/>
    <n v="0"/>
    <n v="0"/>
    <n v="0"/>
    <n v="0"/>
    <n v="1"/>
    <n v="0"/>
    <n v="0"/>
    <n v="0"/>
    <n v="1"/>
    <n v="1"/>
    <s v="Bovins"/>
    <m/>
    <n v="65"/>
    <n v="0"/>
    <n v="0"/>
    <n v="0"/>
    <n v="65"/>
    <n v="7.7847441999999996"/>
    <n v="15.51739456"/>
    <x v="2"/>
  </r>
  <r>
    <s v="2020-12-04"/>
    <x v="1"/>
    <s v="CMR006"/>
    <s v="Mayo-Rey"/>
    <s v="CMR006004"/>
    <s v="Touboro"/>
    <s v="CMR006004003"/>
    <s v="BOGDIBO"/>
    <x v="1"/>
    <s v="TCD"/>
    <m/>
    <s v="Logone Oriental"/>
    <s v="TCD009"/>
    <m/>
    <m/>
    <m/>
    <m/>
    <s v=""/>
    <s v="2020-12-01"/>
    <x v="2"/>
    <s v="CAR"/>
    <m/>
    <s v="Nana-Mambere"/>
    <s v="CAR010"/>
    <m/>
    <m/>
    <m/>
    <m/>
    <s v=""/>
    <s v="2020-12-14"/>
    <s v="Tchadienne"/>
    <m/>
    <n v="0"/>
    <n v="1"/>
    <n v="0"/>
    <n v="0"/>
    <n v="0"/>
    <n v="0"/>
    <n v="0"/>
    <n v="0"/>
    <n v="1"/>
    <n v="0"/>
    <n v="0"/>
    <n v="0"/>
    <n v="1"/>
    <n v="1"/>
    <s v="Bovins"/>
    <m/>
    <n v="45"/>
    <n v="0"/>
    <n v="0"/>
    <n v="0"/>
    <n v="45"/>
    <n v="7.7847441999999996"/>
    <n v="15.51739456"/>
    <x v="2"/>
  </r>
  <r>
    <s v="2020-12-04"/>
    <x v="1"/>
    <s v="CMR006"/>
    <s v="Mayo-Rey"/>
    <s v="CMR006004"/>
    <s v="Touboro"/>
    <s v="CMR006004003"/>
    <s v="BOGDIBO"/>
    <x v="1"/>
    <s v="TCD"/>
    <m/>
    <s v="Logone Oriental"/>
    <s v="TCD009"/>
    <m/>
    <m/>
    <m/>
    <m/>
    <s v=""/>
    <s v="2020-12-02"/>
    <x v="2"/>
    <s v="CAR"/>
    <m/>
    <s v="Nana-Mambere"/>
    <s v="CAR010"/>
    <m/>
    <m/>
    <m/>
    <m/>
    <s v=""/>
    <s v="2020-12-14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75"/>
    <n v="0"/>
    <n v="0"/>
    <n v="0"/>
    <n v="75"/>
    <n v="7.7847441999999996"/>
    <n v="15.51739456"/>
    <x v="2"/>
  </r>
  <r>
    <s v="2020-12-04"/>
    <x v="1"/>
    <s v="CMR006"/>
    <s v="Mayo-Rey"/>
    <s v="CMR006004"/>
    <s v="Touboro"/>
    <s v="CMR006004003"/>
    <s v="BOGDIBO"/>
    <x v="1"/>
    <s v="TCD"/>
    <m/>
    <s v="Logone Oriental"/>
    <s v="TCD009"/>
    <m/>
    <m/>
    <m/>
    <m/>
    <s v=""/>
    <s v="2020-12-02"/>
    <x v="2"/>
    <s v="CAR"/>
    <m/>
    <s v="Nana-Mambere"/>
    <s v="CAR010"/>
    <m/>
    <m/>
    <m/>
    <m/>
    <s v=""/>
    <s v="2020-12-14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90"/>
    <n v="0"/>
    <n v="0"/>
    <n v="0"/>
    <n v="90"/>
    <n v="7.7847441999999996"/>
    <n v="15.51739456"/>
    <x v="2"/>
  </r>
  <r>
    <s v="2020-12-04"/>
    <x v="1"/>
    <s v="CMR006"/>
    <s v="Mayo-Rey"/>
    <s v="CMR006004"/>
    <s v="Touboro"/>
    <s v="CMR006004003"/>
    <s v="BOGDIBO"/>
    <x v="1"/>
    <s v="TCD"/>
    <m/>
    <s v="Logone Oriental"/>
    <s v="TCD009"/>
    <m/>
    <m/>
    <m/>
    <m/>
    <s v=""/>
    <s v="2020-12-02"/>
    <x v="2"/>
    <s v="CAR"/>
    <m/>
    <s v="Nana-Mambere"/>
    <s v="CAR010"/>
    <m/>
    <m/>
    <m/>
    <m/>
    <s v=""/>
    <s v="2020-12-14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00"/>
    <n v="0"/>
    <n v="0"/>
    <n v="0"/>
    <n v="100"/>
    <n v="7.7847441999999996"/>
    <n v="15.51739456"/>
    <x v="2"/>
  </r>
  <r>
    <s v="2020-12-05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MAYO REY"/>
    <s v="2020-12-02"/>
    <x v="2"/>
    <s v="CAR"/>
    <m/>
    <s v="Sangha-Mbaere"/>
    <s v="CAR015"/>
    <m/>
    <m/>
    <m/>
    <m/>
    <s v=""/>
    <s v="2020-12-18"/>
    <s v="Camerounaise"/>
    <m/>
    <n v="15"/>
    <n v="0"/>
    <n v="0"/>
    <n v="0"/>
    <n v="0"/>
    <n v="0"/>
    <n v="0"/>
    <n v="0"/>
    <n v="1"/>
    <n v="6"/>
    <n v="2"/>
    <n v="3"/>
    <n v="4"/>
    <n v="15"/>
    <s v="Bovins"/>
    <m/>
    <n v="273"/>
    <n v="0"/>
    <n v="0"/>
    <n v="0"/>
    <n v="273"/>
    <n v="6.9304543000000001"/>
    <n v="14.819990539999999"/>
    <x v="2"/>
  </r>
  <r>
    <s v="2020-12-05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26"/>
    <x v="2"/>
    <s v="CAR"/>
    <m/>
    <s v="Nana-Mambere"/>
    <s v="CAR010"/>
    <m/>
    <m/>
    <m/>
    <m/>
    <s v=""/>
    <s v="2020-12-22"/>
    <s v="Tchadienne"/>
    <m/>
    <n v="0"/>
    <n v="13"/>
    <n v="0"/>
    <n v="0"/>
    <n v="0"/>
    <n v="0"/>
    <n v="0"/>
    <n v="0"/>
    <n v="1"/>
    <n v="3"/>
    <n v="4"/>
    <n v="3"/>
    <n v="3"/>
    <n v="13"/>
    <s v="Bovins"/>
    <m/>
    <n v="384"/>
    <n v="0"/>
    <n v="0"/>
    <n v="0"/>
    <n v="384"/>
    <n v="6.9304543000000001"/>
    <n v="14.819990539999999"/>
    <x v="2"/>
  </r>
  <r>
    <s v="2020-12-05"/>
    <x v="0"/>
    <s v="CMR001"/>
    <s v="Mbéré"/>
    <s v="CMR001004"/>
    <s v="Djohong"/>
    <s v="CMR001004003"/>
    <s v="BORGOP"/>
    <x v="0"/>
    <s v="CMR"/>
    <m/>
    <s v="Extrême-Nord"/>
    <s v="CMR004"/>
    <s v="Logone-Et-Chari"/>
    <s v="CMR004002"/>
    <s v="Zina"/>
    <s v="CMR004002005"/>
    <s v="TOUBORO"/>
    <s v="2020-12-01"/>
    <x v="2"/>
    <s v="CAR"/>
    <m/>
    <s v="Kémo"/>
    <s v="CAR005"/>
    <m/>
    <m/>
    <m/>
    <m/>
    <s v=""/>
    <s v="2020-12-18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89"/>
    <n v="0"/>
    <n v="0"/>
    <n v="0"/>
    <n v="189"/>
    <n v="6.9304543000000001"/>
    <n v="14.819990539999999"/>
    <x v="2"/>
  </r>
  <r>
    <s v="2020-12-05"/>
    <x v="0"/>
    <s v="CMR001"/>
    <s v="Mbéré"/>
    <s v="CMR001004"/>
    <s v="Djohong"/>
    <s v="CMR001004003"/>
    <s v="BORGOP"/>
    <x v="1"/>
    <s v="TCD"/>
    <m/>
    <s v="Hadjer Lamis"/>
    <s v="TCD005"/>
    <m/>
    <m/>
    <m/>
    <m/>
    <s v=""/>
    <s v="2020-11-05"/>
    <x v="2"/>
    <s v="CAR"/>
    <m/>
    <s v="Kémo"/>
    <s v="CAR005"/>
    <m/>
    <m/>
    <m/>
    <m/>
    <s v=""/>
    <s v="2020-12-16"/>
    <s v="Tchadienne"/>
    <m/>
    <n v="0"/>
    <n v="18"/>
    <n v="0"/>
    <n v="0"/>
    <n v="0"/>
    <n v="0"/>
    <n v="0"/>
    <n v="0"/>
    <n v="1"/>
    <n v="3"/>
    <n v="5"/>
    <n v="4"/>
    <n v="6"/>
    <n v="18"/>
    <s v="Bovins"/>
    <m/>
    <n v="495"/>
    <n v="0"/>
    <n v="0"/>
    <n v="0"/>
    <n v="495"/>
    <n v="6.9304543000000001"/>
    <n v="14.819990539999999"/>
    <x v="2"/>
  </r>
  <r>
    <s v="2020-12-0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GANDINAN"/>
    <s v="2020-12-04"/>
    <x v="0"/>
    <s v="CMR"/>
    <m/>
    <s v="Adamaoua"/>
    <s v="CMR001"/>
    <s v="Mbéré"/>
    <s v="CMR001004"/>
    <s v="Djohong"/>
    <s v="CMR001004003"/>
    <s v="BAFOUNG"/>
    <s v="2020-12-0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63"/>
    <n v="0"/>
    <n v="0"/>
    <n v="0"/>
    <n v="63"/>
    <n v="6.7419379599999996"/>
    <n v="14.56870743"/>
    <x v="2"/>
  </r>
  <r>
    <s v="2020-12-0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2-04"/>
    <x v="0"/>
    <s v="CMR"/>
    <m/>
    <s v="Adamaoua"/>
    <s v="CMR001"/>
    <s v="Mbéré"/>
    <s v="CMR001004"/>
    <s v="Meiganga"/>
    <s v="CMR001004002"/>
    <s v="MEIGANGA"/>
    <s v="2020-12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8"/>
    <n v="0"/>
    <n v="0"/>
    <n v="0"/>
    <n v="38"/>
    <n v="6.7419379599999996"/>
    <n v="14.56870743"/>
    <x v="2"/>
  </r>
  <r>
    <s v="2020-12-0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ALAHAMDOU "/>
    <s v="2020-12-01"/>
    <x v="0"/>
    <s v="CMR"/>
    <m/>
    <s v="Centre"/>
    <s v="CMR002"/>
    <s v="Mfoundi"/>
    <s v="CMR002007"/>
    <s v="Yaounde I"/>
    <s v="CMR002007005"/>
    <s v="YAOUNDE "/>
    <s v="2020-12-19"/>
    <s v="Camerounaise"/>
    <m/>
    <n v="7"/>
    <n v="0"/>
    <n v="0"/>
    <n v="0"/>
    <n v="0"/>
    <n v="0"/>
    <n v="0"/>
    <n v="0"/>
    <n v="1"/>
    <n v="0"/>
    <n v="0"/>
    <n v="2"/>
    <n v="5"/>
    <n v="7"/>
    <s v="Bovins"/>
    <m/>
    <n v="67"/>
    <n v="0"/>
    <n v="0"/>
    <n v="0"/>
    <n v="67"/>
    <n v="6.7419379599999996"/>
    <n v="14.56870743"/>
    <x v="2"/>
  </r>
  <r>
    <s v="2020-12-05"/>
    <x v="2"/>
    <s v="CMR003"/>
    <s v="Kadey"/>
    <s v="CMR003003"/>
    <s v="Kette"/>
    <s v="CMR003003004"/>
    <s v="TIMANGOLO"/>
    <x v="1"/>
    <s v="TCD"/>
    <m/>
    <s v="Guera"/>
    <s v="TCD004"/>
    <m/>
    <m/>
    <m/>
    <m/>
    <s v=""/>
    <s v="2020-08-31"/>
    <x v="1"/>
    <s v="COG"/>
    <m/>
    <m/>
    <m/>
    <m/>
    <m/>
    <m/>
    <m/>
    <s v=""/>
    <s v="2021-03-03"/>
    <s v="Tchadienne Camerounaise"/>
    <m/>
    <n v="3"/>
    <n v="5"/>
    <n v="0"/>
    <n v="0"/>
    <n v="0"/>
    <n v="0"/>
    <n v="0"/>
    <n v="0"/>
    <n v="2"/>
    <n v="0"/>
    <n v="0"/>
    <n v="0"/>
    <n v="8"/>
    <n v="8"/>
    <s v="Bovins"/>
    <m/>
    <n v="234"/>
    <n v="0"/>
    <n v="0"/>
    <n v="0"/>
    <n v="234"/>
    <n v="4.8990748999999996"/>
    <n v="14.54433978"/>
    <x v="2"/>
  </r>
  <r>
    <s v="2020-12-05"/>
    <x v="2"/>
    <s v="CMR003"/>
    <s v="Kadey"/>
    <s v="CMR003003"/>
    <s v="Kette"/>
    <s v="CMR003003004"/>
    <s v="TIMANGOLO"/>
    <x v="4"/>
    <s v="NER"/>
    <m/>
    <s v="Maradi"/>
    <s v="NER004"/>
    <m/>
    <m/>
    <m/>
    <m/>
    <s v=""/>
    <s v="2020-11-07"/>
    <x v="1"/>
    <s v="COG"/>
    <m/>
    <m/>
    <m/>
    <m/>
    <m/>
    <m/>
    <m/>
    <s v=""/>
    <s v="2020-12-29"/>
    <s v="Nigerienne Camerounaise"/>
    <m/>
    <n v="1"/>
    <n v="0"/>
    <n v="0"/>
    <n v="0"/>
    <n v="6"/>
    <n v="0"/>
    <n v="0"/>
    <n v="0"/>
    <n v="2"/>
    <n v="0"/>
    <n v="0"/>
    <n v="0"/>
    <n v="7"/>
    <n v="7"/>
    <s v="Bovins"/>
    <m/>
    <n v="188"/>
    <n v="0"/>
    <n v="0"/>
    <n v="0"/>
    <n v="188"/>
    <n v="4.8990748999999996"/>
    <n v="14.54433978"/>
    <x v="2"/>
  </r>
  <r>
    <s v="2020-12-05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22"/>
    <x v="1"/>
    <s v="COG"/>
    <m/>
    <m/>
    <m/>
    <m/>
    <m/>
    <m/>
    <m/>
    <s v=""/>
    <s v="2020-12-31"/>
    <s v="Tchadienne"/>
    <m/>
    <n v="0"/>
    <n v="6"/>
    <n v="0"/>
    <n v="0"/>
    <n v="0"/>
    <n v="0"/>
    <n v="0"/>
    <n v="0"/>
    <n v="1"/>
    <n v="0"/>
    <n v="0"/>
    <n v="0"/>
    <n v="6"/>
    <n v="6"/>
    <s v="Bovins"/>
    <m/>
    <n v="191"/>
    <n v="0"/>
    <n v="0"/>
    <n v="0"/>
    <n v="191"/>
    <n v="4.8990748999999996"/>
    <n v="14.54433978"/>
    <x v="2"/>
  </r>
  <r>
    <s v="2020-12-05"/>
    <x v="2"/>
    <s v="CMR003"/>
    <s v="Kadey"/>
    <s v="CMR003003"/>
    <s v="Kette"/>
    <s v="CMR003003004"/>
    <s v="TIMANGOLO"/>
    <x v="4"/>
    <s v="NER"/>
    <m/>
    <s v="Niamey"/>
    <s v="NER005"/>
    <m/>
    <m/>
    <m/>
    <m/>
    <s v=""/>
    <s v="2020-11-15"/>
    <x v="1"/>
    <s v="COG"/>
    <m/>
    <m/>
    <m/>
    <m/>
    <m/>
    <m/>
    <m/>
    <s v=""/>
    <s v="2020-12-31"/>
    <s v="Nigerienne"/>
    <m/>
    <n v="0"/>
    <n v="0"/>
    <n v="0"/>
    <n v="0"/>
    <n v="12"/>
    <n v="0"/>
    <n v="0"/>
    <n v="0"/>
    <n v="1"/>
    <n v="0"/>
    <n v="0"/>
    <n v="0"/>
    <n v="12"/>
    <n v="12"/>
    <s v="Bovins"/>
    <m/>
    <n v="492"/>
    <n v="0"/>
    <n v="0"/>
    <n v="0"/>
    <n v="492"/>
    <n v="4.8990748999999996"/>
    <n v="14.54433978"/>
    <x v="2"/>
  </r>
  <r>
    <s v="2020-12-05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Ngoura"/>
    <s v="CMR003004005"/>
    <s v="GBITI"/>
    <s v="2020-12-05"/>
    <x v="0"/>
    <s v="CMR"/>
    <m/>
    <s v="Est"/>
    <s v="CMR003"/>
    <s v="kadey"/>
    <s v="CMR003003"/>
    <s v="Kette"/>
    <s v="CMR003003004"/>
    <s v="BOUBARA"/>
    <s v="2020-12-07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153"/>
    <n v="0"/>
    <n v="0"/>
    <n v="2"/>
    <n v="155"/>
    <n v="4.8990748999999996"/>
    <n v="14.54433978"/>
    <x v="2"/>
  </r>
  <r>
    <s v="2020-12-05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22"/>
    <x v="1"/>
    <s v="COG"/>
    <m/>
    <m/>
    <m/>
    <m/>
    <m/>
    <m/>
    <m/>
    <s v=""/>
    <s v="2020-12-27"/>
    <s v="Tchadienne"/>
    <m/>
    <n v="0"/>
    <n v="6"/>
    <n v="0"/>
    <n v="0"/>
    <n v="0"/>
    <n v="0"/>
    <n v="0"/>
    <n v="0"/>
    <n v="1"/>
    <n v="0"/>
    <n v="0"/>
    <n v="0"/>
    <n v="6"/>
    <n v="6"/>
    <s v="Bovins"/>
    <m/>
    <n v="157"/>
    <n v="0"/>
    <n v="0"/>
    <n v="0"/>
    <n v="157"/>
    <n v="4.8990748999999996"/>
    <n v="14.54433978"/>
    <x v="2"/>
  </r>
  <r>
    <s v="2020-12-05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Belabo"/>
    <s v="CMR003004001"/>
    <s v="NDJANGANE"/>
    <s v="2020-11-22"/>
    <x v="0"/>
    <s v="CMR"/>
    <m/>
    <s v="Est"/>
    <s v="CMR003"/>
    <s v="kadey"/>
    <s v="CMR003003"/>
    <s v="Kette"/>
    <s v="CMR003003004"/>
    <s v="GBITI"/>
    <s v="2020-12-07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57"/>
    <n v="0"/>
    <n v="0"/>
    <n v="0"/>
    <n v="157"/>
    <n v="4.8990748999999996"/>
    <n v="14.54433978"/>
    <x v="2"/>
  </r>
  <r>
    <s v="2020-12-05"/>
    <x v="2"/>
    <s v="CMR003"/>
    <s v="Kadey"/>
    <s v="CMR003003"/>
    <s v="Kette"/>
    <s v="CMR003003004"/>
    <s v="TIMANGOLO"/>
    <x v="3"/>
    <s v="NGA"/>
    <m/>
    <s v="Niger"/>
    <s v="NGA027"/>
    <m/>
    <m/>
    <m/>
    <m/>
    <s v=""/>
    <s v="2020-11-08"/>
    <x v="1"/>
    <s v="COG"/>
    <m/>
    <m/>
    <m/>
    <m/>
    <m/>
    <m/>
    <m/>
    <s v=""/>
    <s v="2020-12-30"/>
    <s v="Tchadienne"/>
    <m/>
    <n v="0"/>
    <n v="7"/>
    <n v="0"/>
    <n v="0"/>
    <n v="0"/>
    <n v="0"/>
    <n v="0"/>
    <n v="0"/>
    <n v="1"/>
    <n v="0"/>
    <n v="0"/>
    <n v="0"/>
    <n v="7"/>
    <n v="7"/>
    <s v="Bovins"/>
    <m/>
    <n v="306"/>
    <n v="0"/>
    <n v="0"/>
    <n v="0"/>
    <n v="306"/>
    <n v="4.8990748999999996"/>
    <n v="14.54433978"/>
    <x v="2"/>
  </r>
  <r>
    <s v="2020-12-05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2-03"/>
    <x v="2"/>
    <s v="CAR"/>
    <m/>
    <s v="Mambere-Kadei"/>
    <s v="CAR007"/>
    <m/>
    <m/>
    <m/>
    <m/>
    <s v=""/>
    <s v="2020-12-1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9"/>
    <n v="0"/>
    <n v="0"/>
    <n v="0"/>
    <n v="29"/>
    <n v="4.8990748999999996"/>
    <n v="14.54433978"/>
    <x v="2"/>
  </r>
  <r>
    <s v="2020-12-05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03"/>
    <x v="1"/>
    <s v="COG"/>
    <m/>
    <m/>
    <m/>
    <m/>
    <m/>
    <m/>
    <m/>
    <s v=""/>
    <s v="2021-02-20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58"/>
    <n v="0"/>
    <n v="0"/>
    <n v="0"/>
    <n v="58"/>
    <n v="4.8990748999999996"/>
    <n v="14.54433978"/>
    <x v="2"/>
  </r>
  <r>
    <s v="2020-12-05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1-15"/>
    <x v="2"/>
    <s v="CAR"/>
    <m/>
    <s v="Mambere-Kadei"/>
    <s v="CAR007"/>
    <m/>
    <m/>
    <m/>
    <m/>
    <s v=""/>
    <s v="2020-12-30"/>
    <s v="Camerounaise"/>
    <m/>
    <n v="8"/>
    <n v="0"/>
    <n v="0"/>
    <n v="0"/>
    <n v="0"/>
    <n v="0"/>
    <n v="0"/>
    <n v="0"/>
    <n v="1"/>
    <n v="0"/>
    <n v="0"/>
    <n v="3"/>
    <n v="5"/>
    <n v="8"/>
    <s v="Bovins Ovins"/>
    <m/>
    <n v="1100"/>
    <n v="250"/>
    <n v="0"/>
    <n v="0"/>
    <n v="1350"/>
    <n v="5.0849866700000002"/>
    <n v="14.63825578"/>
    <x v="2"/>
  </r>
  <r>
    <s v="2020-12-05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1-15"/>
    <x v="2"/>
    <s v="CAR"/>
    <m/>
    <s v="Mambere-Kadei"/>
    <s v="CAR007"/>
    <m/>
    <m/>
    <m/>
    <m/>
    <s v=""/>
    <s v="2020-12-30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800"/>
    <n v="0"/>
    <n v="0"/>
    <n v="0"/>
    <n v="800"/>
    <n v="5.0849866700000002"/>
    <n v="14.63825578"/>
    <x v="2"/>
  </r>
  <r>
    <s v="2020-12-05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1-15"/>
    <x v="2"/>
    <s v="CAR"/>
    <m/>
    <s v="Mambere-Kadei"/>
    <s v="CAR007"/>
    <m/>
    <m/>
    <m/>
    <m/>
    <s v=""/>
    <s v="2020-12-30"/>
    <s v="Camerounaise"/>
    <m/>
    <n v="5"/>
    <n v="0"/>
    <n v="0"/>
    <n v="0"/>
    <n v="0"/>
    <n v="0"/>
    <n v="0"/>
    <n v="0"/>
    <n v="1"/>
    <n v="0"/>
    <n v="0"/>
    <n v="0"/>
    <n v="5"/>
    <n v="5"/>
    <s v="Bovins Caprins"/>
    <m/>
    <n v="650"/>
    <n v="0"/>
    <n v="105"/>
    <n v="0"/>
    <n v="755"/>
    <n v="5.0849866700000002"/>
    <n v="14.63825578"/>
    <x v="2"/>
  </r>
  <r>
    <s v="2020-12-05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1-15"/>
    <x v="2"/>
    <s v="CAR"/>
    <m/>
    <s v="Mambere-Kadei"/>
    <s v="CAR007"/>
    <m/>
    <m/>
    <m/>
    <m/>
    <s v=""/>
    <s v="2020-12-30"/>
    <s v="Camerounaise"/>
    <m/>
    <n v="6"/>
    <n v="0"/>
    <n v="0"/>
    <n v="0"/>
    <n v="0"/>
    <n v="0"/>
    <n v="0"/>
    <n v="0"/>
    <n v="1"/>
    <n v="0"/>
    <n v="0"/>
    <n v="0"/>
    <n v="6"/>
    <n v="6"/>
    <s v="Bovins Ovins"/>
    <m/>
    <n v="900"/>
    <n v="130"/>
    <n v="0"/>
    <n v="0"/>
    <n v="1030"/>
    <n v="5.0849866700000002"/>
    <n v="14.63825578"/>
    <x v="2"/>
  </r>
  <r>
    <s v="2020-12-05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ir"/>
    <s v="CMR001004001"/>
    <s v="DIR"/>
    <s v="2020-11-15"/>
    <x v="2"/>
    <s v="CAR"/>
    <m/>
    <s v="Mambere-Kadei"/>
    <s v="CAR007"/>
    <m/>
    <m/>
    <m/>
    <m/>
    <s v=""/>
    <s v="2020-12-30"/>
    <s v="Tchadienne Camerounaise"/>
    <m/>
    <n v="5"/>
    <n v="4"/>
    <n v="0"/>
    <n v="0"/>
    <n v="0"/>
    <n v="0"/>
    <n v="0"/>
    <n v="0"/>
    <n v="2"/>
    <n v="0"/>
    <n v="0"/>
    <n v="0"/>
    <n v="9"/>
    <n v="9"/>
    <s v="Bovins Ovins Autre"/>
    <s v="Asins"/>
    <n v="1300"/>
    <n v="200"/>
    <n v="0"/>
    <n v="3"/>
    <n v="1503"/>
    <n v="5.0849866700000002"/>
    <n v="14.63825578"/>
    <x v="2"/>
  </r>
  <r>
    <s v="2020-12-05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1-27"/>
    <x v="0"/>
    <s v="CMR"/>
    <m/>
    <s v="Est"/>
    <s v="CMR003"/>
    <s v="Lom-Et-Djerem"/>
    <s v="CMR003004"/>
    <s v="Bétaré-Oya"/>
    <s v="CMR003004002"/>
    <s v="NDOKAYO"/>
    <s v="2020-12-15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165"/>
    <n v="0"/>
    <n v="0"/>
    <n v="0"/>
    <n v="165"/>
    <n v="6.0385846000000001"/>
    <n v="14.4007468"/>
    <x v="2"/>
  </r>
  <r>
    <s v="2020-12-05"/>
    <x v="2"/>
    <s v="CMR003"/>
    <s v="Lom-Et-Djerem"/>
    <s v="CMR003004"/>
    <s v="Garoua-Boulaï"/>
    <s v="CMR003004006"/>
    <s v="TAPARE"/>
    <x v="1"/>
    <s v="TCD"/>
    <m/>
    <s v="Salamat"/>
    <s v="TCD015"/>
    <m/>
    <m/>
    <m/>
    <m/>
    <s v=""/>
    <s v="2020-11-15"/>
    <x v="1"/>
    <s v="COG"/>
    <m/>
    <m/>
    <m/>
    <m/>
    <m/>
    <m/>
    <m/>
    <s v=""/>
    <s v="2020-12-24"/>
    <s v="Tchadienne Camerounaise"/>
    <m/>
    <n v="1"/>
    <n v="4"/>
    <n v="0"/>
    <n v="0"/>
    <n v="0"/>
    <n v="0"/>
    <n v="0"/>
    <n v="0"/>
    <n v="2"/>
    <n v="0"/>
    <n v="0"/>
    <n v="0"/>
    <n v="5"/>
    <n v="5"/>
    <s v="Bovins Autre"/>
    <s v="Asins"/>
    <n v="150"/>
    <n v="0"/>
    <n v="0"/>
    <n v="2"/>
    <n v="152"/>
    <n v="6.0387188500000004"/>
    <n v="14.40065877"/>
    <x v="2"/>
  </r>
  <r>
    <s v="2020-12-05"/>
    <x v="2"/>
    <s v="CMR003"/>
    <s v="Lom-Et-Djerem"/>
    <s v="CMR003004"/>
    <s v="Garoua-Boulaï"/>
    <s v="CMR003004006"/>
    <s v="TAPARE"/>
    <x v="1"/>
    <s v="TCD"/>
    <m/>
    <s v="Salamat"/>
    <s v="TCD015"/>
    <m/>
    <m/>
    <m/>
    <m/>
    <s v=""/>
    <s v="2020-11-15"/>
    <x v="1"/>
    <s v="COG"/>
    <m/>
    <m/>
    <m/>
    <m/>
    <m/>
    <m/>
    <m/>
    <s v=""/>
    <s v="2020-12-24"/>
    <s v="Tchadienne Camerounaise"/>
    <m/>
    <n v="1"/>
    <n v="4"/>
    <n v="0"/>
    <n v="0"/>
    <n v="0"/>
    <n v="0"/>
    <n v="0"/>
    <n v="0"/>
    <n v="2"/>
    <n v="0"/>
    <n v="0"/>
    <n v="0"/>
    <n v="5"/>
    <n v="5"/>
    <s v="Bovins Autre"/>
    <s v="Asins"/>
    <n v="103"/>
    <n v="0"/>
    <n v="0"/>
    <n v="2"/>
    <n v="105"/>
    <n v="6.0387188500000004"/>
    <n v="14.40065877"/>
    <x v="2"/>
  </r>
  <r>
    <s v="2020-12-05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ADOUGOU "/>
    <s v="2020-11-28"/>
    <x v="0"/>
    <s v="CMR"/>
    <m/>
    <s v="Est"/>
    <s v="CMR003"/>
    <s v="Lom-Et-Djerem"/>
    <s v="CMR003004"/>
    <s v="Bétaré-Oya"/>
    <s v="CMR003004002"/>
    <s v="ZEMBE "/>
    <s v="2020-12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6"/>
    <n v="0"/>
    <n v="0"/>
    <n v="0"/>
    <n v="6"/>
    <n v="6.0387188500000004"/>
    <n v="14.40065877"/>
    <x v="2"/>
  </r>
  <r>
    <s v="2020-12-05"/>
    <x v="1"/>
    <s v="CMR006"/>
    <s v="Bénoué"/>
    <s v="CMR006001"/>
    <s v="Bibémi"/>
    <s v="CMR006001012"/>
    <s v="MAYO-LOPE"/>
    <x v="1"/>
    <s v="TCD"/>
    <m/>
    <s v="Logone Occidental"/>
    <s v="TCD008"/>
    <m/>
    <m/>
    <m/>
    <m/>
    <s v=""/>
    <s v="2020-10-31"/>
    <x v="5"/>
    <s v="NGA"/>
    <m/>
    <s v="Adamawa"/>
    <s v="NGA002"/>
    <m/>
    <m/>
    <m/>
    <m/>
    <s v=""/>
    <s v="2020-12-12"/>
    <s v="Tchadienne"/>
    <m/>
    <n v="0"/>
    <n v="10"/>
    <n v="0"/>
    <n v="0"/>
    <n v="0"/>
    <n v="0"/>
    <n v="0"/>
    <n v="0"/>
    <n v="1"/>
    <n v="0"/>
    <n v="0"/>
    <n v="0"/>
    <n v="10"/>
    <n v="10"/>
    <s v="Bovins Caprins Autre"/>
    <s v="Asins"/>
    <n v="208"/>
    <n v="0"/>
    <n v="25"/>
    <n v="2"/>
    <n v="235"/>
    <n v="9.2572727399999994"/>
    <n v="13.77182711"/>
    <x v="2"/>
  </r>
  <r>
    <s v="2020-12-05"/>
    <x v="1"/>
    <s v="CMR006"/>
    <s v="Mayo-Rey"/>
    <s v="CMR006004"/>
    <s v="Rey-Bouba"/>
    <s v="CMR006004002"/>
    <s v="SINASSI"/>
    <x v="0"/>
    <s v="CMR"/>
    <m/>
    <s v="Nord"/>
    <s v="CMR006"/>
    <s v="Bénoué"/>
    <s v="CMR006001"/>
    <s v="Bibémi"/>
    <s v="CMR006001012"/>
    <s v="PADARMÉ"/>
    <s v="2020-11-26"/>
    <x v="0"/>
    <s v="CMR"/>
    <m/>
    <s v="Nord"/>
    <s v="CMR006"/>
    <s v="Mayo-Rey"/>
    <s v="CMR006004"/>
    <s v="Rey-Bouba"/>
    <s v="CMR006004002"/>
    <s v="SINASSI"/>
    <s v="2020-12-02"/>
    <s v="Camerounaise"/>
    <m/>
    <n v="24"/>
    <n v="0"/>
    <n v="0"/>
    <n v="0"/>
    <n v="0"/>
    <n v="0"/>
    <n v="0"/>
    <n v="0"/>
    <n v="1"/>
    <n v="8"/>
    <n v="6"/>
    <n v="6"/>
    <n v="4"/>
    <n v="24"/>
    <s v="Bovins"/>
    <m/>
    <n v="700"/>
    <n v="0"/>
    <n v="0"/>
    <n v="0"/>
    <n v="700"/>
    <n v="9.3887997999999993"/>
    <n v="13.43275727"/>
    <x v="2"/>
  </r>
  <r>
    <s v="2020-12-05"/>
    <x v="1"/>
    <s v="CMR006"/>
    <s v="Mayo-Rey"/>
    <s v="CMR006004"/>
    <s v="Rey-Bouba"/>
    <s v="CMR006004002"/>
    <s v="SINASSI"/>
    <x v="0"/>
    <s v="CMR"/>
    <m/>
    <s v="Nord"/>
    <s v="CMR006"/>
    <s v="Bénoué"/>
    <s v="CMR006001"/>
    <s v="Bibémi"/>
    <s v="CMR006001012"/>
    <s v="PADARMÉ"/>
    <s v="2020-11-27"/>
    <x v="0"/>
    <s v="CMR"/>
    <m/>
    <s v="Nord"/>
    <s v="CMR006"/>
    <s v="Mayo-Rey"/>
    <s v="CMR006004"/>
    <s v="Rey-Bouba"/>
    <s v="CMR006004002"/>
    <s v="SINASSI"/>
    <s v="2020-12-04"/>
    <s v="Camerounaise"/>
    <m/>
    <n v="26"/>
    <n v="0"/>
    <n v="0"/>
    <n v="0"/>
    <n v="0"/>
    <n v="0"/>
    <n v="0"/>
    <n v="0"/>
    <n v="1"/>
    <n v="8"/>
    <n v="5"/>
    <n v="6"/>
    <n v="7"/>
    <n v="26"/>
    <s v="Bovins"/>
    <m/>
    <n v="700"/>
    <n v="0"/>
    <n v="0"/>
    <n v="0"/>
    <n v="700"/>
    <n v="9.3887997999999993"/>
    <n v="13.43275727"/>
    <x v="2"/>
  </r>
  <r>
    <s v="2020-12-05"/>
    <x v="1"/>
    <s v="CMR006"/>
    <s v="Mayo-Rey"/>
    <s v="CMR006004"/>
    <s v="Touboro"/>
    <s v="CMR006004003"/>
    <s v="MBAÏMBOUM"/>
    <x v="1"/>
    <s v="TCD"/>
    <m/>
    <s v="Mandoul"/>
    <s v="TCD010"/>
    <m/>
    <m/>
    <m/>
    <m/>
    <s v=""/>
    <s v="2020-11-09"/>
    <x v="0"/>
    <s v="CMR"/>
    <m/>
    <s v="Nord"/>
    <s v="CMR006"/>
    <s v="Mayo-Rey"/>
    <s v="CMR006004"/>
    <s v="Touboro"/>
    <s v="CMR006004003"/>
    <s v="MBAÏMBOUM"/>
    <s v="2020-12-05"/>
    <s v="Tchadienne"/>
    <m/>
    <n v="0"/>
    <n v="6"/>
    <n v="0"/>
    <n v="0"/>
    <n v="0"/>
    <n v="0"/>
    <n v="0"/>
    <n v="0"/>
    <n v="1"/>
    <n v="0"/>
    <n v="0"/>
    <n v="2"/>
    <n v="4"/>
    <n v="6"/>
    <s v="Bovins"/>
    <m/>
    <n v="177"/>
    <n v="0"/>
    <n v="0"/>
    <n v="0"/>
    <n v="177"/>
    <n v="7.5627594599999997"/>
    <n v="15.4252009"/>
    <x v="2"/>
  </r>
  <r>
    <s v="2020-12-05"/>
    <x v="1"/>
    <s v="CMR006"/>
    <s v="Mayo-Rey"/>
    <s v="CMR006004"/>
    <s v="Touboro"/>
    <s v="CMR006004003"/>
    <s v="MBAÏMBOUM"/>
    <x v="1"/>
    <s v="TCD"/>
    <m/>
    <s v="Mandoul"/>
    <s v="TCD010"/>
    <m/>
    <m/>
    <m/>
    <m/>
    <s v=""/>
    <s v="2020-11-08"/>
    <x v="0"/>
    <s v="CMR"/>
    <m/>
    <s v="Nord"/>
    <s v="CMR006"/>
    <s v="Mayo-Rey"/>
    <s v="CMR006004"/>
    <s v="Touboro"/>
    <s v="CMR006004003"/>
    <s v="MBAÏMBOUM"/>
    <s v="2020-12-05"/>
    <s v="Tchadienne"/>
    <m/>
    <n v="0"/>
    <n v="8"/>
    <n v="0"/>
    <n v="0"/>
    <n v="0"/>
    <n v="0"/>
    <n v="0"/>
    <n v="0"/>
    <n v="1"/>
    <n v="0"/>
    <n v="0"/>
    <n v="3"/>
    <n v="5"/>
    <n v="8"/>
    <s v="Bovins"/>
    <m/>
    <n v="190"/>
    <n v="0"/>
    <n v="0"/>
    <n v="0"/>
    <n v="190"/>
    <n v="7.5627594599999997"/>
    <n v="15.4252009"/>
    <x v="2"/>
  </r>
  <r>
    <s v="2020-12-05"/>
    <x v="1"/>
    <s v="CMR006"/>
    <s v="Mayo-Rey"/>
    <s v="CMR006004"/>
    <s v="Touboro"/>
    <s v="CMR006004003"/>
    <s v="MBAÏMBOUM"/>
    <x v="1"/>
    <s v="TCD"/>
    <m/>
    <s v="Logone Oriental"/>
    <s v="TCD009"/>
    <m/>
    <m/>
    <m/>
    <m/>
    <s v=""/>
    <s v="2020-11-09"/>
    <x v="0"/>
    <s v="CMR"/>
    <m/>
    <s v="Nord"/>
    <s v="CMR006"/>
    <s v="Mayo-Rey"/>
    <s v="CMR006004"/>
    <s v="Touboro"/>
    <s v="CMR006004003"/>
    <s v="MBAÏMBOUM"/>
    <s v="2020-12-05"/>
    <s v="Tchadienne Camerounaise"/>
    <m/>
    <n v="4"/>
    <n v="8"/>
    <n v="0"/>
    <n v="0"/>
    <n v="0"/>
    <n v="0"/>
    <n v="0"/>
    <n v="0"/>
    <n v="2"/>
    <n v="0"/>
    <n v="0"/>
    <n v="3"/>
    <n v="9"/>
    <n v="12"/>
    <s v="Bovins Ovins Autre"/>
    <s v="Asins"/>
    <n v="290"/>
    <n v="119"/>
    <n v="0"/>
    <n v="3"/>
    <n v="412"/>
    <n v="7.5627594599999997"/>
    <n v="15.4252009"/>
    <x v="2"/>
  </r>
  <r>
    <s v="2020-12-05"/>
    <x v="1"/>
    <s v="CMR006"/>
    <s v="Mayo-Rey"/>
    <s v="CMR006004"/>
    <s v="Touboro"/>
    <s v="CMR006004003"/>
    <s v="MBAÏMBOUM"/>
    <x v="1"/>
    <s v="TCD"/>
    <m/>
    <s v="Mandoul"/>
    <s v="TCD010"/>
    <m/>
    <m/>
    <m/>
    <m/>
    <s v=""/>
    <s v="2020-11-11"/>
    <x v="2"/>
    <s v="CAR"/>
    <m/>
    <s v="Nana-Mambere"/>
    <s v="CAR010"/>
    <m/>
    <m/>
    <m/>
    <m/>
    <s v=""/>
    <s v="2020-12-20"/>
    <s v="Tchadienne Camerounaise"/>
    <m/>
    <n v="5"/>
    <n v="10"/>
    <n v="0"/>
    <n v="0"/>
    <n v="0"/>
    <n v="0"/>
    <n v="0"/>
    <n v="0"/>
    <n v="2"/>
    <n v="0"/>
    <n v="0"/>
    <n v="4"/>
    <n v="11"/>
    <n v="15"/>
    <s v="Bovins"/>
    <m/>
    <n v="507"/>
    <n v="0"/>
    <n v="0"/>
    <n v="0"/>
    <n v="507"/>
    <n v="7.5627594599999997"/>
    <n v="15.4252009"/>
    <x v="2"/>
  </r>
  <r>
    <s v="2020-12-05"/>
    <x v="1"/>
    <s v="CMR006"/>
    <s v="Mayo-Rey"/>
    <s v="CMR006004"/>
    <s v="Touboro"/>
    <s v="CMR006004003"/>
    <s v="MBAÏMBOUM"/>
    <x v="1"/>
    <s v="TCD"/>
    <m/>
    <s v="Mandoul"/>
    <s v="TCD010"/>
    <m/>
    <m/>
    <m/>
    <m/>
    <s v=""/>
    <s v="2020-11-07"/>
    <x v="0"/>
    <s v="CMR"/>
    <m/>
    <s v="Nord"/>
    <s v="CMR006"/>
    <s v="Mayo-Rey"/>
    <s v="CMR006004"/>
    <s v="Touboro"/>
    <s v="CMR006004003"/>
    <s v="MBAÏMBOUM"/>
    <s v="2020-12-05"/>
    <s v="Tchadienne"/>
    <m/>
    <n v="0"/>
    <n v="7"/>
    <n v="0"/>
    <n v="0"/>
    <n v="0"/>
    <n v="0"/>
    <n v="0"/>
    <n v="0"/>
    <n v="1"/>
    <n v="0"/>
    <n v="0"/>
    <n v="3"/>
    <n v="4"/>
    <n v="7"/>
    <s v="Bovins Autre"/>
    <s v="Asins"/>
    <n v="225"/>
    <n v="0"/>
    <n v="0"/>
    <n v="1"/>
    <n v="226"/>
    <n v="7.5627594599999997"/>
    <n v="15.4252009"/>
    <x v="2"/>
  </r>
  <r>
    <s v="2020-12-05"/>
    <x v="1"/>
    <s v="CMR006"/>
    <s v="Mayo-Rey"/>
    <s v="CMR006004"/>
    <s v="Touboro"/>
    <s v="CMR006004003"/>
    <s v="MBAÏMBOUM"/>
    <x v="1"/>
    <s v="TCD"/>
    <m/>
    <s v="Mandoul"/>
    <s v="TCD010"/>
    <m/>
    <m/>
    <m/>
    <m/>
    <s v=""/>
    <s v="2020-11-11"/>
    <x v="0"/>
    <s v="CMR"/>
    <m/>
    <s v="Nord"/>
    <s v="CMR006"/>
    <s v="Mayo-Rey"/>
    <s v="CMR006004"/>
    <s v="Touboro"/>
    <s v="CMR006004003"/>
    <s v="MBAÏMBOUM"/>
    <s v="2020-12-05"/>
    <s v="Tchadienne"/>
    <m/>
    <n v="0"/>
    <n v="6"/>
    <n v="0"/>
    <n v="0"/>
    <n v="0"/>
    <n v="0"/>
    <n v="0"/>
    <n v="0"/>
    <n v="1"/>
    <n v="0"/>
    <n v="0"/>
    <n v="2"/>
    <n v="4"/>
    <n v="6"/>
    <s v="Bovins"/>
    <m/>
    <n v="115"/>
    <n v="0"/>
    <n v="0"/>
    <n v="0"/>
    <n v="115"/>
    <n v="7.5627594599999997"/>
    <n v="15.4252009"/>
    <x v="2"/>
  </r>
  <r>
    <s v="2020-12-06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Ngoura"/>
    <s v="CMR003004005"/>
    <s v="COLOMINE"/>
    <s v="2020-12-01"/>
    <x v="2"/>
    <s v="CAR"/>
    <m/>
    <s v="Haute-Kotto"/>
    <s v="CAR004"/>
    <m/>
    <m/>
    <m/>
    <m/>
    <s v=""/>
    <s v="2020-12-19"/>
    <s v="Centrafricaine Camerounaise"/>
    <m/>
    <n v="2"/>
    <n v="0"/>
    <n v="4"/>
    <n v="0"/>
    <n v="0"/>
    <n v="0"/>
    <n v="0"/>
    <n v="0"/>
    <n v="2"/>
    <n v="0"/>
    <n v="0"/>
    <n v="0"/>
    <n v="6"/>
    <n v="6"/>
    <s v="Bovins Autre"/>
    <s v="Asins"/>
    <n v="198"/>
    <n v="0"/>
    <n v="0"/>
    <n v="2"/>
    <n v="200"/>
    <n v="4.8990748999999996"/>
    <n v="14.54433978"/>
    <x v="2"/>
  </r>
  <r>
    <s v="2020-12-0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OGOABE"/>
    <s v="2020-12-02"/>
    <x v="0"/>
    <s v="CMR"/>
    <m/>
    <s v="Est"/>
    <s v="CMR003"/>
    <s v="kadey"/>
    <s v="CMR003003"/>
    <s v="Kette"/>
    <s v="CMR003003004"/>
    <s v="GBITI"/>
    <s v="2020-12-06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81"/>
    <n v="0"/>
    <n v="0"/>
    <n v="2"/>
    <n v="83"/>
    <n v="4.8990748999999996"/>
    <n v="14.54433978"/>
    <x v="2"/>
  </r>
  <r>
    <s v="2020-12-0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WANTAMO"/>
    <s v="2020-12-04"/>
    <x v="2"/>
    <s v="CAR"/>
    <m/>
    <s v="Mbomou"/>
    <s v="CAR008"/>
    <m/>
    <m/>
    <m/>
    <m/>
    <s v=""/>
    <s v="2020-12-20"/>
    <s v="Camerounaise Centrafricaine"/>
    <m/>
    <n v="4"/>
    <n v="0"/>
    <n v="1"/>
    <n v="0"/>
    <n v="0"/>
    <n v="0"/>
    <n v="0"/>
    <n v="0"/>
    <n v="2"/>
    <n v="0"/>
    <n v="0"/>
    <n v="0"/>
    <n v="5"/>
    <n v="5"/>
    <s v="Bovins"/>
    <m/>
    <n v="143"/>
    <n v="0"/>
    <n v="0"/>
    <n v="0"/>
    <n v="143"/>
    <n v="4.8990748999999996"/>
    <n v="14.54433978"/>
    <x v="2"/>
  </r>
  <r>
    <s v="2020-12-06"/>
    <x v="2"/>
    <s v="CMR003"/>
    <s v="Kadey"/>
    <s v="CMR003003"/>
    <s v="Kette"/>
    <s v="CMR003003004"/>
    <s v="TIMANGOLO"/>
    <x v="3"/>
    <s v="NGA"/>
    <m/>
    <s v="Adamawa"/>
    <s v="NGA002"/>
    <m/>
    <m/>
    <m/>
    <m/>
    <s v=""/>
    <s v="2020-11-22"/>
    <x v="1"/>
    <s v="COG"/>
    <m/>
    <m/>
    <m/>
    <m/>
    <m/>
    <m/>
    <m/>
    <s v=""/>
    <s v="2020-12-27"/>
    <s v="Nigerienne Camerounaise"/>
    <m/>
    <n v="1"/>
    <n v="0"/>
    <n v="0"/>
    <n v="0"/>
    <n v="12"/>
    <n v="0"/>
    <n v="0"/>
    <n v="0"/>
    <n v="2"/>
    <n v="0"/>
    <n v="0"/>
    <n v="0"/>
    <n v="13"/>
    <n v="13"/>
    <s v="Bovins"/>
    <m/>
    <n v="197"/>
    <n v="0"/>
    <n v="0"/>
    <n v="0"/>
    <n v="197"/>
    <n v="4.8990748999999996"/>
    <n v="14.54433978"/>
    <x v="2"/>
  </r>
  <r>
    <s v="2020-12-06"/>
    <x v="1"/>
    <s v="CMR006"/>
    <s v="Mayo-Rey"/>
    <s v="CMR006004"/>
    <s v="Rey-Bouba"/>
    <s v="CMR006004002"/>
    <s v="SINASSI"/>
    <x v="1"/>
    <s v="TCD"/>
    <m/>
    <s v="Mayo Kebbi Ouest"/>
    <s v="TCD012"/>
    <m/>
    <m/>
    <m/>
    <m/>
    <s v=""/>
    <s v="2020-12-02"/>
    <x v="0"/>
    <s v="CMR"/>
    <m/>
    <s v="Nord"/>
    <s v="CMR006"/>
    <s v="Bénoué"/>
    <s v="CMR006001"/>
    <s v="Bibémi"/>
    <s v="CMR006001012"/>
    <s v="ADOUMRI"/>
    <s v="2020-12-09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26"/>
    <n v="0"/>
    <n v="0"/>
    <n v="0"/>
    <n v="26"/>
    <n v="9.3887997999999993"/>
    <n v="13.43275727"/>
    <x v="2"/>
  </r>
  <r>
    <s v="2020-12-07"/>
    <x v="0"/>
    <s v="CMR001"/>
    <s v="Mbéré"/>
    <s v="CMR001004"/>
    <s v="Djohong"/>
    <s v="CMR001004003"/>
    <s v="BORGOP"/>
    <x v="1"/>
    <s v="TCD"/>
    <m/>
    <s v="Sila"/>
    <s v="TCD021"/>
    <m/>
    <m/>
    <m/>
    <m/>
    <s v=""/>
    <s v="2020-11-24"/>
    <x v="2"/>
    <s v="CAR"/>
    <m/>
    <s v="Bamingui-Bangoran"/>
    <s v="CAR001"/>
    <m/>
    <m/>
    <m/>
    <m/>
    <s v=""/>
    <s v="2020-12-18"/>
    <s v="Tchadienne"/>
    <m/>
    <n v="0"/>
    <n v="19"/>
    <n v="0"/>
    <n v="0"/>
    <n v="0"/>
    <n v="0"/>
    <n v="0"/>
    <n v="0"/>
    <n v="1"/>
    <n v="5"/>
    <n v="4"/>
    <n v="5"/>
    <n v="5"/>
    <n v="19"/>
    <s v="Bovins Ovins Caprins"/>
    <m/>
    <n v="350"/>
    <n v="109"/>
    <n v="39"/>
    <n v="0"/>
    <n v="498"/>
    <n v="6.9304543000000001"/>
    <n v="14.819990539999999"/>
    <x v="2"/>
  </r>
  <r>
    <s v="2020-12-07"/>
    <x v="0"/>
    <s v="CMR001"/>
    <s v="Mbéré"/>
    <s v="CMR001004"/>
    <s v="Djohong"/>
    <s v="CMR001004003"/>
    <s v="BORGOP"/>
    <x v="1"/>
    <s v="TCD"/>
    <m/>
    <s v="Salamat"/>
    <s v="TCD015"/>
    <m/>
    <m/>
    <m/>
    <m/>
    <s v=""/>
    <s v="2020-11-30"/>
    <x v="2"/>
    <s v="CAR"/>
    <m/>
    <s v="Vakaga"/>
    <s v="CAR016"/>
    <m/>
    <m/>
    <m/>
    <m/>
    <s v=""/>
    <s v="2020-12-14"/>
    <s v="Tchadienne"/>
    <m/>
    <n v="0"/>
    <n v="11"/>
    <n v="0"/>
    <n v="0"/>
    <n v="0"/>
    <n v="0"/>
    <n v="0"/>
    <n v="0"/>
    <n v="1"/>
    <n v="3"/>
    <n v="3"/>
    <n v="3"/>
    <n v="2"/>
    <n v="11"/>
    <s v="Bovins Ovins"/>
    <m/>
    <n v="100"/>
    <n v="18"/>
    <n v="0"/>
    <n v="0"/>
    <n v="118"/>
    <n v="6.9304543000000001"/>
    <n v="14.819990539999999"/>
    <x v="2"/>
  </r>
  <r>
    <s v="2020-12-07"/>
    <x v="0"/>
    <s v="CMR001"/>
    <s v="Mbéré"/>
    <s v="CMR001004"/>
    <s v="Djohong"/>
    <s v="CMR001004003"/>
    <s v="BORGOP"/>
    <x v="1"/>
    <s v="TCD"/>
    <m/>
    <s v="Wadi Fira"/>
    <s v="TCD017"/>
    <m/>
    <m/>
    <m/>
    <m/>
    <s v=""/>
    <s v="2020-11-26"/>
    <x v="2"/>
    <s v="CAR"/>
    <m/>
    <s v="Haut-Mbomou"/>
    <s v="CAR003"/>
    <m/>
    <m/>
    <m/>
    <m/>
    <s v=""/>
    <s v="2020-12-17"/>
    <s v="Tchadienne"/>
    <m/>
    <n v="0"/>
    <n v="17"/>
    <n v="0"/>
    <n v="0"/>
    <n v="0"/>
    <n v="0"/>
    <n v="0"/>
    <n v="0"/>
    <n v="1"/>
    <n v="4"/>
    <n v="4"/>
    <n v="5"/>
    <n v="4"/>
    <n v="17"/>
    <s v="Bovins Ovins Caprins"/>
    <m/>
    <n v="250"/>
    <n v="33"/>
    <n v="17"/>
    <n v="0"/>
    <n v="300"/>
    <n v="6.9304543000000001"/>
    <n v="14.819990539999999"/>
    <x v="2"/>
  </r>
  <r>
    <s v="2020-12-0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YARBAN"/>
    <s v="2020-12-06"/>
    <x v="0"/>
    <s v="CMR"/>
    <m/>
    <s v="Adamaoua"/>
    <s v="CMR001"/>
    <s v="Mbéré"/>
    <s v="CMR001004"/>
    <s v="Meiganga"/>
    <s v="CMR001004002"/>
    <s v="MEIGANGA"/>
    <s v="2020-12-0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1"/>
    <n v="0"/>
    <n v="0"/>
    <n v="0"/>
    <n v="41"/>
    <n v="6.7419379599999996"/>
    <n v="14.56870743"/>
    <x v="2"/>
  </r>
  <r>
    <s v="2020-12-0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2-07"/>
    <x v="0"/>
    <s v="CMR"/>
    <m/>
    <s v="Adamaoua"/>
    <s v="CMR001"/>
    <s v="Vina"/>
    <s v="CMR001005"/>
    <s v="Bélel"/>
    <s v="CMR001005008"/>
    <s v="TOLLO"/>
    <s v="2020-12-1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4"/>
    <n v="0"/>
    <n v="0"/>
    <n v="0"/>
    <n v="24"/>
    <n v="6.7419379599999996"/>
    <n v="14.56870743"/>
    <x v="2"/>
  </r>
  <r>
    <s v="2020-12-07"/>
    <x v="0"/>
    <s v="CMR001"/>
    <s v="Mbéré"/>
    <s v="CMR001004"/>
    <s v="Meiganga"/>
    <s v="CMR001004002"/>
    <s v="NGAM"/>
    <x v="1"/>
    <s v="TCD"/>
    <m/>
    <s v="Kanem"/>
    <s v="TCD006"/>
    <m/>
    <m/>
    <m/>
    <m/>
    <s v=""/>
    <s v="2020-11-16"/>
    <x v="0"/>
    <s v="CMR"/>
    <m/>
    <s v="Est"/>
    <s v="CMR003"/>
    <s v="Lom-Et-Djerem"/>
    <s v="CMR003004"/>
    <s v="Diang"/>
    <s v="CMR003004003"/>
    <s v="DIANG "/>
    <s v="2020-12-20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42"/>
    <n v="0"/>
    <n v="0"/>
    <n v="0"/>
    <n v="42"/>
    <n v="6.7419379599999996"/>
    <n v="14.56870743"/>
    <x v="2"/>
  </r>
  <r>
    <s v="2020-12-07"/>
    <x v="0"/>
    <s v="CMR001"/>
    <s v="Mbéré"/>
    <s v="CMR001004"/>
    <s v="Ngaoui"/>
    <s v="CMR001004004"/>
    <s v="DIEL"/>
    <x v="0"/>
    <s v="CMR"/>
    <m/>
    <s v="Adamaoua"/>
    <s v="CMR001"/>
    <s v="Mbéré"/>
    <s v="CMR001004"/>
    <s v="Ngaoui"/>
    <s v="CMR001004004"/>
    <s v="NGAOUI  "/>
    <s v="2020-12-07"/>
    <x v="0"/>
    <s v="CMR"/>
    <m/>
    <s v="Adamaoua"/>
    <s v="CMR001"/>
    <s v="Mbéré"/>
    <s v="CMR001004"/>
    <s v="Meiganga"/>
    <s v="CMR001004002"/>
    <s v="MEIGANGA "/>
    <s v="2020-12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80"/>
    <n v="0"/>
    <n v="0"/>
    <n v="0"/>
    <n v="80"/>
    <n v="6.7870415800000004"/>
    <n v="15.02402678"/>
    <x v="2"/>
  </r>
  <r>
    <s v="2020-12-07"/>
    <x v="0"/>
    <s v="CMR001"/>
    <s v="Mbéré"/>
    <s v="CMR001004"/>
    <s v="Ngaoui"/>
    <s v="CMR001004004"/>
    <s v="DIEL"/>
    <x v="0"/>
    <s v="CMR"/>
    <m/>
    <s v="Adamaoua"/>
    <s v="CMR001"/>
    <s v="Mbéré"/>
    <s v="CMR001004"/>
    <s v="Ngaoui"/>
    <s v="CMR001004004"/>
    <s v="DIEL"/>
    <s v="2020-12-07"/>
    <x v="2"/>
    <s v="CAR"/>
    <m/>
    <s v="Mambere-Kadei"/>
    <s v="CAR007"/>
    <m/>
    <m/>
    <m/>
    <m/>
    <s v=""/>
    <s v="2020-12-15"/>
    <s v="Camerounaise"/>
    <m/>
    <n v="4"/>
    <n v="0"/>
    <n v="0"/>
    <n v="0"/>
    <n v="0"/>
    <n v="0"/>
    <n v="0"/>
    <n v="0"/>
    <n v="1"/>
    <n v="0"/>
    <n v="1"/>
    <n v="0"/>
    <n v="3"/>
    <n v="4"/>
    <s v="Bovins"/>
    <m/>
    <n v="61"/>
    <n v="0"/>
    <n v="0"/>
    <n v="0"/>
    <n v="61"/>
    <n v="6.7870415800000004"/>
    <n v="15.02402678"/>
    <x v="2"/>
  </r>
  <r>
    <s v="2020-12-0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FIO"/>
    <s v="2020-12-06"/>
    <x v="0"/>
    <s v="CMR"/>
    <m/>
    <s v="Est"/>
    <s v="CMR003"/>
    <s v="kadey"/>
    <s v="CMR003003"/>
    <s v="Kette"/>
    <s v="CMR003003004"/>
    <s v="GBITI"/>
    <s v="2020-12-07"/>
    <s v="Camerounaise"/>
    <m/>
    <n v="3"/>
    <n v="0"/>
    <n v="0"/>
    <n v="0"/>
    <n v="0"/>
    <n v="0"/>
    <n v="0"/>
    <n v="0"/>
    <n v="1"/>
    <n v="0"/>
    <n v="0"/>
    <n v="0"/>
    <n v="3"/>
    <n v="3"/>
    <s v="Bovins Caprins"/>
    <m/>
    <n v="53"/>
    <n v="0"/>
    <n v="8"/>
    <n v="0"/>
    <n v="61"/>
    <n v="4.8990748999999996"/>
    <n v="14.54433978"/>
    <x v="2"/>
  </r>
  <r>
    <s v="2020-12-0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NABONGUÉ"/>
    <s v="2020-12-06"/>
    <x v="0"/>
    <s v="CMR"/>
    <m/>
    <s v="Est"/>
    <s v="CMR003"/>
    <s v="kadey"/>
    <s v="CMR003003"/>
    <s v="Kette"/>
    <s v="CMR003003004"/>
    <s v="GBITI"/>
    <s v="2020-12-08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7"/>
    <n v="0"/>
    <n v="0"/>
    <n v="0"/>
    <n v="17"/>
    <n v="4.8990748999999996"/>
    <n v="14.54433978"/>
    <x v="2"/>
  </r>
  <r>
    <s v="2020-12-0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2-05"/>
    <x v="0"/>
    <s v="CMR"/>
    <m/>
    <s v="Est"/>
    <s v="CMR003"/>
    <s v="kadey"/>
    <s v="CMR003003"/>
    <s v="Kette"/>
    <s v="CMR003003004"/>
    <s v="GBITI"/>
    <s v="2020-12-0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4"/>
    <n v="0"/>
    <n v="0"/>
    <n v="0"/>
    <n v="24"/>
    <n v="4.8990748999999996"/>
    <n v="14.54433978"/>
    <x v="2"/>
  </r>
  <r>
    <s v="2020-12-07"/>
    <x v="2"/>
    <s v="CMR003"/>
    <s v="Kadey"/>
    <s v="CMR003003"/>
    <s v="Kette"/>
    <s v="CMR003003004"/>
    <s v="TIMANGOLO"/>
    <x v="0"/>
    <s v="CMR"/>
    <m/>
    <s v="Adamaoua"/>
    <s v="CMR001"/>
    <s v="Mayo-Banyo"/>
    <s v="CMR001003"/>
    <s v="Banyo"/>
    <s v="CMR001003001"/>
    <s v="DIR"/>
    <s v="2020-12-02"/>
    <x v="0"/>
    <s v="CMR"/>
    <m/>
    <s v="Est"/>
    <s v="CMR003"/>
    <s v="Boumba-Et-Ngoko"/>
    <s v="CMR003001"/>
    <s v="Yokadouma"/>
    <s v="CMR003001001"/>
    <s v="MBOUMBE  PANA"/>
    <s v="2020-12-13"/>
    <s v="Camerounaise"/>
    <m/>
    <n v="6"/>
    <n v="0"/>
    <n v="0"/>
    <n v="0"/>
    <n v="0"/>
    <n v="0"/>
    <n v="0"/>
    <n v="0"/>
    <n v="1"/>
    <n v="0"/>
    <n v="0"/>
    <n v="0"/>
    <n v="6"/>
    <n v="6"/>
    <s v="Bovins Autre"/>
    <s v="Asins"/>
    <n v="196"/>
    <n v="0"/>
    <n v="0"/>
    <n v="3"/>
    <n v="199"/>
    <n v="4.8990748999999996"/>
    <n v="14.54433978"/>
    <x v="2"/>
  </r>
  <r>
    <s v="2020-12-07"/>
    <x v="2"/>
    <s v="CMR003"/>
    <s v="Kadey"/>
    <s v="CMR003003"/>
    <s v="Ouli"/>
    <s v="CMR003003005"/>
    <s v="TAMOUNEGUEZE"/>
    <x v="0"/>
    <s v="CMR"/>
    <m/>
    <s v="Nord-Ouest"/>
    <s v="CMR007"/>
    <s v="Boyo"/>
    <s v="CMR007001"/>
    <s v="Belo"/>
    <s v="CMR007001003"/>
    <s v="BELO"/>
    <s v="2020-11-20"/>
    <x v="2"/>
    <s v="CAR"/>
    <m/>
    <s v="Bamingui-Bangoran"/>
    <s v="CAR001"/>
    <m/>
    <m/>
    <m/>
    <m/>
    <s v=""/>
    <s v="2021-01-20"/>
    <s v="Camerounaise Nigérianne"/>
    <m/>
    <n v="9"/>
    <n v="0"/>
    <n v="0"/>
    <n v="6"/>
    <n v="0"/>
    <n v="0"/>
    <n v="0"/>
    <n v="0"/>
    <n v="2"/>
    <n v="0"/>
    <n v="5"/>
    <n v="4"/>
    <n v="6"/>
    <n v="15"/>
    <s v="Bovins Ovins"/>
    <m/>
    <n v="1200"/>
    <n v="150"/>
    <n v="0"/>
    <n v="0"/>
    <n v="1350"/>
    <n v="5.0849866700000002"/>
    <n v="14.63825578"/>
    <x v="2"/>
  </r>
  <r>
    <s v="2020-12-07"/>
    <x v="2"/>
    <s v="CMR003"/>
    <s v="Kadey"/>
    <s v="CMR003003"/>
    <s v="Ouli"/>
    <s v="CMR003003005"/>
    <s v="TAMOUNEGUEZE"/>
    <x v="0"/>
    <s v="CMR"/>
    <m/>
    <s v="Nord-Ouest"/>
    <s v="CMR007"/>
    <s v="Boyo"/>
    <s v="CMR007001"/>
    <s v="Belo"/>
    <s v="CMR007001003"/>
    <s v="BELO"/>
    <s v="2020-11-20"/>
    <x v="2"/>
    <s v="CAR"/>
    <m/>
    <s v="Bamingui-Bangoran"/>
    <s v="CAR001"/>
    <m/>
    <m/>
    <m/>
    <m/>
    <s v=""/>
    <s v="2021-01-20"/>
    <s v="Nigérianne Tchadienne"/>
    <m/>
    <n v="0"/>
    <n v="10"/>
    <n v="0"/>
    <n v="18"/>
    <n v="0"/>
    <n v="0"/>
    <n v="0"/>
    <n v="0"/>
    <n v="2"/>
    <n v="3"/>
    <n v="7"/>
    <n v="11"/>
    <n v="7"/>
    <n v="28"/>
    <s v="Bovins Ovins"/>
    <m/>
    <n v="2030"/>
    <n v="200"/>
    <n v="0"/>
    <n v="0"/>
    <n v="2230"/>
    <n v="5.0849866700000002"/>
    <n v="14.63825578"/>
    <x v="2"/>
  </r>
  <r>
    <s v="2020-12-07"/>
    <x v="2"/>
    <s v="CMR003"/>
    <s v="Kadey"/>
    <s v="CMR003003"/>
    <s v="Ouli"/>
    <s v="CMR003003005"/>
    <s v="TAMOUNEGUEZE"/>
    <x v="0"/>
    <s v="CMR"/>
    <m/>
    <s v="Nord-Ouest"/>
    <s v="CMR007"/>
    <s v="Boyo"/>
    <s v="CMR007001"/>
    <s v="Belo"/>
    <s v="CMR007001003"/>
    <s v="BELO"/>
    <s v="2020-11-20"/>
    <x v="2"/>
    <s v="CAR"/>
    <m/>
    <s v="Bamingui-Bangoran"/>
    <s v="CAR001"/>
    <m/>
    <m/>
    <m/>
    <m/>
    <s v=""/>
    <s v="2021-01-20"/>
    <s v="Nigérianne Tchadienne"/>
    <m/>
    <n v="0"/>
    <n v="5"/>
    <n v="0"/>
    <n v="5"/>
    <n v="0"/>
    <n v="0"/>
    <n v="0"/>
    <n v="0"/>
    <n v="2"/>
    <n v="0"/>
    <n v="4"/>
    <n v="2"/>
    <n v="4"/>
    <n v="10"/>
    <s v="Bovins Ovins"/>
    <m/>
    <n v="900"/>
    <n v="210"/>
    <n v="0"/>
    <n v="0"/>
    <n v="1110"/>
    <n v="5.0849866700000002"/>
    <n v="14.63825578"/>
    <x v="2"/>
  </r>
  <r>
    <s v="2020-12-07"/>
    <x v="2"/>
    <s v="CMR003"/>
    <s v="Kadey"/>
    <s v="CMR003003"/>
    <s v="Ouli"/>
    <s v="CMR003003005"/>
    <s v="TAMOUNEGUEZE"/>
    <x v="0"/>
    <s v="CMR"/>
    <m/>
    <s v="Nord-Ouest"/>
    <s v="CMR007"/>
    <s v="Boyo"/>
    <s v="CMR007001"/>
    <s v="Belo"/>
    <s v="CMR007001003"/>
    <s v="BELO"/>
    <s v="2020-11-20"/>
    <x v="2"/>
    <s v="CAR"/>
    <m/>
    <s v="Bamingui-Bangoran"/>
    <s v="CAR001"/>
    <m/>
    <m/>
    <m/>
    <m/>
    <s v=""/>
    <s v="2021-01-20"/>
    <s v="Nigérianne"/>
    <m/>
    <n v="0"/>
    <n v="0"/>
    <n v="0"/>
    <n v="25"/>
    <n v="0"/>
    <n v="0"/>
    <n v="0"/>
    <n v="0"/>
    <n v="1"/>
    <n v="4"/>
    <n v="8"/>
    <n v="5"/>
    <n v="8"/>
    <n v="25"/>
    <s v="Bovins Ovins"/>
    <m/>
    <n v="1450"/>
    <n v="350"/>
    <n v="0"/>
    <n v="0"/>
    <n v="1800"/>
    <n v="5.0849866700000002"/>
    <n v="14.63825578"/>
    <x v="2"/>
  </r>
  <r>
    <s v="2020-12-07"/>
    <x v="2"/>
    <s v="CMR003"/>
    <s v="Kadey"/>
    <s v="CMR003003"/>
    <s v="Ouli"/>
    <s v="CMR003003005"/>
    <s v="TAMOUNEGUEZE"/>
    <x v="0"/>
    <s v="CMR"/>
    <m/>
    <s v="Nord-Ouest"/>
    <s v="CMR007"/>
    <s v="Boyo"/>
    <s v="CMR007001"/>
    <s v="Belo"/>
    <s v="CMR007001003"/>
    <s v="BELO"/>
    <s v="2020-11-20"/>
    <x v="2"/>
    <s v="CAR"/>
    <m/>
    <s v="Ombella-Mpoko"/>
    <s v="CAR011"/>
    <m/>
    <m/>
    <m/>
    <m/>
    <s v=""/>
    <s v="2021-01-20"/>
    <s v="Camerounaise"/>
    <m/>
    <n v="9"/>
    <n v="0"/>
    <n v="0"/>
    <n v="0"/>
    <n v="0"/>
    <n v="0"/>
    <n v="0"/>
    <n v="0"/>
    <n v="1"/>
    <n v="0"/>
    <n v="0"/>
    <n v="4"/>
    <n v="5"/>
    <n v="9"/>
    <s v="Bovins Ovins"/>
    <m/>
    <n v="900"/>
    <n v="110"/>
    <n v="0"/>
    <n v="0"/>
    <n v="1010"/>
    <n v="5.0849866700000002"/>
    <n v="14.63825578"/>
    <x v="2"/>
  </r>
  <r>
    <s v="2020-12-07"/>
    <x v="2"/>
    <s v="CMR003"/>
    <s v="Kadey"/>
    <s v="CMR003003"/>
    <s v="Ouli"/>
    <s v="CMR003003005"/>
    <s v="TAMOUNEGUEZE"/>
    <x v="0"/>
    <s v="CMR"/>
    <m/>
    <s v="Nord-Ouest"/>
    <s v="CMR007"/>
    <s v="Boyo"/>
    <s v="CMR007001"/>
    <s v="Belo"/>
    <s v="CMR007001003"/>
    <s v="BELO"/>
    <s v="2020-11-20"/>
    <x v="2"/>
    <s v="CAR"/>
    <m/>
    <s v="Ombella-Mpoko"/>
    <s v="CAR011"/>
    <m/>
    <m/>
    <m/>
    <m/>
    <s v=""/>
    <s v="2021-01-20"/>
    <s v="Camerounaise Nigérianne"/>
    <m/>
    <n v="8"/>
    <n v="0"/>
    <n v="0"/>
    <n v="5"/>
    <n v="0"/>
    <n v="0"/>
    <n v="0"/>
    <n v="0"/>
    <n v="2"/>
    <n v="0"/>
    <n v="0"/>
    <n v="6"/>
    <n v="7"/>
    <n v="13"/>
    <s v="Bovins Ovins Autre"/>
    <s v="Asins"/>
    <n v="1300"/>
    <n v="205"/>
    <n v="0"/>
    <n v="3"/>
    <n v="1508"/>
    <n v="5.0849866700000002"/>
    <n v="14.63825578"/>
    <x v="2"/>
  </r>
  <r>
    <s v="2020-12-07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2-03"/>
    <x v="0"/>
    <s v="CMR"/>
    <m/>
    <s v="Est"/>
    <s v="CMR003"/>
    <s v="Lom-Et-Djerem"/>
    <s v="CMR003004"/>
    <s v="Garoua-Boulaï"/>
    <s v="CMR003004006"/>
    <s v="GAROUA BOULAÏ "/>
    <s v="2020-12-08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85"/>
    <n v="0"/>
    <n v="0"/>
    <n v="0"/>
    <n v="85"/>
    <n v="6.0385846000000001"/>
    <n v="14.4007468"/>
    <x v="2"/>
  </r>
  <r>
    <s v="2020-12-07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2-07"/>
    <x v="0"/>
    <s v="CMR"/>
    <m/>
    <s v="Nord"/>
    <s v="CMR006"/>
    <s v="Mayo-Rey"/>
    <s v="CMR006004"/>
    <s v="Touboro"/>
    <s v="CMR006004003"/>
    <s v="TOUBORO "/>
    <s v="2020-12-14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0"/>
    <n v="0"/>
    <n v="0"/>
    <n v="0"/>
    <n v="50"/>
    <n v="8.6633450799999991"/>
    <n v="14.9876931"/>
    <x v="2"/>
  </r>
  <r>
    <s v="2020-12-08"/>
    <x v="0"/>
    <s v="CMR001"/>
    <s v="Mbéré"/>
    <s v="CMR001004"/>
    <s v="Djohong"/>
    <s v="CMR001004003"/>
    <s v="BORGOP"/>
    <x v="0"/>
    <s v="CMR"/>
    <m/>
    <s v="Nord"/>
    <s v="CMR006"/>
    <s v="Mayo-Rey"/>
    <s v="CMR006004"/>
    <s v="Rey-Bouba"/>
    <s v="CMR006004002"/>
    <s v="REY"/>
    <s v="2020-12-04"/>
    <x v="2"/>
    <s v="CAR"/>
    <m/>
    <s v="Nana-Mambere"/>
    <s v="CAR010"/>
    <m/>
    <m/>
    <m/>
    <m/>
    <s v=""/>
    <s v="2020-12-2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96"/>
    <n v="0"/>
    <n v="0"/>
    <n v="0"/>
    <n v="96"/>
    <n v="6.9304543000000001"/>
    <n v="14.819990539999999"/>
    <x v="2"/>
  </r>
  <r>
    <s v="2020-12-08"/>
    <x v="0"/>
    <s v="CMR001"/>
    <s v="Mbéré"/>
    <s v="CMR001004"/>
    <s v="Djohong"/>
    <s v="CMR001004003"/>
    <s v="BORGOP"/>
    <x v="1"/>
    <s v="TCD"/>
    <m/>
    <s v="Tibesti"/>
    <s v="TCD022"/>
    <m/>
    <m/>
    <m/>
    <m/>
    <s v=""/>
    <s v="2020-11-22"/>
    <x v="2"/>
    <s v="CAR"/>
    <m/>
    <s v="Kémo"/>
    <s v="CAR005"/>
    <m/>
    <m/>
    <m/>
    <m/>
    <s v=""/>
    <s v="2020-12-20"/>
    <s v="Tchadienne"/>
    <m/>
    <n v="0"/>
    <n v="13"/>
    <n v="0"/>
    <n v="0"/>
    <n v="0"/>
    <n v="0"/>
    <n v="0"/>
    <n v="0"/>
    <n v="1"/>
    <n v="3"/>
    <n v="4"/>
    <n v="3"/>
    <n v="3"/>
    <n v="13"/>
    <s v="Bovins"/>
    <m/>
    <n v="150"/>
    <n v="0"/>
    <n v="0"/>
    <n v="0"/>
    <n v="150"/>
    <n v="6.9304543000000001"/>
    <n v="14.819990539999999"/>
    <x v="2"/>
  </r>
  <r>
    <s v="2020-12-0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2-08"/>
    <x v="0"/>
    <s v="CMR"/>
    <m/>
    <s v="Adamaoua"/>
    <s v="CMR001"/>
    <s v="Mbéré"/>
    <s v="CMR001004"/>
    <s v="Meiganga"/>
    <s v="CMR001004002"/>
    <s v="MEIGANGA"/>
    <s v="2020-12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"/>
    <n v="0"/>
    <n v="0"/>
    <n v="0"/>
    <n v="10"/>
    <n v="6.7419379599999996"/>
    <n v="14.56870743"/>
    <x v="2"/>
  </r>
  <r>
    <s v="2020-12-0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YAFOUNOU "/>
    <s v="2020-12-08"/>
    <x v="0"/>
    <s v="CMR"/>
    <m/>
    <s v="Adamaoua"/>
    <s v="CMR001"/>
    <s v="Mbéré"/>
    <s v="CMR001004"/>
    <s v="Meiganga"/>
    <s v="CMR001004002"/>
    <s v="MBARANG "/>
    <s v="2020-12-09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36"/>
    <n v="0"/>
    <n v="0"/>
    <n v="0"/>
    <n v="36"/>
    <n v="6.7419379599999996"/>
    <n v="14.56870743"/>
    <x v="2"/>
  </r>
  <r>
    <s v="2020-12-0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2-05"/>
    <x v="0"/>
    <s v="CMR"/>
    <m/>
    <s v="Centre"/>
    <s v="CMR002"/>
    <s v="Mfoundi"/>
    <s v="CMR002007"/>
    <s v="Yaounde III"/>
    <s v="CMR002007002"/>
    <s v="YAOUNDE "/>
    <s v="2020-12-2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05"/>
    <n v="0"/>
    <n v="0"/>
    <n v="0"/>
    <n v="105"/>
    <n v="6.7419379599999996"/>
    <n v="14.56870743"/>
    <x v="2"/>
  </r>
  <r>
    <s v="2020-12-08"/>
    <x v="0"/>
    <s v="CMR001"/>
    <s v="Mbéré"/>
    <s v="CMR001004"/>
    <s v="Ngaoui"/>
    <s v="CMR001004004"/>
    <s v="DIEL"/>
    <x v="0"/>
    <s v="CMR"/>
    <m/>
    <s v="Adamaoua"/>
    <s v="CMR001"/>
    <s v="Mbéré"/>
    <s v="CMR001004"/>
    <s v="Ngaoui"/>
    <s v="CMR001004004"/>
    <s v="GARGA PELLA"/>
    <s v="2020-12-07"/>
    <x v="0"/>
    <s v="CMR"/>
    <m/>
    <s v="Adamaoua"/>
    <s v="CMR001"/>
    <s v="Mbéré"/>
    <s v="CMR001004"/>
    <s v="Ngaoui"/>
    <s v="CMR001004004"/>
    <s v="BOZO"/>
    <s v="2020-12-09"/>
    <s v="Camerounaise"/>
    <m/>
    <n v="5"/>
    <n v="0"/>
    <n v="0"/>
    <n v="0"/>
    <n v="0"/>
    <n v="0"/>
    <n v="0"/>
    <n v="0"/>
    <n v="1"/>
    <n v="2"/>
    <n v="1"/>
    <n v="0"/>
    <n v="2"/>
    <n v="5"/>
    <s v="Bovins Ovins Autre"/>
    <s v="Asins"/>
    <n v="87"/>
    <n v="10"/>
    <n v="0"/>
    <n v="2"/>
    <n v="99"/>
    <n v="6.7870415800000004"/>
    <n v="15.02402678"/>
    <x v="2"/>
  </r>
  <r>
    <s v="2020-12-08"/>
    <x v="0"/>
    <s v="CMR001"/>
    <s v="Mbéré"/>
    <s v="CMR001004"/>
    <s v="Ngaoui"/>
    <s v="CMR001004004"/>
    <s v="DIEL"/>
    <x v="0"/>
    <s v="CMR"/>
    <m/>
    <s v="Adamaoua"/>
    <s v="CMR001"/>
    <s v="Mbéré"/>
    <s v="CMR001004"/>
    <s v="Ngaoui"/>
    <s v="CMR001004004"/>
    <s v="GARGA PELLA"/>
    <s v="2020-12-07"/>
    <x v="0"/>
    <s v="CMR"/>
    <m/>
    <s v="Adamaoua"/>
    <s v="CMR001"/>
    <s v="Mbéré"/>
    <s v="CMR001004"/>
    <s v="Ngaoui"/>
    <s v="CMR001004004"/>
    <s v="BOZO"/>
    <s v="2020-12-09"/>
    <s v="Camerounaise"/>
    <m/>
    <n v="8"/>
    <n v="0"/>
    <n v="0"/>
    <n v="0"/>
    <n v="0"/>
    <n v="0"/>
    <n v="0"/>
    <n v="0"/>
    <n v="1"/>
    <n v="1"/>
    <n v="2"/>
    <n v="2"/>
    <n v="3"/>
    <n v="8"/>
    <s v="Bovins Autre Caprins"/>
    <s v="Asins"/>
    <n v="176"/>
    <n v="0"/>
    <n v="8"/>
    <n v="10"/>
    <n v="194"/>
    <n v="6.7870415800000004"/>
    <n v="15.02402678"/>
    <x v="2"/>
  </r>
  <r>
    <s v="2020-12-0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2-03"/>
    <x v="0"/>
    <s v="CMR"/>
    <m/>
    <s v="Est"/>
    <s v="CMR003"/>
    <s v="kadey"/>
    <s v="CMR003003"/>
    <s v="Kette"/>
    <s v="CMR003003004"/>
    <s v="NGALIMAMA"/>
    <s v="2020-12-10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63"/>
    <n v="0"/>
    <n v="0"/>
    <n v="0"/>
    <n v="63"/>
    <n v="4.8990748999999996"/>
    <n v="14.54433978"/>
    <x v="2"/>
  </r>
  <r>
    <s v="2020-12-0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07"/>
    <x v="0"/>
    <s v="CMR"/>
    <m/>
    <s v="Est"/>
    <s v="CMR003"/>
    <s v="kadey"/>
    <s v="CMR003003"/>
    <s v="Batouri"/>
    <s v="CMR003003003"/>
    <s v="BATOURI"/>
    <s v="2020-12-0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9"/>
    <n v="0"/>
    <n v="0"/>
    <n v="0"/>
    <n v="19"/>
    <n v="4.8990748999999996"/>
    <n v="14.54433978"/>
    <x v="2"/>
  </r>
  <r>
    <s v="2020-12-08"/>
    <x v="2"/>
    <s v="CMR003"/>
    <s v="Kadey"/>
    <s v="CMR003003"/>
    <s v="Kette"/>
    <s v="CMR003003004"/>
    <s v="TIMANGOLO"/>
    <x v="1"/>
    <s v="TCD"/>
    <m/>
    <s v="Chari Baguirmi"/>
    <s v="TCD003"/>
    <m/>
    <m/>
    <m/>
    <m/>
    <s v=""/>
    <s v="2020-09-02"/>
    <x v="1"/>
    <s v="COG"/>
    <m/>
    <m/>
    <m/>
    <m/>
    <m/>
    <m/>
    <m/>
    <s v=""/>
    <s v="2021-02-20"/>
    <s v="Tchadienne Camerounaise"/>
    <m/>
    <n v="3"/>
    <n v="6"/>
    <n v="0"/>
    <n v="0"/>
    <n v="0"/>
    <n v="0"/>
    <n v="0"/>
    <n v="0"/>
    <n v="2"/>
    <n v="0"/>
    <n v="0"/>
    <n v="0"/>
    <n v="9"/>
    <n v="9"/>
    <s v="Bovins"/>
    <m/>
    <n v="247"/>
    <n v="0"/>
    <n v="0"/>
    <n v="0"/>
    <n v="247"/>
    <n v="4.8990748999999996"/>
    <n v="14.54433978"/>
    <x v="2"/>
  </r>
  <r>
    <s v="2020-12-08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1-05"/>
    <x v="0"/>
    <s v="CMR"/>
    <m/>
    <s v="Est"/>
    <s v="CMR003"/>
    <s v="kadey"/>
    <s v="CMR003003"/>
    <s v="Kentzou"/>
    <s v="CMR003003007"/>
    <s v="MBILE"/>
    <s v="2020-12-16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167"/>
    <n v="0"/>
    <n v="0"/>
    <n v="0"/>
    <n v="167"/>
    <n v="4.8990748999999996"/>
    <n v="14.54433978"/>
    <x v="2"/>
  </r>
  <r>
    <s v="2020-12-08"/>
    <x v="2"/>
    <s v="CMR003"/>
    <s v="Kadey"/>
    <s v="CMR003003"/>
    <s v="Kette"/>
    <s v="CMR003003004"/>
    <s v="TIMANGOLO"/>
    <x v="3"/>
    <s v="NGA"/>
    <m/>
    <s v="Adamawa"/>
    <s v="NGA002"/>
    <m/>
    <m/>
    <m/>
    <m/>
    <s v=""/>
    <s v="2020-09-07"/>
    <x v="2"/>
    <s v="CAR"/>
    <m/>
    <s v="Mambere-Kadei"/>
    <s v="CAR007"/>
    <m/>
    <m/>
    <m/>
    <m/>
    <s v=""/>
    <s v="2021-01-02"/>
    <s v="Nigerienne Camerounaise"/>
    <m/>
    <n v="2"/>
    <n v="0"/>
    <n v="0"/>
    <n v="0"/>
    <n v="6"/>
    <n v="0"/>
    <n v="0"/>
    <n v="0"/>
    <n v="2"/>
    <n v="0"/>
    <n v="0"/>
    <n v="0"/>
    <n v="8"/>
    <n v="8"/>
    <s v="Bovins"/>
    <m/>
    <n v="253"/>
    <n v="0"/>
    <n v="0"/>
    <n v="0"/>
    <n v="253"/>
    <n v="4.8990748999999996"/>
    <n v="14.54433978"/>
    <x v="2"/>
  </r>
  <r>
    <s v="2020-12-0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ÉKÉ"/>
    <s v="2020-12-07"/>
    <x v="0"/>
    <s v="CMR"/>
    <m/>
    <s v="Est"/>
    <s v="CMR003"/>
    <s v="kadey"/>
    <s v="CMR003003"/>
    <s v="Batouri"/>
    <s v="CMR003003003"/>
    <s v="TAPARÉ"/>
    <s v="2020-12-08"/>
    <s v="Camerounaise"/>
    <m/>
    <n v="5"/>
    <n v="0"/>
    <n v="0"/>
    <n v="0"/>
    <n v="0"/>
    <n v="0"/>
    <n v="0"/>
    <n v="0"/>
    <n v="1"/>
    <n v="0"/>
    <n v="0"/>
    <n v="0"/>
    <n v="5"/>
    <n v="5"/>
    <s v="Bovins Caprins Autre"/>
    <s v="Asins"/>
    <n v="152"/>
    <n v="0"/>
    <n v="12"/>
    <n v="3"/>
    <n v="167"/>
    <n v="4.8990748999999996"/>
    <n v="14.54433978"/>
    <x v="2"/>
  </r>
  <r>
    <s v="2020-12-08"/>
    <x v="2"/>
    <s v="CMR003"/>
    <s v="Kadey"/>
    <s v="CMR003003"/>
    <s v="Kette"/>
    <s v="CMR003003004"/>
    <s v="TIMANGOLO"/>
    <x v="2"/>
    <s v="CAR"/>
    <m/>
    <s v="Nana-Mambere"/>
    <s v="CAR010"/>
    <m/>
    <m/>
    <m/>
    <m/>
    <s v=""/>
    <s v="2020-12-04"/>
    <x v="0"/>
    <s v="CMR"/>
    <m/>
    <s v="Est"/>
    <s v="CMR003"/>
    <s v="Lom-Et-Djerem"/>
    <s v="CMR003004"/>
    <s v="Ngoura"/>
    <s v="CMR003004005"/>
    <s v="TIKONDI"/>
    <s v="2020-12-13"/>
    <s v="Centrafricaine"/>
    <m/>
    <n v="0"/>
    <n v="0"/>
    <n v="5"/>
    <n v="0"/>
    <n v="0"/>
    <n v="0"/>
    <n v="0"/>
    <n v="0"/>
    <n v="1"/>
    <n v="0"/>
    <n v="0"/>
    <n v="0"/>
    <n v="5"/>
    <n v="5"/>
    <s v="Bovins Autre"/>
    <s v="Asins"/>
    <n v="149"/>
    <n v="0"/>
    <n v="0"/>
    <n v="3"/>
    <n v="152"/>
    <n v="4.8990748999999996"/>
    <n v="14.54433978"/>
    <x v="2"/>
  </r>
  <r>
    <s v="2020-12-0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NGOURA"/>
    <s v="2020-12-03"/>
    <x v="2"/>
    <s v="CAR"/>
    <m/>
    <s v="Ombella-Mpoko"/>
    <s v="CAR011"/>
    <m/>
    <m/>
    <m/>
    <m/>
    <s v=""/>
    <s v="2020-12-25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500"/>
    <n v="0"/>
    <n v="0"/>
    <n v="0"/>
    <n v="500"/>
    <n v="5.0849866700000002"/>
    <n v="14.63825578"/>
    <x v="2"/>
  </r>
  <r>
    <s v="2020-12-08"/>
    <x v="2"/>
    <s v="CMR003"/>
    <s v="Kadey"/>
    <s v="CMR003003"/>
    <s v="Ouli"/>
    <s v="CMR003003005"/>
    <s v="TAMOUNEGUEZE"/>
    <x v="0"/>
    <s v="CMR"/>
    <m/>
    <s v="Extrême-Nord"/>
    <s v="CMR004"/>
    <s v="Mayo-Sava"/>
    <s v="CMR004005"/>
    <s v="Mora"/>
    <s v="CMR004005002"/>
    <s v="MORA"/>
    <s v="2020-11-17"/>
    <x v="2"/>
    <s v="CAR"/>
    <m/>
    <s v="Lobaye"/>
    <s v="CAR006"/>
    <m/>
    <m/>
    <m/>
    <m/>
    <s v=""/>
    <s v="2020-12-30"/>
    <s v="Tchadienne Nigérianne"/>
    <m/>
    <n v="0"/>
    <n v="9"/>
    <n v="0"/>
    <n v="12"/>
    <n v="0"/>
    <n v="0"/>
    <n v="0"/>
    <n v="0"/>
    <n v="2"/>
    <n v="2"/>
    <n v="6"/>
    <n v="7"/>
    <n v="6"/>
    <n v="21"/>
    <s v="Bovins Ovins"/>
    <m/>
    <n v="1800"/>
    <n v="300"/>
    <n v="0"/>
    <n v="0"/>
    <n v="2100"/>
    <n v="5.0849866700000002"/>
    <n v="14.63825578"/>
    <x v="2"/>
  </r>
  <r>
    <s v="2020-12-0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NGOURA"/>
    <s v="2020-12-03"/>
    <x v="2"/>
    <s v="CAR"/>
    <m/>
    <s v="Ombella-Mpoko"/>
    <s v="CAR011"/>
    <m/>
    <m/>
    <m/>
    <m/>
    <s v=""/>
    <s v="2020-12-30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490"/>
    <n v="0"/>
    <n v="0"/>
    <n v="0"/>
    <n v="490"/>
    <n v="5.0849866700000002"/>
    <n v="14.63825578"/>
    <x v="2"/>
  </r>
  <r>
    <s v="2020-12-08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NAMBORA"/>
    <s v="2020-12-07"/>
    <x v="2"/>
    <s v="CAR"/>
    <m/>
    <s v="Lobaye"/>
    <s v="CAR006"/>
    <m/>
    <m/>
    <m/>
    <m/>
    <s v=""/>
    <s v="2020-12-29"/>
    <s v="Camerounaise"/>
    <m/>
    <n v="4"/>
    <n v="0"/>
    <n v="0"/>
    <n v="0"/>
    <n v="0"/>
    <n v="0"/>
    <n v="0"/>
    <n v="0"/>
    <n v="1"/>
    <n v="0"/>
    <n v="0"/>
    <n v="1"/>
    <n v="3"/>
    <n v="4"/>
    <s v="Bovins Ovins"/>
    <m/>
    <n v="350"/>
    <n v="80"/>
    <n v="0"/>
    <n v="0"/>
    <n v="430"/>
    <n v="5.0849866700000002"/>
    <n v="14.63825578"/>
    <x v="2"/>
  </r>
  <r>
    <s v="2020-12-0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MALEWA"/>
    <s v="2020-12-06"/>
    <x v="2"/>
    <s v="CAR"/>
    <m/>
    <s v="Kémo"/>
    <s v="CAR005"/>
    <m/>
    <m/>
    <m/>
    <m/>
    <s v=""/>
    <s v="2020-12-30"/>
    <s v="Camerounaise"/>
    <m/>
    <n v="6"/>
    <n v="0"/>
    <n v="0"/>
    <n v="0"/>
    <n v="0"/>
    <n v="0"/>
    <n v="0"/>
    <n v="0"/>
    <n v="1"/>
    <n v="0"/>
    <n v="2"/>
    <n v="2"/>
    <n v="2"/>
    <n v="6"/>
    <s v="Bovins Ovins"/>
    <m/>
    <n v="430"/>
    <n v="80"/>
    <n v="0"/>
    <n v="0"/>
    <n v="510"/>
    <n v="5.0849866700000002"/>
    <n v="14.63825578"/>
    <x v="2"/>
  </r>
  <r>
    <s v="2020-12-0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NGOURA"/>
    <s v="2020-12-05"/>
    <x v="2"/>
    <s v="CAR"/>
    <m/>
    <s v="Ombella-Mpoko"/>
    <s v="CAR011"/>
    <m/>
    <m/>
    <m/>
    <m/>
    <s v=""/>
    <s v="2020-12-30"/>
    <s v="Camerounaise"/>
    <m/>
    <n v="4"/>
    <n v="0"/>
    <n v="0"/>
    <n v="0"/>
    <n v="0"/>
    <n v="0"/>
    <n v="0"/>
    <n v="0"/>
    <n v="1"/>
    <n v="0"/>
    <n v="0"/>
    <n v="2"/>
    <n v="2"/>
    <n v="4"/>
    <s v="Bovins"/>
    <m/>
    <n v="450"/>
    <n v="0"/>
    <n v="0"/>
    <n v="0"/>
    <n v="450"/>
    <n v="5.0849866700000002"/>
    <n v="14.63825578"/>
    <x v="2"/>
  </r>
  <r>
    <s v="2020-12-08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2-04"/>
    <x v="2"/>
    <s v="CAR"/>
    <m/>
    <s v="Ouaka"/>
    <s v="CAR012"/>
    <m/>
    <m/>
    <m/>
    <m/>
    <s v=""/>
    <s v="2020-12-31"/>
    <s v="Camerounaise"/>
    <m/>
    <n v="6"/>
    <n v="0"/>
    <n v="0"/>
    <n v="0"/>
    <n v="0"/>
    <n v="0"/>
    <n v="0"/>
    <n v="0"/>
    <n v="1"/>
    <n v="0"/>
    <n v="2"/>
    <n v="2"/>
    <n v="2"/>
    <n v="6"/>
    <s v="Bovins Ovins Autre"/>
    <s v="Asins"/>
    <n v="360"/>
    <n v="80"/>
    <n v="0"/>
    <n v="3"/>
    <n v="443"/>
    <n v="5.0849866700000002"/>
    <n v="14.63825578"/>
    <x v="2"/>
  </r>
  <r>
    <s v="2020-12-08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ir"/>
    <s v="CMR001004001"/>
    <s v="DIR"/>
    <s v="2020-12-02"/>
    <x v="0"/>
    <s v="CMR"/>
    <m/>
    <s v="Est"/>
    <s v="CMR003"/>
    <s v="Lom-Et-Djerem"/>
    <s v="CMR003004"/>
    <s v="Garoua-Boulaï"/>
    <s v="CMR003004006"/>
    <s v="MBONGA "/>
    <s v="2020-12-08"/>
    <s v="Camerounaise"/>
    <m/>
    <n v="3"/>
    <n v="0"/>
    <n v="0"/>
    <n v="0"/>
    <n v="0"/>
    <n v="0"/>
    <n v="0"/>
    <n v="0"/>
    <n v="1"/>
    <n v="0"/>
    <n v="0"/>
    <n v="2"/>
    <n v="1"/>
    <n v="3"/>
    <s v="Bovins"/>
    <m/>
    <n v="105"/>
    <n v="0"/>
    <n v="0"/>
    <n v="0"/>
    <n v="105"/>
    <n v="6.0387188500000004"/>
    <n v="14.40065877"/>
    <x v="2"/>
  </r>
  <r>
    <s v="2020-12-08"/>
    <x v="1"/>
    <s v="CMR006"/>
    <s v="Bénoué"/>
    <s v="CMR006001"/>
    <s v="Bibémi"/>
    <s v="CMR006001012"/>
    <s v="MAYO-LOPE"/>
    <x v="1"/>
    <s v="TCD"/>
    <m/>
    <s v="Mayo Kebbi Ouest"/>
    <s v="TCD012"/>
    <m/>
    <m/>
    <m/>
    <m/>
    <s v=""/>
    <s v="2020-11-03"/>
    <x v="0"/>
    <s v="CMR"/>
    <m/>
    <s v="Nord"/>
    <s v="CMR006"/>
    <s v="Bénoué"/>
    <s v="CMR006001"/>
    <s v="Bibémi"/>
    <s v="CMR006001012"/>
    <s v="KAREDJE"/>
    <s v="2020-12-12"/>
    <s v="Tchadienne"/>
    <m/>
    <n v="0"/>
    <n v="6"/>
    <n v="0"/>
    <n v="0"/>
    <n v="0"/>
    <n v="0"/>
    <n v="0"/>
    <n v="0"/>
    <n v="1"/>
    <n v="0"/>
    <n v="0"/>
    <n v="2"/>
    <n v="4"/>
    <n v="6"/>
    <s v="Bovins Caprins Autre"/>
    <s v="Asins"/>
    <n v="252"/>
    <n v="0"/>
    <n v="26"/>
    <n v="3"/>
    <n v="281"/>
    <n v="9.2572727399999994"/>
    <n v="13.77182711"/>
    <x v="2"/>
  </r>
  <r>
    <s v="2020-12-0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04"/>
    <x v="2"/>
    <s v="CAR"/>
    <m/>
    <s v="Ouham-Pende"/>
    <s v="CAR014"/>
    <m/>
    <m/>
    <m/>
    <m/>
    <s v=""/>
    <s v="2020-12-11"/>
    <s v="Tchadienne"/>
    <m/>
    <n v="0"/>
    <n v="6"/>
    <n v="0"/>
    <n v="0"/>
    <n v="0"/>
    <n v="0"/>
    <n v="0"/>
    <n v="0"/>
    <n v="1"/>
    <n v="1"/>
    <n v="1"/>
    <n v="2"/>
    <n v="2"/>
    <n v="6"/>
    <s v="Bovins Ovins Autre"/>
    <s v="Asins"/>
    <n v="60"/>
    <n v="20"/>
    <n v="0"/>
    <n v="3"/>
    <n v="83"/>
    <n v="8.6633450799999991"/>
    <n v="14.9876931"/>
    <x v="2"/>
  </r>
  <r>
    <s v="2020-12-0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04"/>
    <x v="2"/>
    <s v="CAR"/>
    <m/>
    <s v="Ouham-Pende"/>
    <s v="CAR014"/>
    <m/>
    <m/>
    <m/>
    <m/>
    <s v=""/>
    <s v="2020-12-11"/>
    <s v="Tchadienne"/>
    <m/>
    <n v="0"/>
    <n v="8"/>
    <n v="0"/>
    <n v="0"/>
    <n v="0"/>
    <n v="0"/>
    <n v="0"/>
    <n v="0"/>
    <n v="1"/>
    <n v="2"/>
    <n v="2"/>
    <n v="1"/>
    <n v="3"/>
    <n v="8"/>
    <s v="Bovins Ovins Autre"/>
    <s v="Asins"/>
    <n v="90"/>
    <n v="40"/>
    <n v="0"/>
    <n v="5"/>
    <n v="135"/>
    <n v="8.6633450799999991"/>
    <n v="14.9876931"/>
    <x v="2"/>
  </r>
  <r>
    <s v="2020-12-09"/>
    <x v="0"/>
    <s v="CMR001"/>
    <s v="Mbéré"/>
    <s v="CMR001004"/>
    <s v="Djohong"/>
    <s v="CMR001004003"/>
    <s v="BORGOP"/>
    <x v="0"/>
    <s v="CMR"/>
    <m/>
    <s v="Nord"/>
    <s v="CMR006"/>
    <s v="Mayo-Rey"/>
    <s v="CMR006004"/>
    <s v="Rey-Bouba"/>
    <s v="CMR006004002"/>
    <s v="YANIYA"/>
    <s v="2020-12-02"/>
    <x v="2"/>
    <s v="CAR"/>
    <m/>
    <s v="Mbomou"/>
    <s v="CAR008"/>
    <m/>
    <m/>
    <m/>
    <m/>
    <s v=""/>
    <s v="2020-12-30"/>
    <s v="Camerounaise"/>
    <m/>
    <n v="4"/>
    <n v="0"/>
    <n v="0"/>
    <n v="0"/>
    <n v="0"/>
    <n v="0"/>
    <n v="0"/>
    <n v="0"/>
    <n v="1"/>
    <n v="0"/>
    <n v="0"/>
    <n v="1"/>
    <n v="3"/>
    <n v="4"/>
    <s v="Bovins"/>
    <m/>
    <n v="129"/>
    <n v="0"/>
    <n v="0"/>
    <n v="0"/>
    <n v="129"/>
    <n v="6.9304543000000001"/>
    <n v="14.819990539999999"/>
    <x v="2"/>
  </r>
  <r>
    <s v="2020-12-0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 "/>
    <s v="2020-12-09"/>
    <x v="0"/>
    <s v="CMR"/>
    <m/>
    <s v="Adamaoua"/>
    <s v="CMR001"/>
    <s v="Mbéré"/>
    <s v="CMR001004"/>
    <s v="Meiganga"/>
    <s v="CMR001004002"/>
    <s v="MEIGANGA"/>
    <s v="2020-12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"/>
    <n v="0"/>
    <n v="0"/>
    <n v="0"/>
    <n v="10"/>
    <n v="6.7419379599999996"/>
    <n v="14.56870743"/>
    <x v="2"/>
  </r>
  <r>
    <s v="2020-12-0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NGAOUI"/>
    <s v="2020-12-07"/>
    <x v="0"/>
    <s v="CMR"/>
    <m/>
    <s v="Adamaoua"/>
    <s v="CMR001"/>
    <s v="Mbéré"/>
    <s v="CMR001004"/>
    <s v="Meiganga"/>
    <s v="CMR001004002"/>
    <s v="MEIGANGA"/>
    <s v="2020-12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0"/>
    <n v="0"/>
    <n v="0"/>
    <n v="0"/>
    <n v="30"/>
    <n v="6.7419379599999996"/>
    <n v="14.56870743"/>
    <x v="2"/>
  </r>
  <r>
    <s v="2020-12-09"/>
    <x v="0"/>
    <s v="CMR001"/>
    <s v="Mbéré"/>
    <s v="CMR001004"/>
    <s v="Meiganga"/>
    <s v="CMR001004002"/>
    <s v="NGAM"/>
    <x v="2"/>
    <s v="CAR"/>
    <m/>
    <s v="Ouham-Pende"/>
    <s v="CAR014"/>
    <m/>
    <m/>
    <m/>
    <m/>
    <s v=""/>
    <s v="2020-11-25"/>
    <x v="0"/>
    <s v="CMR"/>
    <m/>
    <s v="Est"/>
    <s v="CMR003"/>
    <s v="Haut-Nyong"/>
    <s v="CMR003002"/>
    <s v="Dimako"/>
    <s v="CMR003002012"/>
    <s v="DIMAKO "/>
    <s v="2020-12-19"/>
    <s v="Centrafricaine Camerounaise"/>
    <m/>
    <n v="3"/>
    <n v="0"/>
    <n v="2"/>
    <n v="0"/>
    <n v="0"/>
    <n v="0"/>
    <n v="0"/>
    <n v="0"/>
    <n v="2"/>
    <n v="0"/>
    <n v="0"/>
    <n v="1"/>
    <n v="4"/>
    <n v="5"/>
    <s v="Bovins"/>
    <m/>
    <n v="71"/>
    <n v="0"/>
    <n v="0"/>
    <n v="0"/>
    <n v="71"/>
    <n v="6.7419379599999996"/>
    <n v="14.56870743"/>
    <x v="2"/>
  </r>
  <r>
    <s v="2020-12-0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NABEMO "/>
    <s v="2020-12-08"/>
    <x v="0"/>
    <s v="CMR"/>
    <m/>
    <s v="Centre"/>
    <s v="CMR002"/>
    <s v="Nyong-et-Kelle"/>
    <s v="CMR002008"/>
    <s v="Bondjock"/>
    <s v="CMR002008009"/>
    <s v="BONDJOCK "/>
    <s v="2020-12-20"/>
    <s v="Camerounaise"/>
    <m/>
    <n v="4"/>
    <n v="0"/>
    <n v="0"/>
    <n v="0"/>
    <n v="0"/>
    <n v="0"/>
    <n v="0"/>
    <n v="0"/>
    <n v="1"/>
    <n v="0"/>
    <n v="0"/>
    <n v="1"/>
    <n v="3"/>
    <n v="4"/>
    <s v="Bovins"/>
    <m/>
    <n v="53"/>
    <n v="0"/>
    <n v="0"/>
    <n v="0"/>
    <n v="53"/>
    <n v="6.7419379599999996"/>
    <n v="14.56870743"/>
    <x v="2"/>
  </r>
  <r>
    <s v="2020-12-09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15"/>
    <x v="1"/>
    <s v="COG"/>
    <m/>
    <m/>
    <m/>
    <m/>
    <m/>
    <m/>
    <m/>
    <s v=""/>
    <s v="2020-12-27"/>
    <s v="Tchadienne Camerounaise"/>
    <m/>
    <n v="1"/>
    <n v="5"/>
    <n v="0"/>
    <n v="0"/>
    <n v="0"/>
    <n v="0"/>
    <n v="0"/>
    <n v="0"/>
    <n v="2"/>
    <n v="0"/>
    <n v="0"/>
    <n v="0"/>
    <n v="6"/>
    <n v="6"/>
    <s v="Bovins"/>
    <m/>
    <n v="157"/>
    <n v="0"/>
    <n v="0"/>
    <n v="0"/>
    <n v="157"/>
    <n v="4.8990748999999996"/>
    <n v="14.54433978"/>
    <x v="2"/>
  </r>
  <r>
    <s v="2020-12-0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2-09"/>
    <x v="0"/>
    <s v="CMR"/>
    <m/>
    <s v="Est"/>
    <s v="CMR003"/>
    <s v="kadey"/>
    <s v="CMR003003"/>
    <s v="Kette"/>
    <s v="CMR003003004"/>
    <s v="GBITI"/>
    <s v="2020-12-09"/>
    <s v="Camerounaise"/>
    <m/>
    <n v="5"/>
    <n v="0"/>
    <n v="0"/>
    <n v="0"/>
    <n v="0"/>
    <n v="0"/>
    <n v="0"/>
    <n v="0"/>
    <n v="1"/>
    <n v="0"/>
    <n v="0"/>
    <n v="0"/>
    <n v="5"/>
    <n v="5"/>
    <s v="Bovins Autre"/>
    <s v="Asins"/>
    <n v="159"/>
    <n v="0"/>
    <n v="0"/>
    <n v="2"/>
    <n v="161"/>
    <n v="4.8990748999999996"/>
    <n v="14.54433978"/>
    <x v="2"/>
  </r>
  <r>
    <s v="2020-12-0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EDOBO"/>
    <s v="2020-12-09"/>
    <x v="0"/>
    <s v="CMR"/>
    <m/>
    <s v="Est"/>
    <s v="CMR003"/>
    <s v="Lom-Et-Djerem"/>
    <s v="CMR003004"/>
    <s v="Ngoura"/>
    <s v="CMR003004005"/>
    <s v="COLOMINE"/>
    <s v="2020-12-23"/>
    <s v="Camerounaise"/>
    <m/>
    <n v="4"/>
    <n v="0"/>
    <n v="0"/>
    <n v="0"/>
    <n v="0"/>
    <n v="0"/>
    <n v="0"/>
    <n v="0"/>
    <n v="1"/>
    <n v="0"/>
    <n v="0"/>
    <n v="0"/>
    <n v="4"/>
    <n v="4"/>
    <s v="Bovins Autre"/>
    <s v="Asins"/>
    <n v="156"/>
    <n v="0"/>
    <n v="0"/>
    <n v="2"/>
    <n v="158"/>
    <n v="4.8990748999999996"/>
    <n v="14.54433978"/>
    <x v="2"/>
  </r>
  <r>
    <s v="2020-12-09"/>
    <x v="2"/>
    <s v="CMR003"/>
    <s v="Kadey"/>
    <s v="CMR003003"/>
    <s v="Kette"/>
    <s v="CMR003003004"/>
    <s v="TIMANGOLO"/>
    <x v="4"/>
    <s v="NER"/>
    <m/>
    <s v="Niamey"/>
    <s v="NER005"/>
    <m/>
    <m/>
    <m/>
    <m/>
    <s v=""/>
    <s v="2020-11-15"/>
    <x v="1"/>
    <s v="COG"/>
    <m/>
    <m/>
    <m/>
    <m/>
    <m/>
    <m/>
    <m/>
    <s v=""/>
    <s v="2020-12-30"/>
    <s v="Nigerienne"/>
    <m/>
    <n v="0"/>
    <n v="0"/>
    <n v="0"/>
    <n v="0"/>
    <n v="6"/>
    <n v="0"/>
    <n v="0"/>
    <n v="0"/>
    <n v="1"/>
    <n v="0"/>
    <n v="0"/>
    <n v="0"/>
    <n v="6"/>
    <n v="6"/>
    <s v="Bovins"/>
    <m/>
    <n v="183"/>
    <n v="0"/>
    <n v="0"/>
    <n v="0"/>
    <n v="183"/>
    <n v="4.8990748999999996"/>
    <n v="14.54433978"/>
    <x v="2"/>
  </r>
  <r>
    <s v="2020-12-09"/>
    <x v="2"/>
    <s v="CMR003"/>
    <s v="Kadey"/>
    <s v="CMR003003"/>
    <s v="Kette"/>
    <s v="CMR003003004"/>
    <s v="TIMANGOLO"/>
    <x v="4"/>
    <s v="NER"/>
    <m/>
    <s v="Maradi"/>
    <s v="NER004"/>
    <m/>
    <m/>
    <m/>
    <m/>
    <s v=""/>
    <s v="2020-11-15"/>
    <x v="1"/>
    <s v="COG"/>
    <m/>
    <m/>
    <m/>
    <m/>
    <m/>
    <m/>
    <m/>
    <s v=""/>
    <s v="2020-12-26"/>
    <s v="Tchadienne Camerounaise"/>
    <m/>
    <n v="2"/>
    <n v="4"/>
    <n v="0"/>
    <n v="0"/>
    <n v="0"/>
    <n v="0"/>
    <n v="0"/>
    <n v="0"/>
    <n v="2"/>
    <n v="0"/>
    <n v="0"/>
    <n v="0"/>
    <n v="6"/>
    <n v="6"/>
    <s v="Bovins"/>
    <m/>
    <n v="102"/>
    <n v="0"/>
    <n v="0"/>
    <n v="0"/>
    <n v="102"/>
    <n v="4.8990748999999996"/>
    <n v="14.54433978"/>
    <x v="2"/>
  </r>
  <r>
    <s v="2020-12-09"/>
    <x v="2"/>
    <s v="CMR003"/>
    <s v="Kadey"/>
    <s v="CMR003003"/>
    <s v="Kette"/>
    <s v="CMR003003004"/>
    <s v="TIMANGOLO"/>
    <x v="1"/>
    <s v="TCD"/>
    <m/>
    <s v="Sila"/>
    <s v="TCD021"/>
    <m/>
    <m/>
    <m/>
    <m/>
    <s v=""/>
    <s v="2020-11-15"/>
    <x v="1"/>
    <s v="COG"/>
    <m/>
    <m/>
    <m/>
    <m/>
    <m/>
    <m/>
    <m/>
    <s v=""/>
    <s v="2020-12-29"/>
    <s v="Tchadienne"/>
    <m/>
    <n v="0"/>
    <n v="8"/>
    <n v="0"/>
    <n v="0"/>
    <n v="0"/>
    <n v="0"/>
    <n v="0"/>
    <n v="0"/>
    <n v="1"/>
    <n v="0"/>
    <n v="0"/>
    <n v="0"/>
    <n v="8"/>
    <n v="8"/>
    <s v="Bovins"/>
    <m/>
    <n v="209"/>
    <n v="0"/>
    <n v="0"/>
    <n v="0"/>
    <n v="209"/>
    <n v="4.8990748999999996"/>
    <n v="14.54433978"/>
    <x v="2"/>
  </r>
  <r>
    <s v="2020-12-09"/>
    <x v="2"/>
    <s v="CMR003"/>
    <s v="Kadey"/>
    <s v="CMR003003"/>
    <s v="Kette"/>
    <s v="CMR003003004"/>
    <s v="TIMANGOLO"/>
    <x v="2"/>
    <s v="CAR"/>
    <m/>
    <s v="Nana-Mambere"/>
    <s v="CAR010"/>
    <m/>
    <m/>
    <m/>
    <m/>
    <s v=""/>
    <s v="2020-11-22"/>
    <x v="0"/>
    <s v="CMR"/>
    <m/>
    <s v="Adamaoua"/>
    <s v="CMR001"/>
    <s v="Mayo-Banyo"/>
    <s v="CMR001003"/>
    <s v="Mayo-Darlé"/>
    <s v="CMR001003003"/>
    <s v="GUIDER"/>
    <s v="2020-12-27"/>
    <s v="Centrafricaine"/>
    <m/>
    <n v="0"/>
    <n v="0"/>
    <n v="8"/>
    <n v="0"/>
    <n v="0"/>
    <n v="0"/>
    <n v="0"/>
    <n v="0"/>
    <n v="1"/>
    <n v="0"/>
    <n v="0"/>
    <n v="0"/>
    <n v="8"/>
    <n v="8"/>
    <s v="Bovins Autre"/>
    <s v="Asins"/>
    <n v="196"/>
    <n v="0"/>
    <n v="0"/>
    <n v="3"/>
    <n v="199"/>
    <n v="4.8990748999999996"/>
    <n v="14.54433978"/>
    <x v="2"/>
  </r>
  <r>
    <s v="2020-12-09"/>
    <x v="2"/>
    <s v="CMR003"/>
    <s v="Kadey"/>
    <s v="CMR003003"/>
    <s v="Ouli"/>
    <s v="CMR003003005"/>
    <s v="TAMOUNEGUEZE"/>
    <x v="0"/>
    <s v="CMR"/>
    <m/>
    <s v="Extrême-Nord"/>
    <s v="CMR004"/>
    <s v="Mayo-Danay"/>
    <s v="CMR004003"/>
    <s v="Wina"/>
    <s v="CMR004003008"/>
    <s v="WINA"/>
    <s v="2020-11-21"/>
    <x v="2"/>
    <s v="CAR"/>
    <m/>
    <s v="Mbomou"/>
    <s v="CAR008"/>
    <m/>
    <m/>
    <m/>
    <m/>
    <s v=""/>
    <s v="2021-01-30"/>
    <s v="Camerounaise Tchadienne"/>
    <m/>
    <n v="9"/>
    <n v="6"/>
    <n v="0"/>
    <n v="0"/>
    <n v="0"/>
    <n v="0"/>
    <n v="0"/>
    <n v="0"/>
    <n v="2"/>
    <n v="0"/>
    <n v="4"/>
    <n v="5"/>
    <n v="6"/>
    <n v="15"/>
    <s v="Bovins Ovins Autre"/>
    <s v="Asins et Equins"/>
    <n v="1500"/>
    <n v="220"/>
    <n v="0"/>
    <n v="6"/>
    <n v="1726"/>
    <n v="5.0849866700000002"/>
    <n v="14.63825578"/>
    <x v="2"/>
  </r>
  <r>
    <s v="2020-12-09"/>
    <x v="2"/>
    <s v="CMR003"/>
    <s v="Kadey"/>
    <s v="CMR003003"/>
    <s v="Ouli"/>
    <s v="CMR003003005"/>
    <s v="TAMOUNEGUEZE"/>
    <x v="0"/>
    <s v="CMR"/>
    <m/>
    <s v="Extrême-Nord"/>
    <s v="CMR004"/>
    <s v="Mayo-Danay"/>
    <s v="CMR004003"/>
    <s v="Wina"/>
    <s v="CMR004003008"/>
    <s v="WINA"/>
    <s v="2020-11-20"/>
    <x v="2"/>
    <s v="CAR"/>
    <m/>
    <s v="Mbomou"/>
    <s v="CAR008"/>
    <m/>
    <m/>
    <m/>
    <m/>
    <s v=""/>
    <s v="2021-01-30"/>
    <s v="Nigérianne Camerounaise"/>
    <m/>
    <n v="3"/>
    <n v="0"/>
    <n v="0"/>
    <n v="5"/>
    <n v="0"/>
    <n v="0"/>
    <n v="0"/>
    <n v="0"/>
    <n v="2"/>
    <n v="0"/>
    <n v="0"/>
    <n v="2"/>
    <n v="6"/>
    <n v="8"/>
    <s v="Bovins Ovins"/>
    <m/>
    <n v="950"/>
    <n v="248"/>
    <n v="0"/>
    <n v="0"/>
    <n v="1198"/>
    <n v="5.0849866700000002"/>
    <n v="14.63825578"/>
    <x v="2"/>
  </r>
  <r>
    <s v="2020-12-09"/>
    <x v="2"/>
    <s v="CMR003"/>
    <s v="Kadey"/>
    <s v="CMR003003"/>
    <s v="Ouli"/>
    <s v="CMR003003005"/>
    <s v="TAMOUNEGUEZE"/>
    <x v="0"/>
    <s v="CMR"/>
    <m/>
    <s v="Nord"/>
    <s v="CMR006"/>
    <s v="Mayo-Rey"/>
    <s v="CMR006004"/>
    <s v="Rey-Bouba"/>
    <s v="CMR006004002"/>
    <s v="MAYO REY"/>
    <s v="2020-11-25"/>
    <x v="2"/>
    <s v="CAR"/>
    <m/>
    <s v="Haute-Kotto"/>
    <s v="CAR004"/>
    <m/>
    <m/>
    <m/>
    <m/>
    <s v=""/>
    <s v="2020-12-22"/>
    <s v="Camerounaise Centrafricaine"/>
    <m/>
    <n v="4"/>
    <n v="0"/>
    <n v="5"/>
    <n v="0"/>
    <n v="0"/>
    <n v="0"/>
    <n v="0"/>
    <n v="0"/>
    <n v="2"/>
    <n v="0"/>
    <n v="0"/>
    <n v="1"/>
    <n v="8"/>
    <n v="9"/>
    <s v="Bovins"/>
    <m/>
    <n v="318"/>
    <n v="0"/>
    <n v="0"/>
    <n v="0"/>
    <n v="318"/>
    <n v="5.0849866700000002"/>
    <n v="14.63825578"/>
    <x v="2"/>
  </r>
  <r>
    <s v="2020-12-09"/>
    <x v="2"/>
    <s v="CMR003"/>
    <s v="Kadey"/>
    <s v="CMR003003"/>
    <s v="Ouli"/>
    <s v="CMR003003005"/>
    <s v="TAMOUNEGUEZE"/>
    <x v="0"/>
    <s v="CMR"/>
    <m/>
    <s v="Adamaoua"/>
    <s v="CMR001"/>
    <s v="Mayo-Banyo"/>
    <s v="CMR001003"/>
    <s v="Banyo"/>
    <s v="CMR001003001"/>
    <s v="BANYO"/>
    <s v="2020-11-25"/>
    <x v="2"/>
    <s v="CAR"/>
    <m/>
    <s v="Sangha-Mbaere"/>
    <s v="CAR015"/>
    <m/>
    <m/>
    <m/>
    <m/>
    <s v=""/>
    <s v="2021-01-10"/>
    <s v="Camerounaise Tchadienne"/>
    <m/>
    <n v="8"/>
    <n v="2"/>
    <n v="0"/>
    <n v="0"/>
    <n v="0"/>
    <n v="0"/>
    <n v="0"/>
    <n v="0"/>
    <n v="2"/>
    <n v="0"/>
    <n v="3"/>
    <n v="4"/>
    <n v="3"/>
    <n v="10"/>
    <s v="Bovins Ovins Autre"/>
    <s v="Asins"/>
    <n v="1250"/>
    <n v="250"/>
    <n v="0"/>
    <n v="4"/>
    <n v="1504"/>
    <n v="5.0849866700000002"/>
    <n v="14.63825578"/>
    <x v="2"/>
  </r>
  <r>
    <s v="2020-12-09"/>
    <x v="2"/>
    <s v="CMR003"/>
    <s v="Kadey"/>
    <s v="CMR003003"/>
    <s v="Ouli"/>
    <s v="CMR003003005"/>
    <s v="TAMOUNEGUEZE"/>
    <x v="0"/>
    <s v="CMR"/>
    <m/>
    <s v="Adamaoua"/>
    <s v="CMR001"/>
    <s v="Mayo-Banyo"/>
    <s v="CMR001003"/>
    <s v="Banyo"/>
    <s v="CMR001003001"/>
    <s v="BANYO"/>
    <s v="2020-12-01"/>
    <x v="2"/>
    <s v="CAR"/>
    <m/>
    <s v="Sangha-Mbaere"/>
    <s v="CAR015"/>
    <m/>
    <m/>
    <m/>
    <m/>
    <s v=""/>
    <s v="2021-01-10"/>
    <s v="Camerounaise Nigérianne"/>
    <m/>
    <n v="6"/>
    <n v="0"/>
    <n v="0"/>
    <n v="3"/>
    <n v="0"/>
    <n v="0"/>
    <n v="0"/>
    <n v="0"/>
    <n v="2"/>
    <n v="0"/>
    <n v="0"/>
    <n v="4"/>
    <n v="5"/>
    <n v="9"/>
    <s v="Bovins Ovins Autre"/>
    <s v="Asins"/>
    <n v="950"/>
    <n v="240"/>
    <n v="0"/>
    <n v="3"/>
    <n v="1193"/>
    <n v="5.0849866700000002"/>
    <n v="14.63825578"/>
    <x v="2"/>
  </r>
  <r>
    <s v="2020-12-09"/>
    <x v="2"/>
    <s v="CMR003"/>
    <s v="Kadey"/>
    <s v="CMR003003"/>
    <s v="Ouli"/>
    <s v="CMR003003005"/>
    <s v="TAMOUNEGUEZE"/>
    <x v="0"/>
    <s v="CMR"/>
    <m/>
    <s v="Adamaoua"/>
    <s v="CMR001"/>
    <s v="Mayo-Banyo"/>
    <s v="CMR001003"/>
    <s v="Banyo"/>
    <s v="CMR001003001"/>
    <s v="BANYO"/>
    <s v="2020-12-01"/>
    <x v="2"/>
    <s v="CAR"/>
    <m/>
    <s v="Sangha-Mbaere"/>
    <s v="CAR015"/>
    <m/>
    <m/>
    <m/>
    <m/>
    <s v=""/>
    <s v="2021-01-10"/>
    <s v="Camerounaise"/>
    <m/>
    <n v="5"/>
    <n v="0"/>
    <n v="0"/>
    <n v="0"/>
    <n v="0"/>
    <n v="0"/>
    <n v="0"/>
    <n v="0"/>
    <n v="1"/>
    <n v="0"/>
    <n v="0"/>
    <n v="2"/>
    <n v="3"/>
    <n v="5"/>
    <s v="Bovins Ovins"/>
    <m/>
    <n v="500"/>
    <n v="100"/>
    <n v="0"/>
    <n v="0"/>
    <n v="600"/>
    <n v="5.0849866700000002"/>
    <n v="14.63825578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GADJI"/>
    <s v="2020-11-27"/>
    <x v="0"/>
    <s v="CMR"/>
    <m/>
    <s v="Est"/>
    <s v="CMR003"/>
    <s v="Lom-Et-Djerem"/>
    <s v="CMR003004"/>
    <s v="Bertoua I"/>
    <s v="CMR003004007"/>
    <s v="BERTOUA "/>
    <s v="2020-12-27"/>
    <s v="Camerounaise"/>
    <m/>
    <n v="2"/>
    <n v="0"/>
    <n v="0"/>
    <n v="0"/>
    <n v="0"/>
    <n v="0"/>
    <n v="0"/>
    <n v="0"/>
    <n v="1"/>
    <n v="0"/>
    <n v="0"/>
    <n v="1"/>
    <n v="1"/>
    <n v="2"/>
    <s v="Bovins Autre"/>
    <s v="Asins"/>
    <n v="200"/>
    <n v="0"/>
    <n v="0"/>
    <n v="4"/>
    <n v="204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GADJI"/>
    <s v="2020-11-27"/>
    <x v="0"/>
    <s v="CMR"/>
    <m/>
    <s v="Est"/>
    <s v="CMR003"/>
    <s v="Lom-Et-Djerem"/>
    <s v="CMR003004"/>
    <s v="Bertoua I"/>
    <s v="CMR003004007"/>
    <s v="BERTOUA "/>
    <s v="2020-12-2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58"/>
    <n v="0"/>
    <n v="0"/>
    <n v="0"/>
    <n v="158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GADJI "/>
    <s v="2020-11-20"/>
    <x v="0"/>
    <s v="CMR"/>
    <m/>
    <s v="Est"/>
    <s v="CMR003"/>
    <s v="Lom-Et-Djerem"/>
    <s v="CMR003004"/>
    <s v="Bertoua I"/>
    <s v="CMR003004007"/>
    <s v="TONGO-GALDIMA "/>
    <s v="2020-12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50"/>
    <n v="0"/>
    <n v="0"/>
    <n v="0"/>
    <n v="150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ayo-Banyo"/>
    <s v="CMR001003"/>
    <s v="Banyo"/>
    <s v="CMR001003001"/>
    <s v="FADA"/>
    <s v="2020-11-20"/>
    <x v="0"/>
    <s v="CMR"/>
    <m/>
    <s v="Est"/>
    <s v="CMR003"/>
    <s v="Lom-Et-Djerem"/>
    <s v="CMR003004"/>
    <s v="Bertoua I"/>
    <s v="CMR003004007"/>
    <s v="TONGO-GALDIMA "/>
    <s v="2020-12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12"/>
    <n v="0"/>
    <n v="0"/>
    <n v="0"/>
    <n v="112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GADJI "/>
    <s v="2020-11-20"/>
    <x v="0"/>
    <s v="CMR"/>
    <m/>
    <s v="Est"/>
    <s v="CMR003"/>
    <s v="Lom-Et-Djerem"/>
    <s v="CMR003004"/>
    <s v="Bertoua I"/>
    <s v="CMR003004007"/>
    <s v="TONGO-GALDIMA "/>
    <s v="2020-12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92"/>
    <n v="0"/>
    <n v="0"/>
    <n v="0"/>
    <n v="192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GADJI "/>
    <s v="2020-11-20"/>
    <x v="0"/>
    <s v="CMR"/>
    <m/>
    <s v="Est"/>
    <s v="CMR003"/>
    <s v="Lom-Et-Djerem"/>
    <s v="CMR003004"/>
    <s v="Bertoua I"/>
    <s v="CMR003004007"/>
    <s v="TONGO-GALDIMA "/>
    <s v="2020-12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6"/>
    <n v="0"/>
    <n v="0"/>
    <n v="0"/>
    <n v="106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DJOHONG"/>
    <s v="2020-11-26"/>
    <x v="0"/>
    <s v="CMR"/>
    <m/>
    <s v="Est"/>
    <s v="CMR003"/>
    <s v="Lom-Et-Djerem"/>
    <s v="CMR003004"/>
    <s v="Garoua-Boulaï"/>
    <s v="CMR003004006"/>
    <s v="GADO"/>
    <s v="2020-12-16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02"/>
    <n v="0"/>
    <n v="0"/>
    <n v="0"/>
    <n v="102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GADJI "/>
    <s v="2020-11-20"/>
    <x v="0"/>
    <s v="CMR"/>
    <m/>
    <s v="Est"/>
    <s v="CMR003"/>
    <s v="Lom-Et-Djerem"/>
    <s v="CMR003004"/>
    <s v="Bertoua I"/>
    <s v="CMR003004007"/>
    <s v="TONGO-GALDIMA "/>
    <s v="2020-12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93"/>
    <n v="0"/>
    <n v="0"/>
    <n v="0"/>
    <n v="93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GADJI"/>
    <s v="2020-11-27"/>
    <x v="0"/>
    <s v="CMR"/>
    <m/>
    <s v="Est"/>
    <s v="CMR003"/>
    <s v="Lom-Et-Djerem"/>
    <s v="CMR003004"/>
    <s v="Bertoua I"/>
    <s v="CMR003004007"/>
    <s v="BERTOUA"/>
    <s v="2020-12-2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89"/>
    <n v="0"/>
    <n v="0"/>
    <n v="0"/>
    <n v="189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GADJI"/>
    <s v="2020-11-27"/>
    <x v="0"/>
    <s v="CMR"/>
    <m/>
    <s v="Est"/>
    <s v="CMR003"/>
    <s v="Lom-Et-Djerem"/>
    <s v="CMR003004"/>
    <s v="Bertoua I"/>
    <s v="CMR003004007"/>
    <s v="BERTOUA"/>
    <s v="2020-12-2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78"/>
    <n v="0"/>
    <n v="0"/>
    <n v="0"/>
    <n v="178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DJOHONG"/>
    <s v="2020-11-26"/>
    <x v="0"/>
    <s v="CMR"/>
    <m/>
    <s v="Est"/>
    <s v="CMR003"/>
    <s v="Lom-Et-Djerem"/>
    <s v="CMR003004"/>
    <s v="Garoua-Boulaï"/>
    <s v="CMR003004006"/>
    <s v="GADO "/>
    <s v="2020-12-17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98"/>
    <n v="0"/>
    <n v="0"/>
    <n v="0"/>
    <n v="98"/>
    <n v="6.0387188500000004"/>
    <n v="14.40065877"/>
    <x v="2"/>
  </r>
  <r>
    <s v="2020-12-09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DJOHONG"/>
    <s v="2020-11-26"/>
    <x v="0"/>
    <s v="CMR"/>
    <m/>
    <s v="Est"/>
    <s v="CMR003"/>
    <s v="Lom-Et-Djerem"/>
    <s v="CMR003004"/>
    <s v="Garoua-Boulaï"/>
    <s v="CMR003004006"/>
    <s v="GADO "/>
    <s v="2020-12-17"/>
    <s v="Camerounaise"/>
    <m/>
    <n v="1"/>
    <n v="0"/>
    <n v="0"/>
    <n v="0"/>
    <n v="0"/>
    <n v="0"/>
    <n v="0"/>
    <n v="0"/>
    <n v="1"/>
    <n v="0"/>
    <n v="0"/>
    <n v="0"/>
    <n v="1"/>
    <n v="1"/>
    <s v="Bovins Autre"/>
    <s v="Asins"/>
    <n v="109"/>
    <n v="0"/>
    <n v="0"/>
    <n v="1"/>
    <n v="110"/>
    <n v="6.0387188500000004"/>
    <n v="14.40065877"/>
    <x v="2"/>
  </r>
  <r>
    <s v="2020-12-09"/>
    <x v="1"/>
    <s v="CMR006"/>
    <s v="Bénoué"/>
    <s v="CMR006001"/>
    <s v="Bibémi"/>
    <s v="CMR006001012"/>
    <s v="MAYO-LOPE"/>
    <x v="1"/>
    <s v="TCD"/>
    <m/>
    <s v="Mayo Kebbi Est"/>
    <s v="TCD011"/>
    <m/>
    <m/>
    <m/>
    <m/>
    <s v=""/>
    <s v="2020-11-02"/>
    <x v="0"/>
    <s v="CMR"/>
    <m/>
    <s v="Nord"/>
    <s v="CMR006"/>
    <s v="Bénoué"/>
    <s v="CMR006001"/>
    <s v="Bibémi"/>
    <s v="CMR006001012"/>
    <s v="KAREDJE"/>
    <s v="2020-12-13"/>
    <s v="Tchadienne"/>
    <m/>
    <n v="0"/>
    <n v="9"/>
    <n v="0"/>
    <n v="0"/>
    <n v="0"/>
    <n v="0"/>
    <n v="0"/>
    <n v="0"/>
    <n v="1"/>
    <n v="0"/>
    <n v="0"/>
    <n v="3"/>
    <n v="6"/>
    <n v="9"/>
    <s v="Bovins Ovins Autre"/>
    <s v="Asins"/>
    <n v="313"/>
    <n v="52"/>
    <n v="0"/>
    <n v="3"/>
    <n v="368"/>
    <n v="9.2572727399999994"/>
    <n v="13.77182711"/>
    <x v="2"/>
  </r>
  <r>
    <s v="2020-12-09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11-03"/>
    <x v="0"/>
    <s v="CMR"/>
    <m/>
    <s v="Nord"/>
    <s v="CMR006"/>
    <s v="Mayo-Rey"/>
    <s v="CMR006004"/>
    <s v="Madingring"/>
    <s v="CMR006004004"/>
    <s v="GOR "/>
    <s v="2020-12-09"/>
    <s v="Tchadienne"/>
    <m/>
    <n v="0"/>
    <n v="8"/>
    <n v="0"/>
    <n v="0"/>
    <n v="0"/>
    <n v="0"/>
    <n v="0"/>
    <n v="0"/>
    <n v="1"/>
    <n v="1"/>
    <n v="2"/>
    <n v="2"/>
    <n v="3"/>
    <n v="8"/>
    <s v="Ovins Autre"/>
    <s v="Asins"/>
    <n v="0"/>
    <n v="150"/>
    <n v="0"/>
    <n v="5"/>
    <n v="155"/>
    <n v="8.6633450799999991"/>
    <n v="14.9876931"/>
    <x v="2"/>
  </r>
  <r>
    <s v="2020-12-09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12-03"/>
    <x v="0"/>
    <s v="CMR"/>
    <m/>
    <s v="Nord"/>
    <s v="CMR006"/>
    <s v="Mayo-Rey"/>
    <s v="CMR006004"/>
    <s v="Madingring"/>
    <s v="CMR006004004"/>
    <s v="GOR "/>
    <s v="2020-12-09"/>
    <s v="Tchadienne"/>
    <m/>
    <n v="0"/>
    <n v="6"/>
    <n v="0"/>
    <n v="0"/>
    <n v="0"/>
    <n v="0"/>
    <n v="0"/>
    <n v="0"/>
    <n v="1"/>
    <n v="0"/>
    <n v="2"/>
    <n v="2"/>
    <n v="2"/>
    <n v="6"/>
    <s v="Ovins Autre"/>
    <s v="Asins"/>
    <n v="0"/>
    <n v="140"/>
    <n v="0"/>
    <n v="3"/>
    <n v="143"/>
    <n v="8.6633450799999991"/>
    <n v="14.9876931"/>
    <x v="2"/>
  </r>
  <r>
    <s v="2020-12-09"/>
    <x v="1"/>
    <s v="CMR006"/>
    <s v="Mayo-Rey"/>
    <s v="CMR006004"/>
    <s v="Madingring"/>
    <s v="CMR006004004"/>
    <s v="GOR"/>
    <x v="1"/>
    <s v="TCD"/>
    <m/>
    <s v="Chari Baguirmi"/>
    <s v="TCD003"/>
    <m/>
    <m/>
    <m/>
    <m/>
    <s v=""/>
    <s v="2020-11-03"/>
    <x v="0"/>
    <s v="CMR"/>
    <m/>
    <s v="Nord"/>
    <s v="CMR006"/>
    <s v="Mayo-Rey"/>
    <s v="CMR006004"/>
    <s v="Madingring"/>
    <s v="CMR006004004"/>
    <s v="GOR "/>
    <s v="2020-12-09"/>
    <s v="Tchadienne"/>
    <m/>
    <n v="0"/>
    <n v="9"/>
    <n v="0"/>
    <n v="0"/>
    <n v="0"/>
    <n v="0"/>
    <n v="0"/>
    <n v="0"/>
    <n v="1"/>
    <n v="2"/>
    <n v="2"/>
    <n v="1"/>
    <n v="4"/>
    <n v="9"/>
    <s v="Ovins Autre"/>
    <s v="Asins"/>
    <n v="0"/>
    <n v="200"/>
    <n v="0"/>
    <n v="6"/>
    <n v="206"/>
    <n v="8.6633450799999991"/>
    <n v="14.9876931"/>
    <x v="2"/>
  </r>
  <r>
    <s v="2020-12-09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2-09"/>
    <x v="0"/>
    <s v="CMR"/>
    <m/>
    <s v="Nord"/>
    <s v="CMR006"/>
    <s v="Bénoué"/>
    <s v="CMR006001"/>
    <s v="Bibémi"/>
    <s v="CMR006001012"/>
    <s v="ADOUMRI "/>
    <s v="2020-12-1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40"/>
    <n v="0"/>
    <n v="0"/>
    <n v="0"/>
    <n v="40"/>
    <n v="8.6633450799999991"/>
    <n v="14.9876931"/>
    <x v="2"/>
  </r>
  <r>
    <s v="2020-12-09"/>
    <x v="1"/>
    <s v="CMR006"/>
    <s v="Mayo-Rey"/>
    <s v="CMR006004"/>
    <s v="Touboro"/>
    <s v="CMR006004003"/>
    <s v="BOGDIBO"/>
    <x v="1"/>
    <s v="TCD"/>
    <m/>
    <s v="Logone Oriental"/>
    <s v="TCD009"/>
    <m/>
    <m/>
    <m/>
    <m/>
    <s v=""/>
    <s v="2020-12-06"/>
    <x v="2"/>
    <s v="CAR"/>
    <m/>
    <s v="Nana-Mambere"/>
    <s v="CAR010"/>
    <m/>
    <m/>
    <m/>
    <m/>
    <s v=""/>
    <s v="2020-12-17"/>
    <s v="Tchadienne"/>
    <m/>
    <n v="0"/>
    <n v="5"/>
    <n v="0"/>
    <n v="0"/>
    <n v="0"/>
    <n v="0"/>
    <n v="0"/>
    <n v="0"/>
    <n v="1"/>
    <n v="2"/>
    <n v="1"/>
    <n v="0"/>
    <n v="2"/>
    <n v="5"/>
    <s v="Bovins Ovins Autre"/>
    <s v="Asins"/>
    <n v="34"/>
    <n v="20"/>
    <n v="0"/>
    <n v="5"/>
    <n v="59"/>
    <n v="7.7847441999999996"/>
    <n v="15.51739456"/>
    <x v="2"/>
  </r>
  <r>
    <s v="2020-12-09"/>
    <x v="1"/>
    <s v="CMR006"/>
    <s v="Mayo-Rey"/>
    <s v="CMR006004"/>
    <s v="Touboro"/>
    <s v="CMR006004003"/>
    <s v="BOGDIBO"/>
    <x v="1"/>
    <s v="TCD"/>
    <m/>
    <s v="Logone Oriental"/>
    <s v="TCD009"/>
    <m/>
    <m/>
    <m/>
    <m/>
    <s v=""/>
    <s v="2020-12-06"/>
    <x v="2"/>
    <s v="CAR"/>
    <m/>
    <s v="Nana-Mambere"/>
    <s v="CAR010"/>
    <m/>
    <m/>
    <m/>
    <m/>
    <s v=""/>
    <s v="2020-12-17"/>
    <s v="Tchadienne"/>
    <m/>
    <n v="0"/>
    <n v="4"/>
    <n v="0"/>
    <n v="0"/>
    <n v="0"/>
    <n v="0"/>
    <n v="0"/>
    <n v="0"/>
    <n v="1"/>
    <n v="2"/>
    <n v="1"/>
    <n v="0"/>
    <n v="1"/>
    <n v="4"/>
    <s v="Bovins Ovins Autre"/>
    <s v="Asins"/>
    <n v="25"/>
    <n v="9"/>
    <n v="0"/>
    <n v="2"/>
    <n v="36"/>
    <n v="7.7847441999999996"/>
    <n v="15.51739456"/>
    <x v="2"/>
  </r>
  <r>
    <s v="2020-12-09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Touboro"/>
    <s v="CMR006004003"/>
    <s v="MBÉRÉ TCHAD"/>
    <s v="2020-11-28"/>
    <x v="0"/>
    <s v="CMR"/>
    <m/>
    <s v="Nord"/>
    <s v="CMR006"/>
    <s v="Mayo-Rey"/>
    <s v="CMR006004"/>
    <s v="Touboro"/>
    <s v="CMR006004003"/>
    <s v="OURO SOULEY"/>
    <s v="2020-12-13"/>
    <s v="Camerounaise"/>
    <m/>
    <n v="5"/>
    <n v="0"/>
    <n v="0"/>
    <n v="0"/>
    <n v="0"/>
    <n v="0"/>
    <n v="0"/>
    <n v="0"/>
    <n v="1"/>
    <n v="0"/>
    <n v="0"/>
    <n v="2"/>
    <n v="3"/>
    <n v="5"/>
    <s v="Bovins Ovins"/>
    <m/>
    <n v="320"/>
    <n v="135"/>
    <n v="0"/>
    <n v="0"/>
    <n v="455"/>
    <n v="7.5627594599999997"/>
    <n v="15.4252009"/>
    <x v="2"/>
  </r>
  <r>
    <s v="2020-12-10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10"/>
    <x v="3"/>
    <s v="TCD"/>
    <m/>
    <s v="Mayo Kebbi Est"/>
    <s v="TCD011"/>
    <m/>
    <m/>
    <m/>
    <m/>
    <s v=""/>
    <s v="2020-12-19"/>
    <s v="Centrafricaine"/>
    <m/>
    <n v="0"/>
    <n v="0"/>
    <n v="7"/>
    <n v="0"/>
    <n v="0"/>
    <n v="0"/>
    <n v="0"/>
    <n v="0"/>
    <n v="1"/>
    <n v="1"/>
    <n v="2"/>
    <n v="0"/>
    <n v="4"/>
    <n v="7"/>
    <s v="Bovins"/>
    <m/>
    <n v="206"/>
    <n v="0"/>
    <n v="0"/>
    <n v="0"/>
    <n v="206"/>
    <n v="6.9304543000000001"/>
    <n v="14.819990539999999"/>
    <x v="2"/>
  </r>
  <r>
    <s v="2020-12-10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10"/>
    <x v="3"/>
    <s v="TCD"/>
    <m/>
    <s v="Kanem"/>
    <s v="TCD006"/>
    <m/>
    <m/>
    <m/>
    <m/>
    <s v=""/>
    <s v="2020-12-19"/>
    <s v="Centrafricaine"/>
    <m/>
    <n v="0"/>
    <n v="0"/>
    <n v="6"/>
    <n v="0"/>
    <n v="0"/>
    <n v="0"/>
    <n v="0"/>
    <n v="0"/>
    <n v="1"/>
    <n v="2"/>
    <n v="0"/>
    <n v="1"/>
    <n v="3"/>
    <n v="6"/>
    <s v="Bovins"/>
    <m/>
    <n v="195"/>
    <n v="0"/>
    <n v="0"/>
    <n v="0"/>
    <n v="195"/>
    <n v="6.9304543000000001"/>
    <n v="14.819990539999999"/>
    <x v="2"/>
  </r>
  <r>
    <s v="2020-12-10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10"/>
    <x v="3"/>
    <s v="TCD"/>
    <m/>
    <s v="Mayo Kebbi Est"/>
    <s v="TCD011"/>
    <m/>
    <m/>
    <m/>
    <m/>
    <s v=""/>
    <s v="2020-12-19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130"/>
    <n v="0"/>
    <n v="0"/>
    <n v="0"/>
    <n v="130"/>
    <n v="6.9304543000000001"/>
    <n v="14.819990539999999"/>
    <x v="2"/>
  </r>
  <r>
    <s v="2020-12-10"/>
    <x v="0"/>
    <s v="CMR001"/>
    <s v="Mbéré"/>
    <s v="CMR001004"/>
    <s v="Djohong"/>
    <s v="CMR001004003"/>
    <s v="BORGOP"/>
    <x v="1"/>
    <s v="TCD"/>
    <m/>
    <s v="Barh-El-Gazel"/>
    <s v="TCD019"/>
    <m/>
    <m/>
    <m/>
    <m/>
    <s v=""/>
    <s v="2020-11-27"/>
    <x v="2"/>
    <s v="CAR"/>
    <m/>
    <s v="Kémo"/>
    <s v="CAR005"/>
    <m/>
    <m/>
    <m/>
    <m/>
    <s v=""/>
    <s v="2020-12-20"/>
    <s v="Tchadienne"/>
    <m/>
    <n v="0"/>
    <n v="17"/>
    <n v="0"/>
    <n v="0"/>
    <n v="0"/>
    <n v="0"/>
    <n v="0"/>
    <n v="0"/>
    <n v="1"/>
    <n v="6"/>
    <n v="3"/>
    <n v="5"/>
    <n v="3"/>
    <n v="17"/>
    <s v="Bovins Ovins"/>
    <m/>
    <n v="200"/>
    <n v="36"/>
    <n v="0"/>
    <n v="0"/>
    <n v="236"/>
    <n v="6.9304543000000001"/>
    <n v="14.819990539999999"/>
    <x v="2"/>
  </r>
  <r>
    <s v="2020-12-10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29"/>
    <x v="2"/>
    <s v="CAR"/>
    <m/>
    <s v="Lobaye"/>
    <s v="CAR006"/>
    <m/>
    <m/>
    <m/>
    <m/>
    <s v=""/>
    <s v="2020-12-21"/>
    <s v="Tchadienne"/>
    <m/>
    <n v="0"/>
    <n v="23"/>
    <n v="0"/>
    <n v="0"/>
    <n v="0"/>
    <n v="0"/>
    <n v="0"/>
    <n v="0"/>
    <n v="1"/>
    <n v="8"/>
    <n v="4"/>
    <n v="7"/>
    <n v="4"/>
    <n v="23"/>
    <s v="Bovins Ovins Caprins"/>
    <m/>
    <n v="350"/>
    <n v="47"/>
    <n v="23"/>
    <n v="0"/>
    <n v="420"/>
    <n v="6.9304543000000001"/>
    <n v="14.819990539999999"/>
    <x v="2"/>
  </r>
  <r>
    <s v="2020-12-10"/>
    <x v="0"/>
    <s v="CMR001"/>
    <s v="Mbéré"/>
    <s v="CMR001004"/>
    <s v="Djohong"/>
    <s v="CMR001004003"/>
    <s v="BORGOP"/>
    <x v="1"/>
    <s v="TCD"/>
    <m/>
    <s v="Sila"/>
    <s v="TCD021"/>
    <m/>
    <m/>
    <m/>
    <m/>
    <s v=""/>
    <s v="2020-12-01"/>
    <x v="2"/>
    <s v="CAR"/>
    <m/>
    <s v="Kémo"/>
    <s v="CAR005"/>
    <m/>
    <m/>
    <m/>
    <m/>
    <s v=""/>
    <s v="2020-12-22"/>
    <s v="Tchadienne"/>
    <m/>
    <n v="0"/>
    <n v="9"/>
    <n v="0"/>
    <n v="0"/>
    <n v="0"/>
    <n v="0"/>
    <n v="0"/>
    <n v="0"/>
    <n v="1"/>
    <n v="1"/>
    <n v="3"/>
    <n v="2"/>
    <n v="3"/>
    <n v="9"/>
    <s v="Bovins Ovins Caprins"/>
    <m/>
    <n v="150"/>
    <n v="17"/>
    <n v="8"/>
    <n v="0"/>
    <n v="175"/>
    <n v="6.9304543000000001"/>
    <n v="14.819990539999999"/>
    <x v="2"/>
  </r>
  <r>
    <s v="2020-12-10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1-20"/>
    <x v="2"/>
    <s v="CAR"/>
    <m/>
    <s v="Ouham-Pende"/>
    <s v="CAR014"/>
    <m/>
    <m/>
    <m/>
    <m/>
    <s v=""/>
    <s v="2020-12-24"/>
    <s v="Tchadienne"/>
    <m/>
    <n v="0"/>
    <n v="12"/>
    <n v="0"/>
    <n v="0"/>
    <n v="0"/>
    <n v="0"/>
    <n v="0"/>
    <n v="0"/>
    <n v="1"/>
    <n v="4"/>
    <n v="2"/>
    <n v="3"/>
    <n v="3"/>
    <n v="12"/>
    <s v="Bovins"/>
    <m/>
    <n v="120"/>
    <n v="0"/>
    <n v="0"/>
    <n v="0"/>
    <n v="120"/>
    <n v="6.9304543000000001"/>
    <n v="14.819990539999999"/>
    <x v="2"/>
  </r>
  <r>
    <s v="2020-12-10"/>
    <x v="0"/>
    <s v="CMR001"/>
    <s v="Mbéré"/>
    <s v="CMR001004"/>
    <s v="Djohong"/>
    <s v="CMR001004003"/>
    <s v="BORGOP"/>
    <x v="1"/>
    <s v="TCD"/>
    <m/>
    <s v="Tandjile"/>
    <s v="TCD016"/>
    <m/>
    <m/>
    <m/>
    <m/>
    <s v=""/>
    <s v="2020-11-28"/>
    <x v="2"/>
    <s v="CAR"/>
    <m/>
    <s v="Bamingui-Bangoran"/>
    <s v="CAR001"/>
    <m/>
    <m/>
    <m/>
    <m/>
    <s v=""/>
    <s v="2020-12-23"/>
    <s v="Tchadienne"/>
    <m/>
    <n v="0"/>
    <n v="19"/>
    <n v="0"/>
    <n v="0"/>
    <n v="0"/>
    <n v="0"/>
    <n v="0"/>
    <n v="0"/>
    <n v="1"/>
    <n v="4"/>
    <n v="3"/>
    <n v="8"/>
    <n v="4"/>
    <n v="19"/>
    <s v="Bovins Ovins"/>
    <m/>
    <n v="350"/>
    <n v="18"/>
    <n v="0"/>
    <n v="0"/>
    <n v="368"/>
    <n v="6.9304543000000001"/>
    <n v="14.819990539999999"/>
    <x v="2"/>
  </r>
  <r>
    <s v="2020-12-10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1-28"/>
    <x v="0"/>
    <s v="CMR"/>
    <m/>
    <s v="Est"/>
    <s v="CMR003"/>
    <s v="Lom-Et-Djerem"/>
    <s v="CMR003004"/>
    <s v="Bétaré-Oya"/>
    <s v="CMR003004002"/>
    <s v="BÉTARÉ-OYA"/>
    <s v="2020-12-30"/>
    <s v="Centrafricaine"/>
    <m/>
    <n v="0"/>
    <n v="0"/>
    <n v="3"/>
    <n v="0"/>
    <n v="0"/>
    <n v="0"/>
    <n v="0"/>
    <n v="0"/>
    <n v="1"/>
    <n v="0"/>
    <n v="0"/>
    <n v="1"/>
    <n v="2"/>
    <n v="3"/>
    <s v="Bovins"/>
    <m/>
    <n v="75"/>
    <n v="0"/>
    <n v="0"/>
    <n v="0"/>
    <n v="75"/>
    <n v="6.7419379599999996"/>
    <n v="14.56870743"/>
    <x v="2"/>
  </r>
  <r>
    <s v="2020-12-1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OOLO "/>
    <s v="2020-12-08"/>
    <x v="0"/>
    <s v="CMR"/>
    <m/>
    <s v="Est"/>
    <s v="CMR003"/>
    <s v="Lom-Et-Djerem"/>
    <s v="CMR003004"/>
    <s v="Mandjou"/>
    <s v="CMR003004004"/>
    <s v="MANDJOU "/>
    <s v="2020-12-17"/>
    <s v="Camerounaise"/>
    <m/>
    <n v="2"/>
    <n v="0"/>
    <n v="0"/>
    <n v="0"/>
    <n v="0"/>
    <n v="0"/>
    <n v="0"/>
    <n v="0"/>
    <n v="1"/>
    <n v="0"/>
    <n v="0"/>
    <n v="0"/>
    <n v="2"/>
    <n v="2"/>
    <s v="Bovins Caprins"/>
    <m/>
    <n v="67"/>
    <n v="0"/>
    <n v="9"/>
    <n v="0"/>
    <n v="76"/>
    <n v="6.7419379599999996"/>
    <n v="14.56870743"/>
    <x v="2"/>
  </r>
  <r>
    <s v="2020-12-10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konolinga"/>
    <s v="CMR002009003"/>
    <s v="MINTA"/>
    <s v="2020-10-01"/>
    <x v="2"/>
    <s v="CAR"/>
    <m/>
    <s v="Mambere-Kadei"/>
    <s v="CAR007"/>
    <m/>
    <m/>
    <m/>
    <m/>
    <s v=""/>
    <s v="2020-12-26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85"/>
    <n v="0"/>
    <n v="0"/>
    <n v="0"/>
    <n v="85"/>
    <n v="4.8990748999999996"/>
    <n v="14.54433978"/>
    <x v="2"/>
  </r>
  <r>
    <s v="2020-12-10"/>
    <x v="2"/>
    <s v="CMR003"/>
    <s v="Kadey"/>
    <s v="CMR003003"/>
    <s v="Kette"/>
    <s v="CMR003003004"/>
    <s v="TIMANGOLO"/>
    <x v="2"/>
    <s v="CAR"/>
    <m/>
    <s v="Mambere-Kadei"/>
    <s v="CAR007"/>
    <m/>
    <m/>
    <m/>
    <m/>
    <s v=""/>
    <s v="2020-12-06"/>
    <x v="0"/>
    <s v="CMR"/>
    <m/>
    <s v="Est"/>
    <s v="CMR003"/>
    <s v="kadey"/>
    <s v="CMR003003"/>
    <s v="Kentzou"/>
    <s v="CMR003003007"/>
    <s v="LOLO"/>
    <s v="2020-12-16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76"/>
    <n v="0"/>
    <n v="0"/>
    <n v="0"/>
    <n v="76"/>
    <n v="4.8990748999999996"/>
    <n v="14.54433978"/>
    <x v="2"/>
  </r>
  <r>
    <s v="2020-12-1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Nguelebok"/>
    <s v="CMR003003001"/>
    <s v="KOBBI"/>
    <s v="2020-12-02"/>
    <x v="0"/>
    <s v="CMR"/>
    <m/>
    <s v="Est"/>
    <s v="CMR003"/>
    <s v="kadey"/>
    <s v="CMR003003"/>
    <s v="Kette"/>
    <s v="CMR003003004"/>
    <s v="WOLO"/>
    <s v="2020-12-18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76"/>
    <n v="0"/>
    <n v="0"/>
    <n v="0"/>
    <n v="76"/>
    <n v="4.8990748999999996"/>
    <n v="14.54433978"/>
    <x v="2"/>
  </r>
  <r>
    <s v="2020-12-1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08"/>
    <x v="0"/>
    <s v="CMR"/>
    <m/>
    <s v="Est"/>
    <s v="CMR003"/>
    <s v="kadey"/>
    <s v="CMR003003"/>
    <s v="Kette"/>
    <s v="CMR003003004"/>
    <s v="MBOUMAMA"/>
    <s v="2020-12-12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9"/>
    <n v="0"/>
    <n v="0"/>
    <n v="0"/>
    <n v="19"/>
    <n v="4.8990748999999996"/>
    <n v="14.54433978"/>
    <x v="2"/>
  </r>
  <r>
    <s v="2020-12-1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RGUENE-FONCHA"/>
    <s v="2020-12-09"/>
    <x v="0"/>
    <s v="CMR"/>
    <m/>
    <s v="Est"/>
    <s v="CMR003"/>
    <s v="kadey"/>
    <s v="CMR003003"/>
    <s v="Batouri"/>
    <s v="CMR003003003"/>
    <s v="BELITA"/>
    <s v="2020-12-17"/>
    <s v="Camerounaise"/>
    <m/>
    <n v="11"/>
    <n v="0"/>
    <n v="0"/>
    <n v="0"/>
    <n v="0"/>
    <n v="0"/>
    <n v="0"/>
    <n v="0"/>
    <n v="1"/>
    <n v="0"/>
    <n v="0"/>
    <n v="0"/>
    <n v="11"/>
    <n v="11"/>
    <s v="Bovins"/>
    <m/>
    <n v="368"/>
    <n v="0"/>
    <n v="0"/>
    <n v="0"/>
    <n v="368"/>
    <n v="4.8990748999999996"/>
    <n v="14.54433978"/>
    <x v="2"/>
  </r>
  <r>
    <s v="2020-12-10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30"/>
    <x v="1"/>
    <s v="COG"/>
    <m/>
    <m/>
    <m/>
    <m/>
    <m/>
    <m/>
    <m/>
    <s v=""/>
    <s v="2021-03-28"/>
    <s v="Camerounaise Tchadienne"/>
    <m/>
    <n v="2"/>
    <n v="5"/>
    <n v="0"/>
    <n v="0"/>
    <n v="0"/>
    <n v="0"/>
    <n v="0"/>
    <n v="0"/>
    <n v="2"/>
    <n v="0"/>
    <n v="0"/>
    <n v="0"/>
    <n v="7"/>
    <n v="7"/>
    <s v="Bovins Autre"/>
    <s v="Asins"/>
    <n v="184"/>
    <n v="0"/>
    <n v="0"/>
    <n v="3"/>
    <n v="187"/>
    <n v="4.8990748999999996"/>
    <n v="14.54433978"/>
    <x v="2"/>
  </r>
  <r>
    <s v="2020-12-1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08"/>
    <x v="0"/>
    <s v="CMR"/>
    <m/>
    <s v="Est"/>
    <s v="CMR003"/>
    <s v="kadey"/>
    <s v="CMR003003"/>
    <s v="Batouri"/>
    <s v="CMR003003003"/>
    <s v="NYABI"/>
    <s v="2020-12-12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1"/>
    <n v="0"/>
    <n v="0"/>
    <n v="0"/>
    <n v="21"/>
    <n v="4.8990748999999996"/>
    <n v="14.54433978"/>
    <x v="2"/>
  </r>
  <r>
    <s v="2020-12-10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0-01"/>
    <x v="1"/>
    <s v="COG"/>
    <m/>
    <m/>
    <m/>
    <m/>
    <m/>
    <m/>
    <m/>
    <s v=""/>
    <s v="2021-03-21"/>
    <s v="Camerounaise Tchadienne"/>
    <m/>
    <n v="2"/>
    <n v="6"/>
    <n v="0"/>
    <n v="0"/>
    <n v="0"/>
    <n v="0"/>
    <n v="0"/>
    <n v="0"/>
    <n v="2"/>
    <n v="0"/>
    <n v="0"/>
    <n v="0"/>
    <n v="8"/>
    <n v="8"/>
    <s v="Bovins Autre"/>
    <s v="Asins"/>
    <n v="186"/>
    <n v="0"/>
    <n v="0"/>
    <n v="2"/>
    <n v="188"/>
    <n v="4.8990748999999996"/>
    <n v="14.54433978"/>
    <x v="2"/>
  </r>
  <r>
    <s v="2020-12-10"/>
    <x v="2"/>
    <s v="CMR003"/>
    <s v="Kadey"/>
    <s v="CMR003003"/>
    <s v="Kette"/>
    <s v="CMR003003004"/>
    <s v="TIMANGOLO"/>
    <x v="2"/>
    <s v="CAR"/>
    <m/>
    <s v="Mambere-Kadei"/>
    <s v="CAR007"/>
    <m/>
    <m/>
    <m/>
    <m/>
    <s v=""/>
    <s v="2020-12-07"/>
    <x v="0"/>
    <s v="CMR"/>
    <m/>
    <s v="Est"/>
    <s v="CMR003"/>
    <s v="Boumba-Et-Ngoko"/>
    <s v="CMR003001"/>
    <s v="Yokadouma"/>
    <s v="CMR003001001"/>
    <s v="YOKADOUMA"/>
    <s v="2020-12-3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4"/>
    <n v="0"/>
    <n v="0"/>
    <n v="0"/>
    <n v="14"/>
    <n v="4.8990748999999996"/>
    <n v="14.54433978"/>
    <x v="2"/>
  </r>
  <r>
    <s v="2020-12-1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09"/>
    <x v="0"/>
    <s v="CMR"/>
    <m/>
    <s v="Est"/>
    <s v="CMR003"/>
    <s v="Boumba-Et-Ngoko"/>
    <s v="CMR003001"/>
    <s v="Yokadouma"/>
    <s v="CMR003001001"/>
    <s v="YOKADOUMA"/>
    <s v="2020-12-2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7"/>
    <n v="0"/>
    <n v="0"/>
    <n v="0"/>
    <n v="37"/>
    <n v="4.8990748999999996"/>
    <n v="14.54433978"/>
    <x v="2"/>
  </r>
  <r>
    <s v="2020-12-10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Garoua-Boulaï"/>
    <s v="CMR003004006"/>
    <s v="ZEMBE BORONGO"/>
    <s v="2020-11-24"/>
    <x v="2"/>
    <s v="CAR"/>
    <m/>
    <s v="Mambere-Kadei"/>
    <s v="CAR007"/>
    <m/>
    <m/>
    <m/>
    <m/>
    <s v=""/>
    <s v="2020-12-30"/>
    <s v="Camerounaise Centrafricaine"/>
    <m/>
    <n v="4"/>
    <n v="0"/>
    <n v="3"/>
    <n v="0"/>
    <n v="0"/>
    <n v="0"/>
    <n v="0"/>
    <n v="0"/>
    <n v="2"/>
    <n v="0"/>
    <n v="2"/>
    <n v="1"/>
    <n v="4"/>
    <n v="7"/>
    <s v="Bovins Ovins Autre"/>
    <s v="Asins"/>
    <n v="785"/>
    <n v="52"/>
    <n v="0"/>
    <n v="3"/>
    <n v="840"/>
    <n v="5.0849866700000002"/>
    <n v="14.63825578"/>
    <x v="2"/>
  </r>
  <r>
    <s v="2020-12-10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KOLOMINE"/>
    <s v="2020-12-08"/>
    <x v="2"/>
    <s v="CAR"/>
    <m/>
    <s v="Basse-Kotto"/>
    <s v="CAR002"/>
    <m/>
    <m/>
    <m/>
    <m/>
    <s v=""/>
    <s v="2020-12-31"/>
    <s v="Camerounaise Centrafricaine"/>
    <m/>
    <n v="4"/>
    <n v="0"/>
    <n v="3"/>
    <n v="0"/>
    <n v="0"/>
    <n v="0"/>
    <n v="0"/>
    <n v="0"/>
    <n v="2"/>
    <n v="0"/>
    <n v="0"/>
    <n v="0"/>
    <n v="7"/>
    <n v="7"/>
    <s v="Bovins"/>
    <m/>
    <n v="220"/>
    <n v="0"/>
    <n v="0"/>
    <n v="0"/>
    <n v="220"/>
    <n v="5.0849866700000002"/>
    <n v="14.63825578"/>
    <x v="2"/>
  </r>
  <r>
    <s v="2020-12-10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KOLOMINE"/>
    <s v="2020-12-08"/>
    <x v="2"/>
    <s v="CAR"/>
    <m/>
    <s v="Haute-Kotto"/>
    <s v="CAR004"/>
    <m/>
    <m/>
    <m/>
    <m/>
    <s v=""/>
    <s v="2020-12-29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400"/>
    <n v="0"/>
    <n v="0"/>
    <n v="0"/>
    <n v="400"/>
    <n v="5.0849866700000002"/>
    <n v="14.63825578"/>
    <x v="2"/>
  </r>
  <r>
    <s v="2020-12-10"/>
    <x v="2"/>
    <s v="CMR003"/>
    <s v="Lom-Et-Djerem"/>
    <s v="CMR003004"/>
    <s v="Garoua-Boulaï"/>
    <s v="CMR003004006"/>
    <s v="TAPARE"/>
    <x v="0"/>
    <s v="CMR"/>
    <m/>
    <s v="Adamaoua"/>
    <s v="CMR001"/>
    <s v="Djerem"/>
    <s v="CMR001001"/>
    <s v="Ngaoundal"/>
    <s v="CMR001001002"/>
    <s v="BADJAL"/>
    <s v="2020-12-02"/>
    <x v="0"/>
    <s v="CMR"/>
    <m/>
    <s v="Est"/>
    <s v="CMR003"/>
    <s v="Lom-Et-Djerem"/>
    <s v="CMR003004"/>
    <s v="Garoua-Boulaï"/>
    <s v="CMR003004006"/>
    <s v="NDOKAYO "/>
    <s v="2020-12-26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06"/>
    <n v="0"/>
    <n v="0"/>
    <n v="0"/>
    <n v="106"/>
    <n v="6.0387188500000004"/>
    <n v="14.40065877"/>
    <x v="2"/>
  </r>
  <r>
    <s v="2020-12-10"/>
    <x v="2"/>
    <s v="CMR003"/>
    <s v="Lom-Et-Djerem"/>
    <s v="CMR003004"/>
    <s v="Garoua-Boulaï"/>
    <s v="CMR003004006"/>
    <s v="TAPARE"/>
    <x v="0"/>
    <s v="CMR"/>
    <m/>
    <s v="Adamaoua"/>
    <s v="CMR001"/>
    <s v="Djerem"/>
    <s v="CMR001001"/>
    <s v="Ngaoundal"/>
    <s v="CMR001001002"/>
    <s v="BADJAL"/>
    <s v="2020-12-02"/>
    <x v="0"/>
    <s v="CMR"/>
    <m/>
    <s v="Est"/>
    <s v="CMR003"/>
    <s v="Lom-Et-Djerem"/>
    <s v="CMR003004"/>
    <s v="Garoua-Boulaï"/>
    <s v="CMR003004006"/>
    <s v="NDOKAYO "/>
    <s v="2020-12-26"/>
    <s v="Camerounaise"/>
    <m/>
    <n v="2"/>
    <n v="0"/>
    <n v="0"/>
    <n v="0"/>
    <n v="0"/>
    <n v="0"/>
    <n v="0"/>
    <n v="0"/>
    <n v="1"/>
    <n v="0"/>
    <n v="0"/>
    <n v="1"/>
    <n v="1"/>
    <n v="2"/>
    <s v="Bovins"/>
    <m/>
    <n v="142"/>
    <n v="0"/>
    <n v="0"/>
    <n v="0"/>
    <n v="142"/>
    <n v="6.0387188500000004"/>
    <n v="14.40065877"/>
    <x v="2"/>
  </r>
  <r>
    <s v="2020-12-10"/>
    <x v="2"/>
    <s v="CMR003"/>
    <s v="Lom-Et-Djerem"/>
    <s v="CMR003004"/>
    <s v="Garoua-Boulaï"/>
    <s v="CMR003004006"/>
    <s v="TAPARE"/>
    <x v="0"/>
    <s v="CMR"/>
    <m/>
    <s v="Adamaoua"/>
    <s v="CMR001"/>
    <s v="Djerem"/>
    <s v="CMR001001"/>
    <s v="Ngaoundal"/>
    <s v="CMR001001002"/>
    <s v="BADJAL"/>
    <s v="2020-12-02"/>
    <x v="0"/>
    <s v="CMR"/>
    <m/>
    <s v="Est"/>
    <s v="CMR003"/>
    <s v="Lom-Et-Djerem"/>
    <s v="CMR003004"/>
    <s v="Garoua-Boulaï"/>
    <s v="CMR003004006"/>
    <s v="NDOKAYO "/>
    <s v="2020-12-2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26"/>
    <n v="0"/>
    <n v="0"/>
    <n v="0"/>
    <n v="126"/>
    <n v="6.0387188500000004"/>
    <n v="14.40065877"/>
    <x v="2"/>
  </r>
  <r>
    <s v="2020-12-10"/>
    <x v="2"/>
    <s v="CMR003"/>
    <s v="Lom-Et-Djerem"/>
    <s v="CMR003004"/>
    <s v="Garoua-Boulaï"/>
    <s v="CMR003004006"/>
    <s v="TAPARE"/>
    <x v="0"/>
    <s v="CMR"/>
    <m/>
    <s v="Adamaoua"/>
    <s v="CMR001"/>
    <s v="Djerem"/>
    <s v="CMR001001"/>
    <s v="Tabati"/>
    <s v="CMR001001001"/>
    <s v="TIBATI"/>
    <s v="2020-11-25"/>
    <x v="0"/>
    <s v="CMR"/>
    <m/>
    <s v="Est"/>
    <s v="CMR003"/>
    <s v="Lom-Et-Djerem"/>
    <s v="CMR003004"/>
    <s v="Garoua-Boulaï"/>
    <s v="CMR003004006"/>
    <s v="GARROUA-BOULAÏ "/>
    <s v="2020-12-1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96"/>
    <n v="0"/>
    <n v="0"/>
    <n v="0"/>
    <n v="96"/>
    <n v="6.0387188500000004"/>
    <n v="14.40065877"/>
    <x v="2"/>
  </r>
  <r>
    <s v="2020-12-11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1-22"/>
    <x v="2"/>
    <s v="CAR"/>
    <m/>
    <s v="Bamingui-Bangoran"/>
    <s v="CAR001"/>
    <m/>
    <m/>
    <m/>
    <m/>
    <s v=""/>
    <s v="2020-12-20"/>
    <s v="Tchadienne"/>
    <m/>
    <n v="0"/>
    <n v="11"/>
    <n v="0"/>
    <n v="0"/>
    <n v="0"/>
    <n v="0"/>
    <n v="0"/>
    <n v="0"/>
    <n v="1"/>
    <n v="3"/>
    <n v="3"/>
    <n v="2"/>
    <n v="3"/>
    <n v="11"/>
    <s v="Bovins"/>
    <m/>
    <n v="200"/>
    <n v="0"/>
    <n v="0"/>
    <n v="0"/>
    <n v="200"/>
    <n v="6.9304543000000001"/>
    <n v="14.819990539999999"/>
    <x v="2"/>
  </r>
  <r>
    <s v="2020-12-11"/>
    <x v="0"/>
    <s v="CMR001"/>
    <s v="Mbéré"/>
    <s v="CMR001004"/>
    <s v="Djohong"/>
    <s v="CMR001004003"/>
    <s v="BORGOP"/>
    <x v="1"/>
    <s v="TCD"/>
    <m/>
    <s v="Salamat"/>
    <s v="TCD015"/>
    <m/>
    <m/>
    <m/>
    <m/>
    <s v=""/>
    <s v="2020-11-24"/>
    <x v="2"/>
    <s v="CAR"/>
    <m/>
    <s v="Ouaka"/>
    <s v="CAR012"/>
    <m/>
    <m/>
    <m/>
    <m/>
    <s v=""/>
    <s v="2020-12-21"/>
    <s v="Tchadienne"/>
    <m/>
    <n v="0"/>
    <n v="16"/>
    <n v="0"/>
    <n v="0"/>
    <n v="0"/>
    <n v="0"/>
    <n v="0"/>
    <n v="0"/>
    <n v="1"/>
    <n v="3"/>
    <n v="4"/>
    <n v="5"/>
    <n v="4"/>
    <n v="16"/>
    <s v="Bovins Ovins Caprins"/>
    <m/>
    <n v="150"/>
    <n v="39"/>
    <n v="11"/>
    <n v="0"/>
    <n v="200"/>
    <n v="6.9304543000000001"/>
    <n v="14.819990539999999"/>
    <x v="2"/>
  </r>
  <r>
    <s v="2020-12-11"/>
    <x v="0"/>
    <s v="CMR001"/>
    <s v="Mbéré"/>
    <s v="CMR001004"/>
    <s v="Djohong"/>
    <s v="CMR001004003"/>
    <s v="BORGOP"/>
    <x v="1"/>
    <s v="TCD"/>
    <m/>
    <s v="Wadi Fira"/>
    <s v="TCD017"/>
    <m/>
    <m/>
    <m/>
    <m/>
    <s v=""/>
    <s v="2020-11-29"/>
    <x v="2"/>
    <s v="CAR"/>
    <m/>
    <s v="Haute-Kotto"/>
    <s v="CAR004"/>
    <m/>
    <m/>
    <m/>
    <m/>
    <s v=""/>
    <s v="2020-12-23"/>
    <s v="Tchadienne"/>
    <m/>
    <n v="0"/>
    <n v="23"/>
    <n v="0"/>
    <n v="0"/>
    <n v="0"/>
    <n v="0"/>
    <n v="0"/>
    <n v="0"/>
    <n v="1"/>
    <n v="7"/>
    <n v="6"/>
    <n v="6"/>
    <n v="4"/>
    <n v="23"/>
    <s v="Bovins Ovins"/>
    <m/>
    <n v="250"/>
    <n v="60"/>
    <n v="0"/>
    <n v="0"/>
    <n v="310"/>
    <n v="6.9304543000000001"/>
    <n v="14.819990539999999"/>
    <x v="2"/>
  </r>
  <r>
    <s v="2020-12-11"/>
    <x v="0"/>
    <s v="CMR001"/>
    <s v="Mbéré"/>
    <s v="CMR001004"/>
    <s v="Djohong"/>
    <s v="CMR001004003"/>
    <s v="BORGOP"/>
    <x v="1"/>
    <s v="TCD"/>
    <m/>
    <s v="Sila"/>
    <s v="TCD021"/>
    <m/>
    <m/>
    <m/>
    <m/>
    <s v=""/>
    <s v="2020-11-26"/>
    <x v="2"/>
    <s v="CAR"/>
    <m/>
    <s v="Kémo"/>
    <s v="CAR005"/>
    <m/>
    <m/>
    <m/>
    <m/>
    <s v=""/>
    <s v="2020-12-25"/>
    <s v="Tchadienne"/>
    <m/>
    <n v="0"/>
    <n v="14"/>
    <n v="0"/>
    <n v="0"/>
    <n v="0"/>
    <n v="0"/>
    <n v="0"/>
    <n v="0"/>
    <n v="1"/>
    <n v="3"/>
    <n v="4"/>
    <n v="5"/>
    <n v="2"/>
    <n v="14"/>
    <s v="Bovins Ovins"/>
    <m/>
    <n v="350"/>
    <n v="25"/>
    <n v="0"/>
    <n v="0"/>
    <n v="375"/>
    <n v="6.9304543000000001"/>
    <n v="14.819990539999999"/>
    <x v="2"/>
  </r>
  <r>
    <s v="2020-12-11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1-18"/>
    <x v="2"/>
    <s v="CAR"/>
    <m/>
    <s v="Bamingui-Bangoran"/>
    <s v="CAR001"/>
    <m/>
    <m/>
    <m/>
    <m/>
    <s v=""/>
    <s v="2020-12-24"/>
    <s v="Tchadienne"/>
    <m/>
    <n v="0"/>
    <n v="17"/>
    <n v="0"/>
    <n v="0"/>
    <n v="0"/>
    <n v="0"/>
    <n v="0"/>
    <n v="0"/>
    <n v="1"/>
    <n v="4"/>
    <n v="3"/>
    <n v="7"/>
    <n v="3"/>
    <n v="17"/>
    <s v="Bovins"/>
    <m/>
    <n v="250"/>
    <n v="0"/>
    <n v="0"/>
    <n v="0"/>
    <n v="250"/>
    <n v="6.9304543000000001"/>
    <n v="14.819990539999999"/>
    <x v="2"/>
  </r>
  <r>
    <s v="2020-12-11"/>
    <x v="0"/>
    <s v="CMR001"/>
    <s v="Mbéré"/>
    <s v="CMR001004"/>
    <s v="Meiganga"/>
    <s v="CMR001004002"/>
    <s v="NGAM"/>
    <x v="0"/>
    <s v="CMR"/>
    <m/>
    <s v="Adamaoua"/>
    <s v="CMR001"/>
    <s v="Vina"/>
    <s v="CMR001005"/>
    <s v="Bélel"/>
    <s v="CMR001005008"/>
    <s v="TELLO"/>
    <s v="2020-12-04"/>
    <x v="0"/>
    <s v="CMR"/>
    <m/>
    <s v="Adamaoua"/>
    <s v="CMR001"/>
    <s v="Mbéré"/>
    <s v="CMR001004"/>
    <s v="Djohong"/>
    <s v="CMR001004003"/>
    <s v="BAFOUNG"/>
    <s v="2020-12-14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0"/>
    <n v="0"/>
    <n v="0"/>
    <n v="0"/>
    <n v="30"/>
    <n v="6.7419379599999996"/>
    <n v="14.56870743"/>
    <x v="2"/>
  </r>
  <r>
    <s v="2020-12-1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DIEL "/>
    <s v="2020-12-07"/>
    <x v="0"/>
    <s v="CMR"/>
    <m/>
    <s v="Est"/>
    <s v="CMR003"/>
    <s v="Boumba-Et-Ngoko"/>
    <s v="CMR003001"/>
    <s v="Yokadouma"/>
    <s v="CMR003001001"/>
    <s v="YOKADOUMA "/>
    <s v="2020-12-20"/>
    <s v="Camerounaise"/>
    <m/>
    <n v="6"/>
    <n v="0"/>
    <n v="0"/>
    <n v="0"/>
    <n v="0"/>
    <n v="0"/>
    <n v="0"/>
    <n v="0"/>
    <n v="1"/>
    <n v="0"/>
    <n v="1"/>
    <n v="2"/>
    <n v="3"/>
    <n v="6"/>
    <s v="Bovins"/>
    <m/>
    <n v="69"/>
    <n v="0"/>
    <n v="0"/>
    <n v="0"/>
    <n v="69"/>
    <n v="6.7419379599999996"/>
    <n v="14.56870743"/>
    <x v="2"/>
  </r>
  <r>
    <s v="2020-12-1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ARGA-PELA "/>
    <s v="2020-12-08"/>
    <x v="0"/>
    <s v="CMR"/>
    <m/>
    <s v="Est"/>
    <s v="CMR003"/>
    <s v="kadey"/>
    <s v="CMR003003"/>
    <s v="Ndélélé"/>
    <s v="CMR003003006"/>
    <s v="NDÉLÉLÉ"/>
    <s v="2020-12-18"/>
    <s v="Camerounaise"/>
    <m/>
    <n v="4"/>
    <n v="0"/>
    <n v="0"/>
    <n v="0"/>
    <n v="0"/>
    <n v="0"/>
    <n v="0"/>
    <n v="0"/>
    <n v="1"/>
    <n v="0"/>
    <n v="0"/>
    <n v="1"/>
    <n v="3"/>
    <n v="4"/>
    <s v="Bovins Caprins"/>
    <m/>
    <n v="48"/>
    <n v="0"/>
    <n v="11"/>
    <n v="0"/>
    <n v="59"/>
    <n v="6.7419379599999996"/>
    <n v="14.56870743"/>
    <x v="2"/>
  </r>
  <r>
    <s v="2020-12-11"/>
    <x v="0"/>
    <s v="CMR001"/>
    <s v="Mbéré"/>
    <s v="CMR001004"/>
    <s v="Ngaoui"/>
    <s v="CMR001004004"/>
    <s v="DIEL"/>
    <x v="0"/>
    <s v="CMR"/>
    <m/>
    <s v="Adamaoua"/>
    <s v="CMR001"/>
    <s v="Mbéré"/>
    <s v="CMR001004"/>
    <s v="Djohong"/>
    <s v="CMR001004003"/>
    <s v="DAMISSA"/>
    <s v="2020-12-09"/>
    <x v="2"/>
    <s v="CAR"/>
    <m/>
    <s v="Mambere-Kadei"/>
    <s v="CAR007"/>
    <m/>
    <m/>
    <m/>
    <m/>
    <s v=""/>
    <s v="2020-12-21"/>
    <s v="Camerounaise"/>
    <m/>
    <n v="5"/>
    <n v="0"/>
    <n v="0"/>
    <n v="0"/>
    <n v="0"/>
    <n v="0"/>
    <n v="0"/>
    <n v="0"/>
    <n v="1"/>
    <n v="1"/>
    <n v="1"/>
    <n v="0"/>
    <n v="3"/>
    <n v="5"/>
    <s v="Bovins"/>
    <m/>
    <n v="53"/>
    <n v="0"/>
    <n v="0"/>
    <n v="0"/>
    <n v="53"/>
    <n v="6.7870415800000004"/>
    <n v="15.02402678"/>
    <x v="2"/>
  </r>
  <r>
    <s v="2020-12-1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FIO"/>
    <s v="2020-12-10"/>
    <x v="0"/>
    <s v="CMR"/>
    <m/>
    <s v="Est"/>
    <s v="CMR003"/>
    <s v="kadey"/>
    <s v="CMR003003"/>
    <s v="Kette"/>
    <s v="CMR003003004"/>
    <s v="GBITI"/>
    <s v="2020-12-1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89"/>
    <n v="0"/>
    <n v="0"/>
    <n v="0"/>
    <n v="89"/>
    <n v="4.8990748999999996"/>
    <n v="14.54433978"/>
    <x v="2"/>
  </r>
  <r>
    <s v="2020-12-11"/>
    <x v="2"/>
    <s v="CMR003"/>
    <s v="Kadey"/>
    <s v="CMR003003"/>
    <s v="Kette"/>
    <s v="CMR003003004"/>
    <s v="TIMANGOLO"/>
    <x v="1"/>
    <s v="TCD"/>
    <m/>
    <s v="Wadi Fira"/>
    <s v="TCD017"/>
    <m/>
    <m/>
    <m/>
    <m/>
    <s v=""/>
    <s v="2020-11-15"/>
    <x v="1"/>
    <s v="COG"/>
    <m/>
    <m/>
    <m/>
    <m/>
    <m/>
    <m/>
    <m/>
    <s v=""/>
    <s v="2020-12-31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198"/>
    <n v="0"/>
    <n v="0"/>
    <n v="0"/>
    <n v="198"/>
    <n v="4.8990748999999996"/>
    <n v="14.54433978"/>
    <x v="2"/>
  </r>
  <r>
    <s v="2020-12-11"/>
    <x v="2"/>
    <s v="CMR003"/>
    <s v="Kadey"/>
    <s v="CMR003003"/>
    <s v="Kette"/>
    <s v="CMR003003004"/>
    <s v="TIMANGOLO"/>
    <x v="0"/>
    <s v="CMR"/>
    <m/>
    <s v="Adamaoua"/>
    <s v="CMR001"/>
    <s v="Djerem"/>
    <s v="CMR001001"/>
    <s v="Ngaoundal"/>
    <s v="CMR001001002"/>
    <s v="TIBATI"/>
    <s v="2020-11-22"/>
    <x v="2"/>
    <s v="CAR"/>
    <m/>
    <s v="Basse-Kotto"/>
    <s v="CAR002"/>
    <m/>
    <m/>
    <m/>
    <m/>
    <s v=""/>
    <s v="2020-12-27"/>
    <s v="Camerounaise"/>
    <m/>
    <n v="6"/>
    <n v="0"/>
    <n v="0"/>
    <n v="0"/>
    <n v="0"/>
    <n v="0"/>
    <n v="0"/>
    <n v="0"/>
    <n v="1"/>
    <n v="0"/>
    <n v="0"/>
    <n v="0"/>
    <n v="6"/>
    <n v="6"/>
    <s v="Bovins Autre"/>
    <s v="Asins"/>
    <n v="177"/>
    <n v="0"/>
    <n v="0"/>
    <n v="2"/>
    <n v="179"/>
    <n v="4.8990748999999996"/>
    <n v="14.54433978"/>
    <x v="2"/>
  </r>
  <r>
    <s v="2020-12-1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NDOUMBA BELO"/>
    <s v="2020-11-28"/>
    <x v="2"/>
    <s v="CAR"/>
    <m/>
    <s v="Nana-Mambere"/>
    <s v="CAR010"/>
    <m/>
    <m/>
    <m/>
    <m/>
    <s v=""/>
    <s v="2021-01-15"/>
    <s v="Camerounaise Centrafricaine"/>
    <m/>
    <n v="5"/>
    <n v="0"/>
    <n v="3"/>
    <n v="0"/>
    <n v="0"/>
    <n v="0"/>
    <n v="0"/>
    <n v="0"/>
    <n v="2"/>
    <n v="0"/>
    <n v="2"/>
    <n v="0"/>
    <n v="6"/>
    <n v="8"/>
    <s v="Bovins Ovins Autre"/>
    <s v="Asins"/>
    <n v="925"/>
    <n v="118"/>
    <n v="0"/>
    <n v="4"/>
    <n v="1047"/>
    <n v="5.0849866700000002"/>
    <n v="14.63825578"/>
    <x v="2"/>
  </r>
  <r>
    <s v="2020-12-1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1-26"/>
    <x v="2"/>
    <s v="CAR"/>
    <m/>
    <s v="Mambere-Kadei"/>
    <s v="CAR007"/>
    <m/>
    <m/>
    <m/>
    <m/>
    <s v=""/>
    <s v="2021-01-10"/>
    <s v="Camerounaise Tchadienne"/>
    <m/>
    <n v="4"/>
    <n v="2"/>
    <n v="0"/>
    <n v="0"/>
    <n v="0"/>
    <n v="0"/>
    <n v="0"/>
    <n v="0"/>
    <n v="2"/>
    <n v="0"/>
    <n v="0"/>
    <n v="0"/>
    <n v="6"/>
    <n v="6"/>
    <s v="Bovins Ovins"/>
    <m/>
    <n v="735"/>
    <n v="78"/>
    <n v="0"/>
    <n v="0"/>
    <n v="813"/>
    <n v="5.0849866700000002"/>
    <n v="14.63825578"/>
    <x v="2"/>
  </r>
  <r>
    <s v="2020-12-1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ZAMBOÏ BROUSSE(GUEMINI)"/>
    <s v="2020-12-07"/>
    <x v="2"/>
    <s v="CAR"/>
    <m/>
    <s v="Mambere-Kadei"/>
    <s v="CAR007"/>
    <m/>
    <m/>
    <m/>
    <m/>
    <s v=""/>
    <s v="2021-01-13"/>
    <s v="Camerounaise Centrafricaine"/>
    <m/>
    <n v="4"/>
    <n v="0"/>
    <n v="3"/>
    <n v="0"/>
    <n v="0"/>
    <n v="0"/>
    <n v="0"/>
    <n v="0"/>
    <n v="2"/>
    <n v="0"/>
    <n v="2"/>
    <n v="0"/>
    <n v="5"/>
    <n v="7"/>
    <s v="Bovins Ovins Autre"/>
    <s v="Asins"/>
    <n v="530"/>
    <n v="63"/>
    <n v="0"/>
    <n v="3"/>
    <n v="596"/>
    <n v="5.0849866700000002"/>
    <n v="14.63825578"/>
    <x v="2"/>
  </r>
  <r>
    <s v="2020-12-1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OGADJI"/>
    <s v="2020-11-28"/>
    <x v="2"/>
    <s v="CAR"/>
    <m/>
    <s v="Mambere-Kadei"/>
    <s v="CAR007"/>
    <m/>
    <m/>
    <m/>
    <m/>
    <s v=""/>
    <s v="2020-12-30"/>
    <s v="Centrafricaine Camerounaise"/>
    <m/>
    <n v="6"/>
    <n v="0"/>
    <n v="3"/>
    <n v="0"/>
    <n v="0"/>
    <n v="0"/>
    <n v="0"/>
    <n v="0"/>
    <n v="2"/>
    <n v="0"/>
    <n v="0"/>
    <n v="0"/>
    <n v="9"/>
    <n v="9"/>
    <s v="Bovins Ovins Autre"/>
    <s v="Asins"/>
    <n v="760"/>
    <n v="68"/>
    <n v="0"/>
    <n v="3"/>
    <n v="831"/>
    <n v="5.0849866700000002"/>
    <n v="14.63825578"/>
    <x v="2"/>
  </r>
  <r>
    <s v="2020-12-11"/>
    <x v="2"/>
    <s v="CMR003"/>
    <s v="Kadey"/>
    <s v="CMR003003"/>
    <s v="Ouli"/>
    <s v="CMR003003005"/>
    <s v="TAMOUNEGUEZE"/>
    <x v="0"/>
    <s v="CMR"/>
    <m/>
    <s v="Extrême-Nord"/>
    <s v="CMR004"/>
    <s v="Diamaré"/>
    <s v="CMR004001"/>
    <s v="Maroua I"/>
    <s v="CMR004001009"/>
    <s v="MAROUA 1"/>
    <s v="2020-11-21"/>
    <x v="2"/>
    <s v="CAR"/>
    <m/>
    <s v="Kémo"/>
    <s v="CAR005"/>
    <m/>
    <m/>
    <m/>
    <m/>
    <s v=""/>
    <s v="2021-01-23"/>
    <s v="Camerounaise Centrafricaine"/>
    <m/>
    <n v="6"/>
    <n v="0"/>
    <n v="4"/>
    <n v="0"/>
    <n v="0"/>
    <n v="0"/>
    <n v="0"/>
    <n v="0"/>
    <n v="2"/>
    <n v="0"/>
    <n v="3"/>
    <n v="0"/>
    <n v="7"/>
    <n v="10"/>
    <s v="Bovins Autre"/>
    <s v="Asins et Equins"/>
    <n v="1230"/>
    <n v="0"/>
    <n v="0"/>
    <n v="4"/>
    <n v="1234"/>
    <n v="5.0849866700000002"/>
    <n v="14.63825578"/>
    <x v="2"/>
  </r>
  <r>
    <s v="2020-12-1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1-23"/>
    <x v="2"/>
    <s v="CAR"/>
    <m/>
    <s v="Nana-Mambere"/>
    <s v="CAR010"/>
    <m/>
    <m/>
    <m/>
    <m/>
    <s v=""/>
    <s v="2021-01-20"/>
    <s v="Camerounaise Tchadienne"/>
    <m/>
    <n v="5"/>
    <n v="4"/>
    <n v="0"/>
    <n v="0"/>
    <n v="0"/>
    <n v="0"/>
    <n v="0"/>
    <n v="0"/>
    <n v="2"/>
    <n v="0"/>
    <n v="0"/>
    <n v="0"/>
    <n v="9"/>
    <n v="9"/>
    <s v="Bovins Autre"/>
    <s v="Asins"/>
    <n v="820"/>
    <n v="0"/>
    <n v="0"/>
    <n v="3"/>
    <n v="823"/>
    <n v="5.0849866700000002"/>
    <n v="14.63825578"/>
    <x v="2"/>
  </r>
  <r>
    <s v="2020-12-11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COLOMINE"/>
    <s v="2020-12-07"/>
    <x v="2"/>
    <s v="CAR"/>
    <m/>
    <s v="Mambere-Kadei"/>
    <s v="CAR007"/>
    <m/>
    <m/>
    <m/>
    <m/>
    <s v=""/>
    <s v="2021-01-20"/>
    <s v="Camerounaise Centrafricaine"/>
    <m/>
    <n v="6"/>
    <n v="0"/>
    <n v="2"/>
    <n v="0"/>
    <n v="0"/>
    <n v="0"/>
    <n v="0"/>
    <n v="0"/>
    <n v="2"/>
    <n v="0"/>
    <n v="0"/>
    <n v="0"/>
    <n v="8"/>
    <n v="8"/>
    <s v="Bovins Autre"/>
    <s v="Asins"/>
    <n v="673"/>
    <n v="0"/>
    <n v="0"/>
    <n v="3"/>
    <n v="676"/>
    <n v="5.0849866700000002"/>
    <n v="14.63825578"/>
    <x v="2"/>
  </r>
  <r>
    <s v="2020-12-11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2-05"/>
    <x v="0"/>
    <s v="CMR"/>
    <m/>
    <s v="Est"/>
    <s v="CMR003"/>
    <s v="kadey"/>
    <s v="CMR003003"/>
    <s v="Kentzou"/>
    <s v="CMR003003007"/>
    <s v="BITTI "/>
    <s v="2020-12-22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92"/>
    <n v="0"/>
    <n v="0"/>
    <n v="0"/>
    <n v="92"/>
    <n v="6.0385846000000001"/>
    <n v="14.4007468"/>
    <x v="2"/>
  </r>
  <r>
    <s v="2020-12-11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1-10"/>
    <x v="1"/>
    <s v="COG"/>
    <m/>
    <m/>
    <m/>
    <m/>
    <m/>
    <m/>
    <m/>
    <s v=""/>
    <s v="2021-01-25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207"/>
    <n v="0"/>
    <n v="0"/>
    <n v="0"/>
    <n v="207"/>
    <n v="6.0385846000000001"/>
    <n v="14.4007468"/>
    <x v="2"/>
  </r>
  <r>
    <s v="2020-12-11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MBAEBOUN"/>
    <s v="2020-11-10"/>
    <x v="0"/>
    <s v="CMR"/>
    <m/>
    <s v="Est"/>
    <s v="CMR003"/>
    <s v="kadey"/>
    <s v="CMR003003"/>
    <s v="Kentzou"/>
    <s v="CMR003003007"/>
    <s v="BITI"/>
    <s v="2020-12-2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12"/>
    <n v="0"/>
    <n v="0"/>
    <n v="0"/>
    <n v="112"/>
    <n v="6.0385846000000001"/>
    <n v="14.4007468"/>
    <x v="2"/>
  </r>
  <r>
    <s v="2020-12-11"/>
    <x v="1"/>
    <s v="CMR006"/>
    <s v="Bénoué"/>
    <s v="CMR006001"/>
    <s v="Bibémi"/>
    <s v="CMR006001012"/>
    <s v="MAYO-LOPE"/>
    <x v="1"/>
    <s v="TCD"/>
    <m/>
    <s v="Mayo Kebbi Est"/>
    <s v="TCD011"/>
    <m/>
    <m/>
    <m/>
    <m/>
    <s v=""/>
    <s v="2020-11-19"/>
    <x v="5"/>
    <s v="NGA"/>
    <m/>
    <s v="Adamawa"/>
    <s v="NGA002"/>
    <m/>
    <m/>
    <m/>
    <m/>
    <s v=""/>
    <s v="2020-12-21"/>
    <s v="Tchadienne"/>
    <m/>
    <n v="0"/>
    <n v="5"/>
    <n v="0"/>
    <n v="0"/>
    <n v="0"/>
    <n v="0"/>
    <n v="0"/>
    <n v="0"/>
    <n v="1"/>
    <n v="0"/>
    <n v="0"/>
    <n v="1"/>
    <n v="4"/>
    <n v="5"/>
    <s v="Bovins Autre"/>
    <s v="Asins"/>
    <n v="207"/>
    <n v="0"/>
    <n v="0"/>
    <n v="2"/>
    <n v="209"/>
    <n v="9.2572727399999994"/>
    <n v="13.77182711"/>
    <x v="2"/>
  </r>
  <r>
    <s v="2020-12-1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 "/>
    <s v="2020-12-11"/>
    <x v="0"/>
    <s v="CMR"/>
    <m/>
    <s v="Adamaoua"/>
    <s v="CMR001"/>
    <s v="Mbéré"/>
    <s v="CMR001004"/>
    <s v="Meiganga"/>
    <s v="CMR001004002"/>
    <s v="MEIGANGA"/>
    <s v="2020-12-1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5"/>
    <n v="0"/>
    <n v="0"/>
    <n v="0"/>
    <n v="25"/>
    <n v="6.7419379599999996"/>
    <n v="14.56870743"/>
    <x v="2"/>
  </r>
  <r>
    <s v="2020-12-1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10"/>
    <x v="0"/>
    <s v="CMR"/>
    <m/>
    <s v="Adamaoua"/>
    <s v="CMR001"/>
    <s v="Mbéré"/>
    <s v="CMR001004"/>
    <s v="Meiganga"/>
    <s v="CMR001004002"/>
    <s v="MEIGANGA"/>
    <s v="2020-12-1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60"/>
    <n v="0"/>
    <n v="0"/>
    <n v="0"/>
    <n v="60"/>
    <n v="6.7419379599999996"/>
    <n v="14.56870743"/>
    <x v="2"/>
  </r>
  <r>
    <s v="2020-12-1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SOBA "/>
    <s v="2020-12-10"/>
    <x v="0"/>
    <s v="CMR"/>
    <m/>
    <s v="Est"/>
    <s v="CMR003"/>
    <s v="Lom-Et-Djerem"/>
    <s v="CMR003004"/>
    <s v="Bertoua II"/>
    <s v="CMR003004008"/>
    <s v="NGAÏ-KADA "/>
    <s v="2020-12-19"/>
    <s v="Camerounaise"/>
    <m/>
    <n v="4"/>
    <n v="0"/>
    <n v="0"/>
    <n v="0"/>
    <n v="0"/>
    <n v="0"/>
    <n v="0"/>
    <n v="0"/>
    <n v="1"/>
    <n v="0"/>
    <n v="1"/>
    <n v="0"/>
    <n v="3"/>
    <n v="4"/>
    <s v="Bovins"/>
    <m/>
    <n v="67"/>
    <n v="0"/>
    <n v="0"/>
    <n v="0"/>
    <n v="67"/>
    <n v="6.7419379599999996"/>
    <n v="14.56870743"/>
    <x v="2"/>
  </r>
  <r>
    <s v="2020-12-1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YAFOUNOU "/>
    <s v="2020-12-12"/>
    <x v="0"/>
    <s v="CMR"/>
    <m/>
    <s v="Adamaoua"/>
    <s v="CMR001"/>
    <s v="Mbéré"/>
    <s v="CMR001004"/>
    <s v="Meiganga"/>
    <s v="CMR001004002"/>
    <s v="MEIDOUGOU "/>
    <s v="2020-12-14"/>
    <s v="Centrafricaine"/>
    <m/>
    <n v="0"/>
    <n v="0"/>
    <n v="2"/>
    <n v="0"/>
    <n v="0"/>
    <n v="0"/>
    <n v="0"/>
    <n v="0"/>
    <n v="1"/>
    <n v="0"/>
    <n v="0"/>
    <n v="1"/>
    <n v="1"/>
    <n v="2"/>
    <s v="Bovins"/>
    <m/>
    <n v="71"/>
    <n v="0"/>
    <n v="0"/>
    <n v="0"/>
    <n v="71"/>
    <n v="6.7419379599999996"/>
    <n v="14.56870743"/>
    <x v="2"/>
  </r>
  <r>
    <s v="2020-12-1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 "/>
    <s v="2020-12-11"/>
    <x v="0"/>
    <s v="CMR"/>
    <m/>
    <s v="Centre"/>
    <s v="CMR002"/>
    <s v="Mfoundi"/>
    <s v="CMR002007"/>
    <s v="Yaounde I"/>
    <s v="CMR002007005"/>
    <s v="YAOUNDE "/>
    <s v="2020-12-18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4"/>
    <n v="0"/>
    <n v="0"/>
    <n v="0"/>
    <n v="54"/>
    <n v="6.7419379599999996"/>
    <n v="14.56870743"/>
    <x v="2"/>
  </r>
  <r>
    <s v="2020-12-12"/>
    <x v="2"/>
    <s v="CMR003"/>
    <s v="Kadey"/>
    <s v="CMR003003"/>
    <s v="Kette"/>
    <s v="CMR003003004"/>
    <s v="TIMANGOLO"/>
    <x v="0"/>
    <s v="CMR"/>
    <m/>
    <s v="Adamaoua"/>
    <s v="CMR001"/>
    <s v="Vina"/>
    <s v="CMR001005"/>
    <s v="Nyambaka"/>
    <s v="CMR001005003"/>
    <s v="NYAMBAKA"/>
    <s v="2020-11-20"/>
    <x v="2"/>
    <s v="CAR"/>
    <m/>
    <s v="Mambere-Kadei"/>
    <s v="CAR007"/>
    <m/>
    <m/>
    <m/>
    <m/>
    <s v=""/>
    <s v="2020-12-19"/>
    <s v="Camerounaise"/>
    <m/>
    <n v="6"/>
    <n v="0"/>
    <n v="0"/>
    <n v="0"/>
    <n v="0"/>
    <n v="0"/>
    <n v="0"/>
    <n v="0"/>
    <n v="1"/>
    <n v="0"/>
    <n v="0"/>
    <n v="0"/>
    <n v="6"/>
    <n v="6"/>
    <s v="Bovins Autre"/>
    <s v="Asins"/>
    <n v="97"/>
    <n v="0"/>
    <n v="0"/>
    <n v="3"/>
    <n v="100"/>
    <n v="4.8990748999999996"/>
    <n v="14.54433978"/>
    <x v="2"/>
  </r>
  <r>
    <s v="2020-12-1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TAPARÉ"/>
    <s v="2020-12-10"/>
    <x v="0"/>
    <s v="CMR"/>
    <m/>
    <s v="Est"/>
    <s v="CMR003"/>
    <s v="kadey"/>
    <s v="CMR003003"/>
    <s v="Batouri"/>
    <s v="CMR003003003"/>
    <s v="LOLO"/>
    <s v="2020-12-16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5"/>
    <n v="0"/>
    <n v="0"/>
    <n v="0"/>
    <n v="35"/>
    <n v="4.8990748999999996"/>
    <n v="14.54433978"/>
    <x v="2"/>
  </r>
  <r>
    <s v="2020-12-12"/>
    <x v="2"/>
    <s v="CMR003"/>
    <s v="Kadey"/>
    <s v="CMR003003"/>
    <s v="Kette"/>
    <s v="CMR003003004"/>
    <s v="TIMANGOLO"/>
    <x v="1"/>
    <s v="TCD"/>
    <m/>
    <s v="Hadjer Lamis"/>
    <s v="TCD005"/>
    <m/>
    <m/>
    <m/>
    <m/>
    <s v=""/>
    <s v="2020-10-01"/>
    <x v="1"/>
    <s v="COG"/>
    <m/>
    <m/>
    <m/>
    <m/>
    <m/>
    <m/>
    <m/>
    <s v=""/>
    <s v="2021-02-19"/>
    <s v="Tchadienne Camerounaise"/>
    <m/>
    <n v="3"/>
    <n v="6"/>
    <n v="0"/>
    <n v="0"/>
    <n v="0"/>
    <n v="0"/>
    <n v="0"/>
    <n v="0"/>
    <n v="2"/>
    <n v="0"/>
    <n v="0"/>
    <n v="0"/>
    <n v="9"/>
    <n v="9"/>
    <s v="Bovins"/>
    <m/>
    <n v="232"/>
    <n v="0"/>
    <n v="0"/>
    <n v="0"/>
    <n v="232"/>
    <n v="4.8990748999999996"/>
    <n v="14.54433978"/>
    <x v="2"/>
  </r>
  <r>
    <s v="2020-12-1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MOBÉ"/>
    <s v="2020-12-07"/>
    <x v="0"/>
    <s v="CMR"/>
    <m/>
    <s v="Est"/>
    <s v="CMR003"/>
    <s v="kadey"/>
    <s v="CMR003003"/>
    <s v="Batouri"/>
    <s v="CMR003003003"/>
    <s v="NYABI"/>
    <s v="2020-12-1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9"/>
    <n v="0"/>
    <n v="0"/>
    <n v="0"/>
    <n v="19"/>
    <n v="4.8990748999999996"/>
    <n v="14.54433978"/>
    <x v="2"/>
  </r>
  <r>
    <s v="2020-12-12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15"/>
    <x v="1"/>
    <s v="COG"/>
    <m/>
    <m/>
    <m/>
    <m/>
    <m/>
    <m/>
    <m/>
    <s v=""/>
    <s v="2020-12-31"/>
    <s v="Tchadienne"/>
    <m/>
    <n v="0"/>
    <n v="6"/>
    <n v="0"/>
    <n v="0"/>
    <n v="0"/>
    <n v="0"/>
    <n v="0"/>
    <n v="0"/>
    <n v="1"/>
    <n v="0"/>
    <n v="0"/>
    <n v="0"/>
    <n v="6"/>
    <n v="6"/>
    <s v="Bovins"/>
    <m/>
    <n v="167"/>
    <n v="0"/>
    <n v="0"/>
    <n v="0"/>
    <n v="167"/>
    <n v="4.8990748999999996"/>
    <n v="14.54433978"/>
    <x v="2"/>
  </r>
  <r>
    <s v="2020-12-1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OUBARA"/>
    <s v="2020-12-10"/>
    <x v="0"/>
    <s v="CMR"/>
    <m/>
    <s v="Est"/>
    <s v="CMR003"/>
    <s v="kadey"/>
    <s v="CMR003003"/>
    <s v="Kette"/>
    <s v="CMR003003004"/>
    <s v="KOLBOUGA"/>
    <s v="2020-12-15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186"/>
    <n v="0"/>
    <n v="0"/>
    <n v="0"/>
    <n v="186"/>
    <n v="4.8990748999999996"/>
    <n v="14.54433978"/>
    <x v="2"/>
  </r>
  <r>
    <s v="2020-12-12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1-01"/>
    <x v="0"/>
    <s v="CMR"/>
    <m/>
    <s v="Est"/>
    <s v="CMR003"/>
    <s v="kadey"/>
    <s v="CMR003003"/>
    <s v="Kette"/>
    <s v="CMR003003004"/>
    <s v="WOLO"/>
    <s v="2020-12-1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1"/>
    <n v="0"/>
    <n v="0"/>
    <n v="0"/>
    <n v="21"/>
    <n v="4.8990748999999996"/>
    <n v="14.54433978"/>
    <x v="2"/>
  </r>
  <r>
    <s v="2020-12-12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2-10"/>
    <x v="2"/>
    <s v="CAR"/>
    <m/>
    <s v="Kémo"/>
    <s v="CAR005"/>
    <m/>
    <m/>
    <m/>
    <m/>
    <s v=""/>
    <s v="2021-01-20"/>
    <s v="Camerounaise"/>
    <m/>
    <n v="5"/>
    <n v="0"/>
    <n v="0"/>
    <n v="0"/>
    <n v="0"/>
    <n v="0"/>
    <n v="0"/>
    <n v="0"/>
    <n v="1"/>
    <n v="0"/>
    <n v="0"/>
    <n v="2"/>
    <n v="3"/>
    <n v="5"/>
    <s v="Bovins"/>
    <m/>
    <n v="640"/>
    <n v="0"/>
    <n v="0"/>
    <n v="0"/>
    <n v="640"/>
    <n v="5.0849866700000002"/>
    <n v="14.63825578"/>
    <x v="2"/>
  </r>
  <r>
    <s v="2020-12-1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2-05"/>
    <x v="2"/>
    <s v="CAR"/>
    <m/>
    <s v="Kémo"/>
    <s v="CAR005"/>
    <m/>
    <m/>
    <m/>
    <m/>
    <s v=""/>
    <s v="2020-12-30"/>
    <s v="Camerounaise"/>
    <m/>
    <n v="6"/>
    <n v="0"/>
    <n v="0"/>
    <n v="0"/>
    <n v="0"/>
    <n v="0"/>
    <n v="0"/>
    <n v="0"/>
    <n v="1"/>
    <n v="0"/>
    <n v="0"/>
    <n v="2"/>
    <n v="4"/>
    <n v="6"/>
    <s v="Bovins Caprins Ovins"/>
    <m/>
    <n v="650"/>
    <n v="75"/>
    <n v="50"/>
    <n v="0"/>
    <n v="775"/>
    <n v="5.0849866700000002"/>
    <n v="14.63825578"/>
    <x v="2"/>
  </r>
  <r>
    <s v="2020-12-12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2-10"/>
    <x v="2"/>
    <s v="CAR"/>
    <m/>
    <s v="Lobaye"/>
    <s v="CAR006"/>
    <m/>
    <m/>
    <m/>
    <m/>
    <s v=""/>
    <s v="2021-01-20"/>
    <s v="Camerounaise"/>
    <m/>
    <n v="13"/>
    <n v="0"/>
    <n v="0"/>
    <n v="0"/>
    <n v="0"/>
    <n v="0"/>
    <n v="0"/>
    <n v="0"/>
    <n v="1"/>
    <n v="1"/>
    <n v="3"/>
    <n v="5"/>
    <n v="4"/>
    <n v="13"/>
    <s v="Bovins Ovins Autre"/>
    <s v="Asins"/>
    <n v="880"/>
    <n v="160"/>
    <n v="0"/>
    <n v="2"/>
    <n v="1042"/>
    <n v="5.0849866700000002"/>
    <n v="14.63825578"/>
    <x v="2"/>
  </r>
  <r>
    <s v="2020-12-1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2-05"/>
    <x v="2"/>
    <s v="CAR"/>
    <m/>
    <s v="Kémo"/>
    <s v="CAR005"/>
    <m/>
    <m/>
    <m/>
    <m/>
    <s v=""/>
    <s v="2020-12-30"/>
    <s v="Camerounaise"/>
    <m/>
    <n v="12"/>
    <n v="0"/>
    <n v="0"/>
    <n v="0"/>
    <n v="0"/>
    <n v="0"/>
    <n v="0"/>
    <n v="0"/>
    <n v="1"/>
    <n v="1"/>
    <n v="4"/>
    <n v="3"/>
    <n v="4"/>
    <n v="12"/>
    <s v="Bovins Ovins Autre"/>
    <s v="Asins"/>
    <n v="980"/>
    <n v="140"/>
    <n v="0"/>
    <n v="3"/>
    <n v="1123"/>
    <n v="5.0849866700000002"/>
    <n v="14.63825578"/>
    <x v="2"/>
  </r>
  <r>
    <s v="2020-12-12"/>
    <x v="2"/>
    <s v="CMR003"/>
    <s v="Kadey"/>
    <s v="CMR003003"/>
    <s v="Ouli"/>
    <s v="CMR003003005"/>
    <s v="TAMOUNEGUEZE"/>
    <x v="0"/>
    <s v="CMR"/>
    <m/>
    <s v="Nord"/>
    <s v="CMR006"/>
    <s v="Mayo-Louti"/>
    <s v="CMR006003"/>
    <s v="Guider"/>
    <s v="CMR006003002"/>
    <s v="GUIDER"/>
    <s v="2020-11-15"/>
    <x v="2"/>
    <s v="CAR"/>
    <m/>
    <s v="Ouham-Pende"/>
    <s v="CAR014"/>
    <m/>
    <m/>
    <m/>
    <m/>
    <s v=""/>
    <s v="2021-01-20"/>
    <s v="Camerounaise"/>
    <m/>
    <n v="7"/>
    <n v="0"/>
    <n v="0"/>
    <n v="0"/>
    <n v="0"/>
    <n v="0"/>
    <n v="0"/>
    <n v="0"/>
    <n v="1"/>
    <n v="0"/>
    <n v="0"/>
    <n v="3"/>
    <n v="4"/>
    <n v="7"/>
    <s v="Bovins Ovins"/>
    <m/>
    <n v="800"/>
    <n v="110"/>
    <n v="0"/>
    <n v="0"/>
    <n v="910"/>
    <n v="5.0849866700000002"/>
    <n v="14.63825578"/>
    <x v="2"/>
  </r>
  <r>
    <s v="2020-12-12"/>
    <x v="2"/>
    <s v="CMR003"/>
    <s v="Kadey"/>
    <s v="CMR003003"/>
    <s v="Ouli"/>
    <s v="CMR003003005"/>
    <s v="TAMOUNEGUEZE"/>
    <x v="0"/>
    <s v="CMR"/>
    <m/>
    <s v="Nord"/>
    <s v="CMR006"/>
    <s v="Mayo-Louti"/>
    <s v="CMR006003"/>
    <s v="Guider"/>
    <s v="CMR006003002"/>
    <s v="GUIDER"/>
    <s v="2020-11-15"/>
    <x v="2"/>
    <s v="CAR"/>
    <m/>
    <s v="Ouham-Pende"/>
    <s v="CAR014"/>
    <m/>
    <m/>
    <m/>
    <m/>
    <s v=""/>
    <s v="2021-01-20"/>
    <s v="Camerounaise Nigérianne"/>
    <m/>
    <n v="6"/>
    <n v="0"/>
    <n v="0"/>
    <n v="5"/>
    <n v="0"/>
    <n v="0"/>
    <n v="0"/>
    <n v="0"/>
    <n v="2"/>
    <n v="0"/>
    <n v="0"/>
    <n v="4"/>
    <n v="7"/>
    <n v="11"/>
    <s v="Bovins Ovins Autre"/>
    <s v="Asins"/>
    <n v="980"/>
    <n v="260"/>
    <n v="0"/>
    <n v="3"/>
    <n v="1243"/>
    <n v="5.0849866700000002"/>
    <n v="14.63825578"/>
    <x v="2"/>
  </r>
  <r>
    <s v="2020-12-12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2-10"/>
    <x v="0"/>
    <s v="CMR"/>
    <m/>
    <s v="Est"/>
    <s v="CMR003"/>
    <s v="Lom-Et-Djerem"/>
    <s v="CMR003004"/>
    <s v="Bétaré-Oya"/>
    <s v="CMR003004002"/>
    <s v="KOLOMITE"/>
    <s v="2021-01-10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102"/>
    <n v="0"/>
    <n v="0"/>
    <n v="0"/>
    <n v="102"/>
    <n v="6.0385846000000001"/>
    <n v="14.4007468"/>
    <x v="2"/>
  </r>
  <r>
    <s v="2020-12-12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2-10"/>
    <x v="0"/>
    <s v="CMR"/>
    <m/>
    <s v="Est"/>
    <s v="CMR003"/>
    <s v="Lom-Et-Djerem"/>
    <s v="CMR003004"/>
    <s v="Bétaré-Oya"/>
    <s v="CMR003004002"/>
    <s v="KOLOMITE"/>
    <s v="2021-01-10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105"/>
    <n v="0"/>
    <n v="0"/>
    <n v="0"/>
    <n v="105"/>
    <n v="6.0385846000000001"/>
    <n v="14.4007468"/>
    <x v="2"/>
  </r>
  <r>
    <s v="2020-12-12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2-10"/>
    <x v="0"/>
    <s v="CMR"/>
    <m/>
    <s v="Est"/>
    <s v="CMR003"/>
    <s v="Lom-Et-Djerem"/>
    <s v="CMR003004"/>
    <s v="Bétaré-Oya"/>
    <s v="CMR003004002"/>
    <s v="KOLOMITE "/>
    <s v="2021-01-10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99"/>
    <n v="0"/>
    <n v="0"/>
    <n v="0"/>
    <n v="99"/>
    <n v="6.0385846000000001"/>
    <n v="14.4007468"/>
    <x v="2"/>
  </r>
  <r>
    <s v="2020-12-12"/>
    <x v="1"/>
    <s v="CMR006"/>
    <s v="Bénoué"/>
    <s v="CMR006001"/>
    <s v="Bibémi"/>
    <s v="CMR006001012"/>
    <s v="MAYO-LOPE"/>
    <x v="1"/>
    <s v="TCD"/>
    <m/>
    <s v="Mayo Kebbi Est"/>
    <s v="TCD011"/>
    <m/>
    <m/>
    <m/>
    <m/>
    <s v=""/>
    <s v="2020-11-19"/>
    <x v="5"/>
    <s v="NGA"/>
    <m/>
    <s v="Adamawa"/>
    <s v="NGA002"/>
    <m/>
    <m/>
    <m/>
    <m/>
    <s v=""/>
    <s v="2020-12-22"/>
    <s v="Tchadienne"/>
    <m/>
    <n v="0"/>
    <n v="6"/>
    <n v="0"/>
    <n v="0"/>
    <n v="0"/>
    <n v="0"/>
    <n v="0"/>
    <n v="0"/>
    <n v="1"/>
    <n v="0"/>
    <n v="0"/>
    <n v="1"/>
    <n v="5"/>
    <n v="6"/>
    <s v="Bovins Autre"/>
    <s v="Asins"/>
    <n v="231"/>
    <n v="0"/>
    <n v="0"/>
    <n v="3"/>
    <n v="234"/>
    <n v="9.2572727399999994"/>
    <n v="13.77182711"/>
    <x v="2"/>
  </r>
  <r>
    <s v="2020-12-12"/>
    <x v="1"/>
    <s v="CMR006"/>
    <s v="Mayo-Rey"/>
    <s v="CMR006004"/>
    <s v="Rey-Bouba"/>
    <s v="CMR006004002"/>
    <s v="SINASSI"/>
    <x v="1"/>
    <s v="TCD"/>
    <m/>
    <s v="Mayo Kebbi Ouest"/>
    <s v="TCD012"/>
    <m/>
    <m/>
    <m/>
    <m/>
    <s v=""/>
    <s v="2020-12-07"/>
    <x v="0"/>
    <s v="CMR"/>
    <m/>
    <s v="Nord"/>
    <s v="CMR006"/>
    <s v="Bénoué"/>
    <s v="CMR006001"/>
    <s v="Bibémi"/>
    <s v="CMR006001012"/>
    <s v="ADOUMRI"/>
    <s v="2020-12-16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20"/>
    <n v="0"/>
    <n v="0"/>
    <n v="0"/>
    <n v="120"/>
    <n v="9.3887997999999993"/>
    <n v="13.43275727"/>
    <x v="2"/>
  </r>
  <r>
    <s v="2020-12-12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2-06"/>
    <x v="0"/>
    <s v="CMR"/>
    <m/>
    <s v="Nord"/>
    <s v="CMR006"/>
    <s v="Bénoué"/>
    <s v="CMR006001"/>
    <s v="Bibémi"/>
    <s v="CMR006001012"/>
    <s v="ADOUMRI"/>
    <s v="2020-12-16"/>
    <s v="Tchadienne"/>
    <m/>
    <n v="0"/>
    <n v="10"/>
    <n v="0"/>
    <n v="0"/>
    <n v="0"/>
    <n v="0"/>
    <n v="0"/>
    <n v="0"/>
    <n v="1"/>
    <n v="0"/>
    <n v="0"/>
    <n v="0"/>
    <n v="10"/>
    <n v="10"/>
    <s v="Bovins Autre"/>
    <s v="Asins"/>
    <n v="325"/>
    <n v="0"/>
    <n v="0"/>
    <n v="2"/>
    <n v="327"/>
    <n v="9.3887997999999993"/>
    <n v="13.43275727"/>
    <x v="2"/>
  </r>
  <r>
    <s v="2020-12-12"/>
    <x v="1"/>
    <s v="CMR006"/>
    <s v="Mayo-Rey"/>
    <s v="CMR006004"/>
    <s v="Touboro"/>
    <s v="CMR006004003"/>
    <s v="MBAÏMBOUM"/>
    <x v="1"/>
    <s v="TCD"/>
    <m/>
    <s v="Mandoul"/>
    <s v="TCD010"/>
    <m/>
    <m/>
    <m/>
    <m/>
    <s v=""/>
    <s v="2020-11-20"/>
    <x v="0"/>
    <s v="CMR"/>
    <m/>
    <s v="Nord"/>
    <s v="CMR006"/>
    <s v="Mayo-Rey"/>
    <s v="CMR006004"/>
    <s v="Touboro"/>
    <s v="CMR006004003"/>
    <s v="MBANREY"/>
    <s v="2020-12-29"/>
    <s v="Tchadienne"/>
    <m/>
    <n v="0"/>
    <n v="12"/>
    <n v="0"/>
    <n v="0"/>
    <n v="0"/>
    <n v="0"/>
    <n v="0"/>
    <n v="0"/>
    <n v="1"/>
    <n v="2"/>
    <n v="3"/>
    <n v="3"/>
    <n v="4"/>
    <n v="12"/>
    <s v="Bovins Ovins Caprins Autre"/>
    <s v="Asins"/>
    <n v="193"/>
    <n v="67"/>
    <n v="33"/>
    <n v="2"/>
    <n v="295"/>
    <n v="7.5627594599999997"/>
    <n v="15.4252009"/>
    <x v="2"/>
  </r>
  <r>
    <s v="2020-12-12"/>
    <x v="1"/>
    <s v="CMR006"/>
    <s v="Mayo-Rey"/>
    <s v="CMR006004"/>
    <s v="Touboro"/>
    <s v="CMR006004003"/>
    <s v="MBAÏMBOUM"/>
    <x v="1"/>
    <s v="TCD"/>
    <m/>
    <s v="Mandoul"/>
    <s v="TCD010"/>
    <m/>
    <m/>
    <m/>
    <m/>
    <s v=""/>
    <s v="2020-11-28"/>
    <x v="0"/>
    <s v="CMR"/>
    <m/>
    <s v="Nord"/>
    <s v="CMR006"/>
    <s v="Mayo-Rey"/>
    <s v="CMR006004"/>
    <s v="Touboro"/>
    <s v="CMR006004003"/>
    <s v="MBAÏMBOUM"/>
    <s v="2020-12-12"/>
    <s v="Tchadienne"/>
    <m/>
    <n v="0"/>
    <n v="9"/>
    <n v="0"/>
    <n v="0"/>
    <n v="0"/>
    <n v="0"/>
    <n v="0"/>
    <n v="0"/>
    <n v="1"/>
    <n v="0"/>
    <n v="0"/>
    <n v="3"/>
    <n v="6"/>
    <n v="9"/>
    <s v="Bovins Autre"/>
    <s v="Asins"/>
    <n v="257"/>
    <n v="0"/>
    <n v="0"/>
    <n v="3"/>
    <n v="260"/>
    <n v="7.5627594599999997"/>
    <n v="15.4252009"/>
    <x v="2"/>
  </r>
  <r>
    <s v="2020-12-12"/>
    <x v="1"/>
    <s v="CMR006"/>
    <s v="Mayo-Rey"/>
    <s v="CMR006004"/>
    <s v="Touboro"/>
    <s v="CMR006004003"/>
    <s v="MBAÏMBOUM"/>
    <x v="1"/>
    <s v="TCD"/>
    <m/>
    <s v="Batha"/>
    <s v="TCD001"/>
    <m/>
    <m/>
    <m/>
    <m/>
    <s v=""/>
    <s v="2020-11-10"/>
    <x v="0"/>
    <s v="CMR"/>
    <m/>
    <s v="Est"/>
    <s v="CMR003"/>
    <s v="Lom-Et-Djerem"/>
    <s v="CMR003004"/>
    <s v="Garoua-Boulaï"/>
    <s v="CMR003004006"/>
    <s v="GAROUA-BOULAÏ"/>
    <s v="2021-01-06"/>
    <s v="Tchadienne"/>
    <m/>
    <n v="0"/>
    <n v="17"/>
    <n v="0"/>
    <n v="0"/>
    <n v="0"/>
    <n v="0"/>
    <n v="0"/>
    <n v="0"/>
    <n v="1"/>
    <n v="3"/>
    <n v="4"/>
    <n v="6"/>
    <n v="4"/>
    <n v="17"/>
    <s v="Bovins Ovins Caprins Autre"/>
    <s v="Asins"/>
    <n v="225"/>
    <n v="65"/>
    <n v="47"/>
    <n v="3"/>
    <n v="340"/>
    <n v="7.5627594599999997"/>
    <n v="15.4252009"/>
    <x v="2"/>
  </r>
  <r>
    <s v="2020-12-12"/>
    <x v="1"/>
    <s v="CMR006"/>
    <s v="Mayo-Rey"/>
    <s v="CMR006004"/>
    <s v="Touboro"/>
    <s v="CMR006004003"/>
    <s v="MBAÏMBOUM"/>
    <x v="1"/>
    <s v="TCD"/>
    <m/>
    <s v="Batha"/>
    <s v="TCD001"/>
    <m/>
    <m/>
    <m/>
    <m/>
    <s v=""/>
    <s v="2020-12-01"/>
    <x v="2"/>
    <s v="CAR"/>
    <m/>
    <s v="Nana-Mambere"/>
    <s v="CAR010"/>
    <m/>
    <m/>
    <m/>
    <m/>
    <s v=""/>
    <s v="2021-01-03"/>
    <s v="Tchadienne"/>
    <m/>
    <n v="0"/>
    <n v="12"/>
    <n v="0"/>
    <n v="0"/>
    <n v="0"/>
    <n v="0"/>
    <n v="0"/>
    <n v="0"/>
    <n v="1"/>
    <n v="3"/>
    <n v="2"/>
    <n v="3"/>
    <n v="4"/>
    <n v="12"/>
    <s v="Bovins Ovins Caprins Autre"/>
    <s v="Asins"/>
    <n v="245"/>
    <n v="150"/>
    <n v="77"/>
    <n v="4"/>
    <n v="476"/>
    <n v="7.5627594599999997"/>
    <n v="15.4252009"/>
    <x v="2"/>
  </r>
  <r>
    <s v="2020-12-12"/>
    <x v="1"/>
    <s v="CMR006"/>
    <s v="Mayo-Rey"/>
    <s v="CMR006004"/>
    <s v="Touboro"/>
    <s v="CMR006004003"/>
    <s v="MBAÏMBOUM"/>
    <x v="1"/>
    <s v="TCD"/>
    <m/>
    <s v="Logone Oriental"/>
    <s v="TCD009"/>
    <m/>
    <m/>
    <m/>
    <m/>
    <s v=""/>
    <s v="2020-11-24"/>
    <x v="0"/>
    <s v="CMR"/>
    <m/>
    <s v="Nord"/>
    <s v="CMR006"/>
    <s v="Mayo-Rey"/>
    <s v="CMR006004"/>
    <s v="Touboro"/>
    <s v="CMR006004003"/>
    <s v="MBAÏMBOUM"/>
    <s v="2020-12-12"/>
    <s v="Tchadienne"/>
    <m/>
    <n v="0"/>
    <n v="7"/>
    <n v="0"/>
    <n v="0"/>
    <n v="0"/>
    <n v="0"/>
    <n v="0"/>
    <n v="0"/>
    <n v="1"/>
    <n v="0"/>
    <n v="0"/>
    <n v="2"/>
    <n v="5"/>
    <n v="7"/>
    <s v="Bovins Ovins"/>
    <m/>
    <n v="270"/>
    <n v="126"/>
    <n v="0"/>
    <n v="0"/>
    <n v="396"/>
    <n v="7.5627594599999997"/>
    <n v="15.4252009"/>
    <x v="2"/>
  </r>
  <r>
    <s v="2020-12-12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Madingring"/>
    <s v="CMR006004004"/>
    <s v="MADINGRING"/>
    <s v="2020-11-29"/>
    <x v="0"/>
    <s v="CMR"/>
    <m/>
    <s v="Nord"/>
    <s v="CMR006"/>
    <s v="Mayo-Rey"/>
    <s v="CMR006004"/>
    <s v="Touboro"/>
    <s v="CMR006004003"/>
    <s v="MBAÏMBOUM"/>
    <s v="2020-12-12"/>
    <s v="Camerounaise"/>
    <m/>
    <n v="11"/>
    <n v="0"/>
    <n v="0"/>
    <n v="0"/>
    <n v="0"/>
    <n v="0"/>
    <n v="0"/>
    <n v="0"/>
    <n v="1"/>
    <n v="3"/>
    <n v="2"/>
    <n v="2"/>
    <n v="4"/>
    <n v="11"/>
    <s v="Bovins Ovins Caprins Autre"/>
    <s v="Asins"/>
    <n v="175"/>
    <n v="30"/>
    <n v="21"/>
    <n v="2"/>
    <n v="228"/>
    <n v="7.5627594599999997"/>
    <n v="15.4252009"/>
    <x v="2"/>
  </r>
  <r>
    <s v="2020-12-12"/>
    <x v="1"/>
    <s v="CMR006"/>
    <s v="Mayo-Rey"/>
    <s v="CMR006004"/>
    <s v="Touboro"/>
    <s v="CMR006004003"/>
    <s v="MBAÏMBOUM"/>
    <x v="1"/>
    <s v="TCD"/>
    <m/>
    <s v="Logone Oriental"/>
    <s v="TCD009"/>
    <m/>
    <m/>
    <m/>
    <m/>
    <s v=""/>
    <s v="2020-11-17"/>
    <x v="0"/>
    <s v="CMR"/>
    <m/>
    <s v="Nord"/>
    <s v="CMR006"/>
    <s v="Mayo-Rey"/>
    <s v="CMR006004"/>
    <s v="Touboro"/>
    <s v="CMR006004003"/>
    <s v="DOMPLA"/>
    <s v="2020-12-31"/>
    <s v="Tchadienne"/>
    <m/>
    <n v="0"/>
    <n v="17"/>
    <n v="0"/>
    <n v="0"/>
    <n v="0"/>
    <n v="0"/>
    <n v="0"/>
    <n v="0"/>
    <n v="1"/>
    <n v="4"/>
    <n v="3"/>
    <n v="4"/>
    <n v="6"/>
    <n v="17"/>
    <s v="Bovins Ovins Caprins Autre"/>
    <s v="Equins"/>
    <n v="285"/>
    <n v="80"/>
    <n v="66"/>
    <n v="2"/>
    <n v="433"/>
    <n v="7.5627594599999997"/>
    <n v="15.4252009"/>
    <x v="2"/>
  </r>
  <r>
    <s v="2020-12-13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2-10"/>
    <x v="2"/>
    <s v="CAR"/>
    <m/>
    <s v="Ouham"/>
    <s v="CAR013"/>
    <m/>
    <m/>
    <m/>
    <m/>
    <s v=""/>
    <s v="2021-01-20"/>
    <s v="Camerounaise"/>
    <m/>
    <n v="8"/>
    <n v="0"/>
    <n v="0"/>
    <n v="0"/>
    <n v="0"/>
    <n v="0"/>
    <n v="0"/>
    <n v="0"/>
    <n v="1"/>
    <n v="0"/>
    <n v="0"/>
    <n v="3"/>
    <n v="5"/>
    <n v="8"/>
    <s v="Bovins Ovins"/>
    <m/>
    <n v="980"/>
    <n v="90"/>
    <n v="0"/>
    <n v="0"/>
    <n v="1070"/>
    <n v="5.0849866700000002"/>
    <n v="14.63825578"/>
    <x v="2"/>
  </r>
  <r>
    <s v="2020-12-1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 TIKO"/>
    <s v="2020-12-07"/>
    <x v="2"/>
    <s v="CAR"/>
    <m/>
    <s v="Ouham"/>
    <s v="CAR013"/>
    <m/>
    <m/>
    <m/>
    <m/>
    <s v=""/>
    <s v="2020-12-30"/>
    <s v="Camerounaise"/>
    <m/>
    <n v="6"/>
    <n v="0"/>
    <n v="0"/>
    <n v="0"/>
    <n v="0"/>
    <n v="0"/>
    <n v="0"/>
    <n v="0"/>
    <n v="1"/>
    <n v="0"/>
    <n v="0"/>
    <n v="2"/>
    <n v="4"/>
    <n v="6"/>
    <s v="Bovins"/>
    <m/>
    <n v="450"/>
    <n v="0"/>
    <n v="0"/>
    <n v="0"/>
    <n v="450"/>
    <n v="5.0849866700000002"/>
    <n v="14.63825578"/>
    <x v="2"/>
  </r>
  <r>
    <s v="2020-12-13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johong"/>
    <s v="CMR001004003"/>
    <s v="DJOHONG"/>
    <s v="2020-12-02"/>
    <x v="2"/>
    <s v="CAR"/>
    <m/>
    <s v="Nana-Grébizi"/>
    <s v="CAR009"/>
    <m/>
    <m/>
    <m/>
    <m/>
    <s v=""/>
    <s v="2021-01-20"/>
    <s v="Camerounaise Nigérianne"/>
    <m/>
    <n v="6"/>
    <n v="0"/>
    <n v="0"/>
    <n v="5"/>
    <n v="0"/>
    <n v="0"/>
    <n v="0"/>
    <n v="0"/>
    <n v="2"/>
    <n v="0"/>
    <n v="4"/>
    <n v="3"/>
    <n v="4"/>
    <n v="11"/>
    <s v="Bovins Ovins Autre"/>
    <s v="Asins et Equins"/>
    <n v="1400"/>
    <n v="250"/>
    <n v="0"/>
    <n v="6"/>
    <n v="1656"/>
    <n v="5.0849866700000002"/>
    <n v="14.63825578"/>
    <x v="2"/>
  </r>
  <r>
    <s v="2020-12-13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Djohong"/>
    <s v="CMR001004003"/>
    <s v="DJOHONG"/>
    <s v="2020-12-02"/>
    <x v="2"/>
    <s v="CAR"/>
    <m/>
    <s v="Nana-Grébizi"/>
    <s v="CAR009"/>
    <m/>
    <m/>
    <m/>
    <m/>
    <s v=""/>
    <s v="2021-01-20"/>
    <s v="Camerounaise"/>
    <m/>
    <n v="9"/>
    <n v="0"/>
    <n v="0"/>
    <n v="0"/>
    <n v="0"/>
    <n v="0"/>
    <n v="0"/>
    <n v="0"/>
    <n v="1"/>
    <n v="0"/>
    <n v="3"/>
    <n v="3"/>
    <n v="3"/>
    <n v="9"/>
    <s v="Bovins Ovins Autre"/>
    <s v="Asins et Equins"/>
    <n v="1350"/>
    <n v="240"/>
    <n v="0"/>
    <n v="4"/>
    <n v="1594"/>
    <n v="5.0849866700000002"/>
    <n v="14.63825578"/>
    <x v="2"/>
  </r>
  <r>
    <s v="2020-12-1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OULI"/>
    <s v="2020-12-12"/>
    <x v="2"/>
    <s v="CAR"/>
    <m/>
    <s v="Nana-Mambere"/>
    <s v="CAR010"/>
    <m/>
    <m/>
    <m/>
    <m/>
    <s v=""/>
    <s v="2021-01-10"/>
    <s v="Camerounaise"/>
    <m/>
    <n v="3"/>
    <n v="0"/>
    <n v="0"/>
    <n v="0"/>
    <n v="0"/>
    <n v="0"/>
    <n v="0"/>
    <n v="0"/>
    <n v="1"/>
    <n v="0"/>
    <n v="0"/>
    <n v="1"/>
    <n v="2"/>
    <n v="3"/>
    <s v="Bovins"/>
    <m/>
    <n v="350"/>
    <n v="0"/>
    <n v="0"/>
    <n v="0"/>
    <n v="350"/>
    <n v="5.0849866700000002"/>
    <n v="14.63825578"/>
    <x v="2"/>
  </r>
  <r>
    <s v="2020-12-1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 TIKO"/>
    <s v="2020-12-11"/>
    <x v="2"/>
    <s v="CAR"/>
    <m/>
    <s v="Mambere-Kadei"/>
    <s v="CAR007"/>
    <m/>
    <m/>
    <m/>
    <m/>
    <s v=""/>
    <s v="2020-12-31"/>
    <s v="Camerounaise"/>
    <m/>
    <n v="6"/>
    <n v="0"/>
    <n v="0"/>
    <n v="0"/>
    <n v="0"/>
    <n v="0"/>
    <n v="0"/>
    <n v="0"/>
    <n v="1"/>
    <n v="1"/>
    <n v="2"/>
    <n v="1"/>
    <n v="2"/>
    <n v="6"/>
    <s v="Bovins Autre"/>
    <s v="Asins"/>
    <n v="430"/>
    <n v="0"/>
    <n v="0"/>
    <n v="5"/>
    <n v="435"/>
    <n v="5.0849866700000002"/>
    <n v="14.63825578"/>
    <x v="2"/>
  </r>
  <r>
    <s v="2020-12-1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 TIKO"/>
    <s v="2020-12-11"/>
    <x v="2"/>
    <s v="CAR"/>
    <m/>
    <s v="Mambere-Kadei"/>
    <s v="CAR007"/>
    <m/>
    <m/>
    <m/>
    <m/>
    <s v=""/>
    <s v="2020-12-31"/>
    <s v="Camerounaise"/>
    <m/>
    <n v="5"/>
    <n v="0"/>
    <n v="0"/>
    <n v="0"/>
    <n v="0"/>
    <n v="0"/>
    <n v="0"/>
    <n v="0"/>
    <n v="1"/>
    <n v="0"/>
    <n v="2"/>
    <n v="1"/>
    <n v="2"/>
    <n v="5"/>
    <s v="Bovins Ovins"/>
    <m/>
    <n v="480"/>
    <n v="90"/>
    <n v="0"/>
    <n v="0"/>
    <n v="570"/>
    <n v="5.0849866700000002"/>
    <n v="14.63825578"/>
    <x v="2"/>
  </r>
  <r>
    <s v="2020-12-13"/>
    <x v="1"/>
    <s v="CMR006"/>
    <s v="Mayo-Rey"/>
    <s v="CMR006004"/>
    <s v="Rey-Bouba"/>
    <s v="CMR006004002"/>
    <s v="SINASSI"/>
    <x v="1"/>
    <s v="TCD"/>
    <m/>
    <s v="Mandoul"/>
    <s v="TCD010"/>
    <m/>
    <m/>
    <m/>
    <m/>
    <s v=""/>
    <s v="2020-12-07"/>
    <x v="0"/>
    <s v="CMR"/>
    <m/>
    <s v="Nord"/>
    <s v="CMR006"/>
    <s v="Bénoué"/>
    <s v="CMR006001"/>
    <s v="Bibémi"/>
    <s v="CMR006001012"/>
    <s v="ADOUMRI"/>
    <s v="2020-12-16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65"/>
    <n v="0"/>
    <n v="0"/>
    <n v="0"/>
    <n v="65"/>
    <n v="9.3887997999999993"/>
    <n v="13.43275727"/>
    <x v="2"/>
  </r>
  <r>
    <s v="2020-12-1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2-13"/>
    <x v="0"/>
    <s v="CMR"/>
    <m/>
    <s v="Adamaoua"/>
    <s v="CMR001"/>
    <s v="Mbéré"/>
    <s v="CMR001004"/>
    <s v="Meiganga"/>
    <s v="CMR001004002"/>
    <s v="MEIGANGA"/>
    <s v="2020-12-1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7"/>
    <n v="0"/>
    <n v="0"/>
    <n v="0"/>
    <n v="27"/>
    <n v="6.7419379599999996"/>
    <n v="14.56870743"/>
    <x v="2"/>
  </r>
  <r>
    <s v="2020-12-1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ALLAHAMDOU "/>
    <s v="2020-12-09"/>
    <x v="0"/>
    <s v="CMR"/>
    <m/>
    <s v="Est"/>
    <s v="CMR003"/>
    <s v="kadey"/>
    <s v="CMR003003"/>
    <s v="Kentzou"/>
    <s v="CMR003003007"/>
    <s v="KENTZOU "/>
    <s v="2020-12-2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71"/>
    <n v="0"/>
    <n v="0"/>
    <n v="0"/>
    <n v="71"/>
    <n v="6.7419379599999996"/>
    <n v="14.56870743"/>
    <x v="2"/>
  </r>
  <r>
    <s v="2020-12-1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MBORGOB "/>
    <s v="2020-12-12"/>
    <x v="0"/>
    <s v="CMR"/>
    <m/>
    <s v="Est"/>
    <s v="CMR003"/>
    <s v="Lom-Et-Djerem"/>
    <s v="CMR003004"/>
    <s v="Mandjou"/>
    <s v="CMR003004004"/>
    <s v="MANDJOU "/>
    <s v="2020-12-19"/>
    <s v="Camerounaise Centrafricaine"/>
    <m/>
    <n v="3"/>
    <n v="0"/>
    <n v="2"/>
    <n v="0"/>
    <n v="0"/>
    <n v="0"/>
    <n v="0"/>
    <n v="0"/>
    <n v="2"/>
    <n v="0"/>
    <n v="0"/>
    <n v="2"/>
    <n v="3"/>
    <n v="5"/>
    <s v="Bovins"/>
    <m/>
    <n v="62"/>
    <n v="0"/>
    <n v="0"/>
    <n v="0"/>
    <n v="62"/>
    <n v="6.7419379599999996"/>
    <n v="14.56870743"/>
    <x v="2"/>
  </r>
  <r>
    <s v="2020-12-14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FIO"/>
    <s v="2020-12-14"/>
    <x v="0"/>
    <s v="CMR"/>
    <m/>
    <s v="Est"/>
    <s v="CMR003"/>
    <s v="kadey"/>
    <s v="CMR003003"/>
    <s v="Kette"/>
    <s v="CMR003003004"/>
    <s v="GBITI"/>
    <s v="2020-12-1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90"/>
    <n v="0"/>
    <n v="0"/>
    <n v="0"/>
    <n v="90"/>
    <n v="4.8990748999999996"/>
    <n v="14.54433978"/>
    <x v="2"/>
  </r>
  <r>
    <s v="2020-12-14"/>
    <x v="2"/>
    <s v="CMR003"/>
    <s v="Kadey"/>
    <s v="CMR003003"/>
    <s v="Kette"/>
    <s v="CMR003003004"/>
    <s v="TIMANGOLO"/>
    <x v="1"/>
    <s v="TCD"/>
    <m/>
    <s v="Sila"/>
    <s v="TCD021"/>
    <m/>
    <m/>
    <m/>
    <m/>
    <s v=""/>
    <s v="2020-12-02"/>
    <x v="1"/>
    <s v="COG"/>
    <m/>
    <m/>
    <m/>
    <m/>
    <m/>
    <m/>
    <m/>
    <s v=""/>
    <s v="2020-12-31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192"/>
    <n v="0"/>
    <n v="0"/>
    <n v="0"/>
    <n v="192"/>
    <n v="4.8990748999999996"/>
    <n v="14.54433978"/>
    <x v="2"/>
  </r>
  <r>
    <s v="2020-12-14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2-01"/>
    <x v="1"/>
    <s v="COG"/>
    <m/>
    <m/>
    <m/>
    <m/>
    <m/>
    <m/>
    <m/>
    <s v=""/>
    <s v="2020-12-31"/>
    <s v="Tchadienne"/>
    <m/>
    <n v="0"/>
    <n v="6"/>
    <n v="0"/>
    <n v="0"/>
    <n v="0"/>
    <n v="0"/>
    <n v="0"/>
    <n v="0"/>
    <n v="1"/>
    <n v="0"/>
    <n v="0"/>
    <n v="0"/>
    <n v="6"/>
    <n v="6"/>
    <s v="Bovins"/>
    <m/>
    <n v="203"/>
    <n v="0"/>
    <n v="0"/>
    <n v="0"/>
    <n v="203"/>
    <n v="4.8990748999999996"/>
    <n v="14.54433978"/>
    <x v="2"/>
  </r>
  <r>
    <s v="2020-12-14"/>
    <x v="2"/>
    <s v="CMR003"/>
    <s v="Lom-Et-Djerem"/>
    <s v="CMR003004"/>
    <s v="Garoua-Boulaï"/>
    <s v="CMR003004006"/>
    <s v="TAPARE"/>
    <x v="0"/>
    <s v="CMR"/>
    <m/>
    <s v="Adamaoua"/>
    <s v="CMR001"/>
    <s v="Djerem"/>
    <s v="CMR001001"/>
    <s v="Ngaoundal"/>
    <s v="CMR001001002"/>
    <s v="BADJE"/>
    <s v="2020-12-01"/>
    <x v="0"/>
    <s v="CMR"/>
    <m/>
    <s v="Est"/>
    <s v="CMR003"/>
    <s v="Lom-Et-Djerem"/>
    <s v="CMR003004"/>
    <s v="Garoua-Boulaï"/>
    <s v="CMR003004006"/>
    <s v="BORGEUNE "/>
    <s v="2020-12-21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27"/>
    <n v="0"/>
    <n v="0"/>
    <n v="0"/>
    <n v="27"/>
    <n v="6.0387188500000004"/>
    <n v="14.40065877"/>
    <x v="2"/>
  </r>
  <r>
    <s v="2020-12-14"/>
    <x v="2"/>
    <s v="CMR003"/>
    <s v="Lom-Et-Djerem"/>
    <s v="CMR003004"/>
    <s v="Garoua-Boulaï"/>
    <s v="CMR003004006"/>
    <s v="TAPARE"/>
    <x v="0"/>
    <s v="CMR"/>
    <m/>
    <s v="Adamaoua"/>
    <s v="CMR001"/>
    <s v="Djerem"/>
    <s v="CMR001001"/>
    <s v="Ngaoundal"/>
    <s v="CMR001001002"/>
    <s v="BADJE"/>
    <s v="2020-12-01"/>
    <x v="0"/>
    <s v="CMR"/>
    <m/>
    <s v="Est"/>
    <s v="CMR003"/>
    <s v="Lom-Et-Djerem"/>
    <s v="CMR003004"/>
    <s v="Garoua-Boulaï"/>
    <s v="CMR003004006"/>
    <s v="BORGEUNE"/>
    <s v="2020-12-2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0"/>
    <n v="0"/>
    <n v="0"/>
    <n v="0"/>
    <n v="30"/>
    <n v="6.0387188500000004"/>
    <n v="14.40065877"/>
    <x v="2"/>
  </r>
  <r>
    <s v="2020-12-14"/>
    <x v="2"/>
    <s v="CMR003"/>
    <s v="Lom-Et-Djerem"/>
    <s v="CMR003004"/>
    <s v="Garoua-Boulaï"/>
    <s v="CMR003004006"/>
    <s v="TAPARE"/>
    <x v="0"/>
    <s v="CMR"/>
    <m/>
    <s v="Adamaoua"/>
    <s v="CMR001"/>
    <s v="Djerem"/>
    <s v="CMR001001"/>
    <s v="Ngaoundal"/>
    <s v="CMR001001002"/>
    <s v="BADJE "/>
    <s v="2020-12-01"/>
    <x v="0"/>
    <s v="CMR"/>
    <m/>
    <s v="Est"/>
    <s v="CMR003"/>
    <s v="Lom-Et-Djerem"/>
    <s v="CMR003004"/>
    <s v="Garoua-Boulaï"/>
    <s v="CMR003004006"/>
    <s v="BORGEUNE "/>
    <s v="2020-12-21"/>
    <s v="Camerounaise"/>
    <m/>
    <n v="3"/>
    <n v="0"/>
    <n v="0"/>
    <n v="0"/>
    <n v="0"/>
    <n v="0"/>
    <n v="0"/>
    <n v="0"/>
    <n v="1"/>
    <n v="0"/>
    <n v="0"/>
    <n v="1"/>
    <n v="2"/>
    <n v="3"/>
    <s v="Bovins"/>
    <m/>
    <n v="62"/>
    <n v="0"/>
    <n v="0"/>
    <n v="0"/>
    <n v="62"/>
    <n v="6.0387188500000004"/>
    <n v="14.40065877"/>
    <x v="2"/>
  </r>
  <r>
    <s v="2020-12-14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GARGA "/>
    <s v="2020-12-07"/>
    <x v="0"/>
    <s v="CMR"/>
    <m/>
    <s v="Est"/>
    <s v="CMR003"/>
    <s v="Lom-Et-Djerem"/>
    <s v="CMR003004"/>
    <s v="Garoua-Boulaï"/>
    <s v="CMR003004006"/>
    <s v="GAROUA-BOULAÏ "/>
    <s v="2020-12-2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80"/>
    <n v="0"/>
    <n v="0"/>
    <n v="0"/>
    <n v="180"/>
    <n v="6.0387188500000004"/>
    <n v="14.40065877"/>
    <x v="2"/>
  </r>
  <r>
    <s v="2020-12-14"/>
    <x v="1"/>
    <s v="CMR006"/>
    <s v="Bénoué"/>
    <s v="CMR006001"/>
    <s v="Bibémi"/>
    <s v="CMR006001012"/>
    <s v="MAYO-LOPE"/>
    <x v="0"/>
    <s v="CMR"/>
    <m/>
    <s v="Nord"/>
    <s v="CMR006"/>
    <s v="Mayo-Rey"/>
    <s v="CMR006004"/>
    <s v="Rey-Bouba"/>
    <s v="CMR006004002"/>
    <s v="SINASSI"/>
    <s v="2020-12-12"/>
    <x v="0"/>
    <s v="CMR"/>
    <m/>
    <s v="Nord"/>
    <s v="CMR006"/>
    <s v="Mayo-Louti"/>
    <s v="CMR006003"/>
    <s v="Guider"/>
    <s v="CMR006003002"/>
    <s v="GUIDER"/>
    <s v="2020-12-26"/>
    <s v="Camerounaise"/>
    <m/>
    <n v="7"/>
    <n v="0"/>
    <n v="0"/>
    <n v="0"/>
    <n v="0"/>
    <n v="0"/>
    <n v="0"/>
    <n v="0"/>
    <n v="1"/>
    <n v="2"/>
    <n v="1"/>
    <n v="3"/>
    <n v="1"/>
    <n v="7"/>
    <s v="Bovins Ovins Caprins Autre"/>
    <s v="Asins"/>
    <n v="168"/>
    <n v="17"/>
    <n v="40"/>
    <n v="1"/>
    <n v="226"/>
    <n v="9.2572727399999994"/>
    <n v="13.77182711"/>
    <x v="2"/>
  </r>
  <r>
    <s v="2020-12-1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07"/>
    <x v="2"/>
    <s v="CAR"/>
    <m/>
    <s v="Ouham-Pende"/>
    <s v="CAR014"/>
    <m/>
    <m/>
    <m/>
    <m/>
    <s v=""/>
    <s v="2021-01-05"/>
    <s v="Tchadienne"/>
    <m/>
    <n v="0"/>
    <n v="10"/>
    <n v="0"/>
    <n v="0"/>
    <n v="0"/>
    <n v="0"/>
    <n v="0"/>
    <n v="0"/>
    <n v="1"/>
    <n v="3"/>
    <n v="2"/>
    <n v="1"/>
    <n v="4"/>
    <n v="10"/>
    <s v="Bovins Ovins Autre"/>
    <s v="Asins et Equins"/>
    <n v="160"/>
    <n v="40"/>
    <n v="0"/>
    <n v="6"/>
    <n v="206"/>
    <n v="8.6633450799999991"/>
    <n v="14.9876931"/>
    <x v="2"/>
  </r>
  <r>
    <s v="2020-12-1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0"/>
    <x v="2"/>
    <s v="CAR"/>
    <m/>
    <s v="Ouham-Pende"/>
    <s v="CAR014"/>
    <m/>
    <m/>
    <m/>
    <m/>
    <s v=""/>
    <s v="2021-01-05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120"/>
    <n v="40"/>
    <n v="0"/>
    <n v="6"/>
    <n v="166"/>
    <n v="8.6633450799999991"/>
    <n v="14.9876931"/>
    <x v="2"/>
  </r>
  <r>
    <s v="2020-12-1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07"/>
    <x v="2"/>
    <s v="CAR"/>
    <m/>
    <s v="Ouham-Pende"/>
    <s v="CAR014"/>
    <m/>
    <m/>
    <m/>
    <m/>
    <s v=""/>
    <s v="2021-01-05"/>
    <s v="Tchadienne"/>
    <m/>
    <n v="0"/>
    <n v="9"/>
    <n v="0"/>
    <n v="0"/>
    <n v="0"/>
    <n v="0"/>
    <n v="0"/>
    <n v="0"/>
    <n v="1"/>
    <n v="2"/>
    <n v="2"/>
    <n v="2"/>
    <n v="3"/>
    <n v="9"/>
    <s v="Ovins Bovins Autre"/>
    <s v="Asins et Equins"/>
    <n v="100"/>
    <n v="50"/>
    <n v="0"/>
    <n v="5"/>
    <n v="155"/>
    <n v="8.6633450799999991"/>
    <n v="14.9876931"/>
    <x v="2"/>
  </r>
  <r>
    <s v="2020-12-14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Touboro"/>
    <s v="CMR006004003"/>
    <s v="BOGDIBO"/>
    <s v="2020-12-14"/>
    <x v="2"/>
    <s v="CAR"/>
    <m/>
    <s v="Nana-Mambere"/>
    <s v="CAR010"/>
    <m/>
    <m/>
    <m/>
    <m/>
    <s v=""/>
    <s v="2020-12-29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99"/>
    <n v="0"/>
    <n v="0"/>
    <n v="2"/>
    <n v="101"/>
    <n v="7.7847441999999996"/>
    <n v="15.51739456"/>
    <x v="2"/>
  </r>
  <r>
    <s v="2020-12-14"/>
    <x v="1"/>
    <s v="CMR006"/>
    <s v="Mayo-Rey"/>
    <s v="CMR006004"/>
    <s v="Touboro"/>
    <s v="CMR006004003"/>
    <s v="MBAÏMBOUM"/>
    <x v="1"/>
    <s v="TCD"/>
    <m/>
    <s v="Logone Oriental"/>
    <s v="TCD009"/>
    <m/>
    <m/>
    <m/>
    <m/>
    <s v=""/>
    <s v="2020-11-15"/>
    <x v="2"/>
    <s v="CAR"/>
    <m/>
    <s v="Nana-Mambere"/>
    <s v="CAR010"/>
    <m/>
    <m/>
    <m/>
    <m/>
    <s v=""/>
    <s v="2020-12-14"/>
    <s v="Tchadienne"/>
    <m/>
    <n v="0"/>
    <n v="13"/>
    <n v="0"/>
    <n v="0"/>
    <n v="0"/>
    <n v="0"/>
    <n v="0"/>
    <n v="0"/>
    <n v="1"/>
    <n v="2"/>
    <n v="4"/>
    <n v="4"/>
    <n v="3"/>
    <n v="13"/>
    <s v="Bovins Ovins"/>
    <m/>
    <n v="240"/>
    <n v="64"/>
    <n v="0"/>
    <n v="0"/>
    <n v="304"/>
    <n v="7.5627594599999997"/>
    <n v="15.4252009"/>
    <x v="2"/>
  </r>
  <r>
    <s v="2020-12-14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Madingring"/>
    <s v="CMR006004004"/>
    <s v="MADINGRING"/>
    <s v="2020-11-14"/>
    <x v="2"/>
    <s v="CAR"/>
    <m/>
    <s v="Nana-Mambere"/>
    <s v="CAR010"/>
    <m/>
    <m/>
    <m/>
    <m/>
    <s v=""/>
    <s v="2020-12-19"/>
    <s v="Camerounaise"/>
    <m/>
    <n v="15"/>
    <n v="0"/>
    <n v="0"/>
    <n v="0"/>
    <n v="0"/>
    <n v="0"/>
    <n v="0"/>
    <n v="0"/>
    <n v="1"/>
    <n v="3"/>
    <n v="3"/>
    <n v="5"/>
    <n v="4"/>
    <n v="15"/>
    <s v="Bovins Ovins"/>
    <m/>
    <n v="196"/>
    <n v="108"/>
    <n v="0"/>
    <n v="0"/>
    <n v="304"/>
    <n v="7.5627594599999997"/>
    <n v="15.4252009"/>
    <x v="2"/>
  </r>
  <r>
    <s v="2020-12-14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Madingring"/>
    <s v="CMR006004004"/>
    <s v="GOR"/>
    <s v="2020-11-17"/>
    <x v="2"/>
    <s v="CAR"/>
    <m/>
    <s v="Nana-Mambere"/>
    <s v="CAR010"/>
    <m/>
    <m/>
    <m/>
    <m/>
    <s v=""/>
    <s v="2020-12-17"/>
    <s v="Camerounaise"/>
    <m/>
    <n v="16"/>
    <n v="0"/>
    <n v="0"/>
    <n v="0"/>
    <n v="0"/>
    <n v="0"/>
    <n v="0"/>
    <n v="0"/>
    <n v="1"/>
    <n v="3"/>
    <n v="2"/>
    <n v="6"/>
    <n v="5"/>
    <n v="16"/>
    <s v="Bovins Ovins Autre"/>
    <s v="Asins"/>
    <n v="320"/>
    <n v="128"/>
    <n v="0"/>
    <n v="4"/>
    <n v="452"/>
    <n v="7.5627594599999997"/>
    <n v="15.4252009"/>
    <x v="2"/>
  </r>
  <r>
    <s v="2020-12-15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15"/>
    <x v="2"/>
    <s v="CAR"/>
    <m/>
    <s v="Nana-Mambere"/>
    <s v="CAR010"/>
    <m/>
    <m/>
    <m/>
    <m/>
    <s v=""/>
    <s v="2020-12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85"/>
    <n v="0"/>
    <n v="0"/>
    <n v="0"/>
    <n v="85"/>
    <n v="6.9304543000000001"/>
    <n v="14.819990539999999"/>
    <x v="2"/>
  </r>
  <r>
    <s v="2020-12-15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15"/>
    <x v="2"/>
    <s v="CAR"/>
    <m/>
    <s v="Nana-Mambere"/>
    <s v="CAR010"/>
    <m/>
    <m/>
    <m/>
    <m/>
    <s v=""/>
    <s v="2020-12-2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5"/>
    <n v="0"/>
    <n v="0"/>
    <n v="0"/>
    <n v="45"/>
    <n v="6.9304543000000001"/>
    <n v="14.819990539999999"/>
    <x v="2"/>
  </r>
  <r>
    <s v="2020-12-15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15"/>
    <x v="2"/>
    <s v="CAR"/>
    <m/>
    <s v="Nana-Mambere"/>
    <s v="CAR010"/>
    <m/>
    <m/>
    <m/>
    <m/>
    <s v=""/>
    <s v="2020-12-2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5"/>
    <n v="0"/>
    <n v="0"/>
    <n v="0"/>
    <n v="45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Mayo Kebbi Est"/>
    <s v="TCD011"/>
    <m/>
    <m/>
    <m/>
    <m/>
    <s v=""/>
    <s v="2020-12-02"/>
    <x v="2"/>
    <s v="CAR"/>
    <m/>
    <s v="Mambere-Kadei"/>
    <s v="CAR007"/>
    <m/>
    <m/>
    <m/>
    <m/>
    <s v=""/>
    <s v="2020-12-26"/>
    <s v="Tchadienne"/>
    <m/>
    <n v="0"/>
    <n v="19"/>
    <n v="0"/>
    <n v="0"/>
    <n v="0"/>
    <n v="0"/>
    <n v="0"/>
    <n v="0"/>
    <n v="1"/>
    <n v="5"/>
    <n v="4"/>
    <n v="6"/>
    <n v="4"/>
    <n v="19"/>
    <s v="Bovins Ovins"/>
    <m/>
    <n v="250"/>
    <n v="13"/>
    <n v="0"/>
    <n v="0"/>
    <n v="263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29"/>
    <x v="2"/>
    <s v="CAR"/>
    <m/>
    <s v="Mambere-Kadei"/>
    <s v="CAR007"/>
    <m/>
    <m/>
    <m/>
    <m/>
    <s v=""/>
    <s v="2020-12-29"/>
    <s v="Tchadienne"/>
    <m/>
    <n v="0"/>
    <n v="19"/>
    <n v="0"/>
    <n v="0"/>
    <n v="0"/>
    <n v="0"/>
    <n v="0"/>
    <n v="0"/>
    <n v="1"/>
    <n v="4"/>
    <n v="5"/>
    <n v="5"/>
    <n v="5"/>
    <n v="19"/>
    <s v="Bovins Ovins"/>
    <m/>
    <n v="150"/>
    <n v="17"/>
    <n v="0"/>
    <n v="0"/>
    <n v="167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Salamat"/>
    <s v="TCD015"/>
    <m/>
    <m/>
    <m/>
    <m/>
    <s v=""/>
    <s v="2020-11-29"/>
    <x v="2"/>
    <s v="CAR"/>
    <m/>
    <s v="Lobaye"/>
    <s v="CAR006"/>
    <m/>
    <m/>
    <m/>
    <m/>
    <s v=""/>
    <s v="2020-12-24"/>
    <s v="Tchadienne"/>
    <m/>
    <n v="0"/>
    <n v="13"/>
    <n v="0"/>
    <n v="0"/>
    <n v="0"/>
    <n v="0"/>
    <n v="0"/>
    <n v="0"/>
    <n v="1"/>
    <n v="3"/>
    <n v="4"/>
    <n v="3"/>
    <n v="3"/>
    <n v="13"/>
    <s v="Bovins Ovins"/>
    <m/>
    <n v="150"/>
    <n v="22"/>
    <n v="0"/>
    <n v="0"/>
    <n v="172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27"/>
    <x v="2"/>
    <s v="CAR"/>
    <m/>
    <s v="Kémo"/>
    <s v="CAR005"/>
    <m/>
    <m/>
    <m/>
    <m/>
    <s v=""/>
    <s v="2020-12-25"/>
    <s v="Tchadienne"/>
    <m/>
    <n v="0"/>
    <n v="9"/>
    <n v="0"/>
    <n v="0"/>
    <n v="0"/>
    <n v="0"/>
    <n v="0"/>
    <n v="0"/>
    <n v="1"/>
    <n v="2"/>
    <n v="3"/>
    <n v="2"/>
    <n v="2"/>
    <n v="9"/>
    <s v="Bovins Ovins"/>
    <m/>
    <n v="320"/>
    <n v="39"/>
    <n v="0"/>
    <n v="0"/>
    <n v="359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25"/>
    <x v="2"/>
    <s v="CAR"/>
    <m/>
    <s v="Ouaka"/>
    <s v="CAR012"/>
    <m/>
    <m/>
    <m/>
    <m/>
    <s v=""/>
    <s v="2020-12-30"/>
    <s v="Tchadienne"/>
    <m/>
    <n v="0"/>
    <n v="14"/>
    <n v="0"/>
    <n v="0"/>
    <n v="0"/>
    <n v="0"/>
    <n v="0"/>
    <n v="0"/>
    <n v="1"/>
    <n v="3"/>
    <n v="4"/>
    <n v="5"/>
    <n v="2"/>
    <n v="14"/>
    <s v="Bovins Ovins"/>
    <m/>
    <n v="200"/>
    <n v="27"/>
    <n v="0"/>
    <n v="0"/>
    <n v="227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Batha"/>
    <s v="TCD001"/>
    <m/>
    <m/>
    <m/>
    <m/>
    <s v=""/>
    <s v="2020-11-27"/>
    <x v="2"/>
    <s v="CAR"/>
    <m/>
    <s v="Sangha-Mbaere"/>
    <s v="CAR015"/>
    <m/>
    <m/>
    <m/>
    <m/>
    <s v=""/>
    <s v="2020-12-25"/>
    <s v="Tchadienne"/>
    <m/>
    <n v="0"/>
    <n v="15"/>
    <n v="0"/>
    <n v="0"/>
    <n v="0"/>
    <n v="0"/>
    <n v="0"/>
    <n v="0"/>
    <n v="1"/>
    <n v="3"/>
    <n v="4"/>
    <n v="3"/>
    <n v="5"/>
    <n v="15"/>
    <s v="Bovins Ovins Autre"/>
    <s v="Asins"/>
    <n v="200"/>
    <n v="25"/>
    <n v="0"/>
    <n v="6"/>
    <n v="231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2-01"/>
    <x v="2"/>
    <s v="CAR"/>
    <m/>
    <s v="Ouham-Pende"/>
    <s v="CAR014"/>
    <m/>
    <m/>
    <m/>
    <m/>
    <s v=""/>
    <s v="2020-12-26"/>
    <s v="Tchadienne"/>
    <m/>
    <n v="0"/>
    <n v="13"/>
    <n v="0"/>
    <n v="0"/>
    <n v="0"/>
    <n v="0"/>
    <n v="0"/>
    <n v="0"/>
    <n v="1"/>
    <n v="3"/>
    <n v="4"/>
    <n v="2"/>
    <n v="4"/>
    <n v="13"/>
    <s v="Bovins Ovins"/>
    <m/>
    <n v="290"/>
    <n v="24"/>
    <n v="0"/>
    <n v="0"/>
    <n v="314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Wadi Fira"/>
    <s v="TCD017"/>
    <m/>
    <m/>
    <m/>
    <m/>
    <s v=""/>
    <s v="2020-11-22"/>
    <x v="2"/>
    <s v="CAR"/>
    <m/>
    <s v="Ouaka"/>
    <s v="CAR012"/>
    <m/>
    <m/>
    <m/>
    <m/>
    <s v=""/>
    <s v="2020-12-31"/>
    <s v="Tchadienne"/>
    <m/>
    <n v="0"/>
    <n v="8"/>
    <n v="0"/>
    <n v="0"/>
    <n v="0"/>
    <n v="0"/>
    <n v="0"/>
    <n v="0"/>
    <n v="1"/>
    <n v="2"/>
    <n v="3"/>
    <n v="1"/>
    <n v="2"/>
    <n v="8"/>
    <s v="Bovins Ovins"/>
    <m/>
    <n v="180"/>
    <n v="16"/>
    <n v="0"/>
    <n v="0"/>
    <n v="196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Moyen-Chari"/>
    <s v="TCD013"/>
    <m/>
    <m/>
    <m/>
    <m/>
    <s v=""/>
    <s v="2020-12-02"/>
    <x v="2"/>
    <s v="CAR"/>
    <m/>
    <s v="Vakaga"/>
    <s v="CAR016"/>
    <m/>
    <m/>
    <m/>
    <m/>
    <s v=""/>
    <s v="2020-12-30"/>
    <s v="Tchadienne"/>
    <m/>
    <n v="0"/>
    <n v="20"/>
    <n v="0"/>
    <n v="0"/>
    <n v="0"/>
    <n v="0"/>
    <n v="0"/>
    <n v="0"/>
    <n v="1"/>
    <n v="6"/>
    <n v="4"/>
    <n v="6"/>
    <n v="4"/>
    <n v="20"/>
    <s v="Bovins Autre"/>
    <s v="Asins"/>
    <n v="150"/>
    <n v="0"/>
    <n v="0"/>
    <n v="4"/>
    <n v="154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2-02"/>
    <x v="2"/>
    <s v="CAR"/>
    <m/>
    <s v="Vakaga"/>
    <s v="CAR016"/>
    <m/>
    <m/>
    <m/>
    <m/>
    <s v=""/>
    <s v="2020-12-31"/>
    <s v="Tchadienne"/>
    <m/>
    <n v="0"/>
    <n v="17"/>
    <n v="0"/>
    <n v="0"/>
    <n v="0"/>
    <n v="0"/>
    <n v="0"/>
    <n v="0"/>
    <n v="1"/>
    <n v="3"/>
    <n v="4"/>
    <n v="6"/>
    <n v="4"/>
    <n v="17"/>
    <s v="Bovins Ovins"/>
    <m/>
    <n v="255"/>
    <n v="39"/>
    <n v="0"/>
    <n v="0"/>
    <n v="294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Salamat"/>
    <s v="TCD015"/>
    <m/>
    <m/>
    <m/>
    <m/>
    <s v=""/>
    <s v="2020-11-21"/>
    <x v="2"/>
    <s v="CAR"/>
    <m/>
    <s v="Ombella-Mpoko"/>
    <s v="CAR011"/>
    <m/>
    <m/>
    <m/>
    <m/>
    <s v=""/>
    <s v="2020-12-26"/>
    <s v="Tchadienne"/>
    <m/>
    <n v="0"/>
    <n v="12"/>
    <n v="0"/>
    <n v="0"/>
    <n v="0"/>
    <n v="0"/>
    <n v="0"/>
    <n v="0"/>
    <n v="1"/>
    <n v="3"/>
    <n v="3"/>
    <n v="4"/>
    <n v="2"/>
    <n v="12"/>
    <s v="Bovins Ovins"/>
    <m/>
    <n v="180"/>
    <n v="32"/>
    <n v="0"/>
    <n v="0"/>
    <n v="212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Mayo Kebbi Est"/>
    <s v="TCD011"/>
    <m/>
    <m/>
    <m/>
    <m/>
    <s v=""/>
    <s v="2020-11-23"/>
    <x v="2"/>
    <s v="CAR"/>
    <m/>
    <s v="Bamingui-Bangoran"/>
    <s v="CAR001"/>
    <m/>
    <m/>
    <m/>
    <m/>
    <s v=""/>
    <s v="2020-12-26"/>
    <s v="Tchadienne"/>
    <m/>
    <n v="0"/>
    <n v="11"/>
    <n v="0"/>
    <n v="0"/>
    <n v="0"/>
    <n v="0"/>
    <n v="0"/>
    <n v="0"/>
    <n v="1"/>
    <n v="2"/>
    <n v="3"/>
    <n v="4"/>
    <n v="2"/>
    <n v="11"/>
    <s v="Bovins"/>
    <m/>
    <n v="150"/>
    <n v="0"/>
    <n v="0"/>
    <n v="0"/>
    <n v="150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26"/>
    <x v="2"/>
    <s v="CAR"/>
    <m/>
    <s v="Ouham"/>
    <s v="CAR013"/>
    <m/>
    <m/>
    <m/>
    <m/>
    <s v=""/>
    <s v="2020-12-31"/>
    <s v="Tchadienne"/>
    <m/>
    <n v="0"/>
    <n v="18"/>
    <n v="0"/>
    <n v="0"/>
    <n v="0"/>
    <n v="0"/>
    <n v="0"/>
    <n v="0"/>
    <n v="1"/>
    <n v="5"/>
    <n v="3"/>
    <n v="7"/>
    <n v="3"/>
    <n v="18"/>
    <s v="Bovins Ovins Autre"/>
    <s v="Asins et Equins"/>
    <n v="195"/>
    <n v="23"/>
    <n v="0"/>
    <n v="9"/>
    <n v="227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2-02"/>
    <x v="2"/>
    <s v="CAR"/>
    <m/>
    <s v="Kémo"/>
    <s v="CAR005"/>
    <m/>
    <m/>
    <m/>
    <m/>
    <s v=""/>
    <s v="2020-12-30"/>
    <s v="Tchadienne"/>
    <m/>
    <n v="0"/>
    <n v="7"/>
    <n v="0"/>
    <n v="0"/>
    <n v="0"/>
    <n v="0"/>
    <n v="0"/>
    <n v="0"/>
    <n v="1"/>
    <n v="2"/>
    <n v="2"/>
    <n v="1"/>
    <n v="2"/>
    <n v="7"/>
    <s v="Bovins Autre"/>
    <s v="Asins"/>
    <n v="102"/>
    <n v="0"/>
    <n v="0"/>
    <n v="4"/>
    <n v="106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Tandjile"/>
    <s v="TCD016"/>
    <m/>
    <m/>
    <m/>
    <m/>
    <s v=""/>
    <s v="2020-11-27"/>
    <x v="2"/>
    <s v="CAR"/>
    <m/>
    <s v="Ouaka"/>
    <s v="CAR012"/>
    <m/>
    <m/>
    <m/>
    <m/>
    <s v=""/>
    <s v="2020-12-31"/>
    <s v="Tchadienne"/>
    <m/>
    <n v="0"/>
    <n v="19"/>
    <n v="0"/>
    <n v="0"/>
    <n v="0"/>
    <n v="0"/>
    <n v="0"/>
    <n v="0"/>
    <n v="1"/>
    <n v="6"/>
    <n v="3"/>
    <n v="5"/>
    <n v="5"/>
    <n v="19"/>
    <s v="Bovins Ovins Autre"/>
    <s v="Asins"/>
    <n v="290"/>
    <n v="19"/>
    <n v="0"/>
    <n v="11"/>
    <n v="320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2-02"/>
    <x v="2"/>
    <s v="CAR"/>
    <m/>
    <s v="Ouham-Pende"/>
    <s v="CAR014"/>
    <m/>
    <m/>
    <m/>
    <m/>
    <s v=""/>
    <s v="2020-12-25"/>
    <s v="Tchadienne"/>
    <m/>
    <n v="0"/>
    <n v="12"/>
    <n v="0"/>
    <n v="0"/>
    <n v="0"/>
    <n v="0"/>
    <n v="0"/>
    <n v="0"/>
    <n v="1"/>
    <n v="3"/>
    <n v="4"/>
    <n v="2"/>
    <n v="3"/>
    <n v="12"/>
    <s v="Bovins"/>
    <m/>
    <n v="250"/>
    <n v="0"/>
    <n v="0"/>
    <n v="0"/>
    <n v="250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30"/>
    <x v="2"/>
    <s v="CAR"/>
    <m/>
    <s v="Sangha-Mbaere"/>
    <s v="CAR015"/>
    <m/>
    <m/>
    <m/>
    <m/>
    <s v=""/>
    <s v="2020-12-26"/>
    <s v="Tchadienne"/>
    <m/>
    <n v="0"/>
    <n v="11"/>
    <n v="0"/>
    <n v="0"/>
    <n v="0"/>
    <n v="0"/>
    <n v="0"/>
    <n v="0"/>
    <n v="1"/>
    <n v="2"/>
    <n v="3"/>
    <n v="3"/>
    <n v="3"/>
    <n v="11"/>
    <s v="Bovins Ovins"/>
    <m/>
    <n v="200"/>
    <n v="13"/>
    <n v="0"/>
    <n v="0"/>
    <n v="213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2-01"/>
    <x v="2"/>
    <s v="CAR"/>
    <m/>
    <s v="Sangha-Mbaere"/>
    <s v="CAR015"/>
    <m/>
    <m/>
    <m/>
    <m/>
    <s v=""/>
    <s v="2020-12-30"/>
    <s v="Tchadienne"/>
    <m/>
    <n v="0"/>
    <n v="13"/>
    <n v="0"/>
    <n v="0"/>
    <n v="0"/>
    <n v="0"/>
    <n v="0"/>
    <n v="0"/>
    <n v="1"/>
    <n v="2"/>
    <n v="4"/>
    <n v="3"/>
    <n v="4"/>
    <n v="13"/>
    <s v="Bovins Autre"/>
    <s v="Asins"/>
    <n v="170"/>
    <n v="0"/>
    <n v="0"/>
    <n v="7"/>
    <n v="177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2-01"/>
    <x v="2"/>
    <s v="CAR"/>
    <m/>
    <s v="Kémo"/>
    <s v="CAR005"/>
    <m/>
    <m/>
    <m/>
    <m/>
    <s v=""/>
    <s v="2020-12-30"/>
    <s v="Tchadienne"/>
    <m/>
    <n v="0"/>
    <n v="16"/>
    <n v="0"/>
    <n v="0"/>
    <n v="0"/>
    <n v="0"/>
    <n v="0"/>
    <n v="0"/>
    <n v="1"/>
    <n v="4"/>
    <n v="3"/>
    <n v="4"/>
    <n v="5"/>
    <n v="16"/>
    <s v="Bovins Ovins Autre"/>
    <s v="Asins"/>
    <n v="350"/>
    <n v="28"/>
    <n v="0"/>
    <n v="8"/>
    <n v="386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Hadjer Lamis"/>
    <s v="TCD005"/>
    <m/>
    <m/>
    <m/>
    <m/>
    <s v=""/>
    <s v="2020-11-22"/>
    <x v="2"/>
    <s v="CAR"/>
    <m/>
    <s v="Bamingui-Bangoran"/>
    <s v="CAR001"/>
    <m/>
    <m/>
    <m/>
    <m/>
    <s v=""/>
    <s v="2020-12-27"/>
    <s v="Tchadienne"/>
    <m/>
    <n v="0"/>
    <n v="13"/>
    <n v="0"/>
    <n v="0"/>
    <n v="0"/>
    <n v="0"/>
    <n v="0"/>
    <n v="0"/>
    <n v="1"/>
    <n v="3"/>
    <n v="4"/>
    <n v="2"/>
    <n v="4"/>
    <n v="13"/>
    <s v="Bovins Ovins"/>
    <m/>
    <n v="150"/>
    <n v="23"/>
    <n v="0"/>
    <n v="0"/>
    <n v="173"/>
    <n v="6.9304543000000001"/>
    <n v="14.819990539999999"/>
    <x v="2"/>
  </r>
  <r>
    <s v="2020-12-15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2-02"/>
    <x v="2"/>
    <s v="CAR"/>
    <m/>
    <s v="Nana-Grébizi"/>
    <s v="CAR009"/>
    <m/>
    <m/>
    <m/>
    <m/>
    <s v=""/>
    <s v="2020-12-27"/>
    <s v="Tchadienne"/>
    <m/>
    <n v="0"/>
    <n v="17"/>
    <n v="0"/>
    <n v="0"/>
    <n v="0"/>
    <n v="0"/>
    <n v="0"/>
    <n v="0"/>
    <n v="1"/>
    <n v="4"/>
    <n v="3"/>
    <n v="7"/>
    <n v="3"/>
    <n v="17"/>
    <s v="Bovins Ovins"/>
    <m/>
    <n v="250"/>
    <n v="12"/>
    <n v="0"/>
    <n v="0"/>
    <n v="262"/>
    <n v="6.9304543000000001"/>
    <n v="14.819990539999999"/>
    <x v="2"/>
  </r>
  <r>
    <s v="2020-12-1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13"/>
    <x v="0"/>
    <s v="CMR"/>
    <m/>
    <s v="Adamaoua"/>
    <s v="CMR001"/>
    <s v="Mbéré"/>
    <s v="CMR001004"/>
    <s v="Meiganga"/>
    <s v="CMR001004002"/>
    <s v="MEIGANGA"/>
    <s v="2020-12-1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"/>
    <n v="0"/>
    <n v="0"/>
    <n v="0"/>
    <n v="20"/>
    <n v="6.7419379599999996"/>
    <n v="14.56870743"/>
    <x v="2"/>
  </r>
  <r>
    <s v="2020-12-1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13"/>
    <x v="0"/>
    <s v="CMR"/>
    <m/>
    <s v="Adamaoua"/>
    <s v="CMR001"/>
    <s v="Mbéré"/>
    <s v="CMR001004"/>
    <s v="Meiganga"/>
    <s v="CMR001004002"/>
    <s v="MEIGANGA"/>
    <s v="2020-12-1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4"/>
    <n v="0"/>
    <n v="0"/>
    <n v="0"/>
    <n v="24"/>
    <n v="6.7419379599999996"/>
    <n v="14.56870743"/>
    <x v="2"/>
  </r>
  <r>
    <s v="2020-12-1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13"/>
    <x v="0"/>
    <s v="CMR"/>
    <m/>
    <s v="Adamaoua"/>
    <s v="CMR001"/>
    <s v="Mbéré"/>
    <s v="CMR001004"/>
    <s v="Meiganga"/>
    <s v="CMR001004002"/>
    <s v="MEIGANGA"/>
    <s v="2020-12-16"/>
    <s v="Camerounaise Centrafricaine"/>
    <m/>
    <n v="5"/>
    <n v="0"/>
    <n v="1"/>
    <n v="0"/>
    <n v="0"/>
    <n v="0"/>
    <n v="0"/>
    <n v="0"/>
    <n v="2"/>
    <n v="0"/>
    <n v="0"/>
    <n v="0"/>
    <n v="6"/>
    <n v="6"/>
    <s v="Bovins"/>
    <m/>
    <n v="68"/>
    <n v="0"/>
    <n v="0"/>
    <n v="0"/>
    <n v="68"/>
    <n v="6.7419379599999996"/>
    <n v="14.56870743"/>
    <x v="2"/>
  </r>
  <r>
    <s v="2020-12-1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13"/>
    <x v="0"/>
    <s v="CMR"/>
    <m/>
    <s v="Adamaoua"/>
    <s v="CMR001"/>
    <s v="Mbéré"/>
    <s v="CMR001004"/>
    <s v="Meiganga"/>
    <s v="CMR001004002"/>
    <s v="MEIGANGA"/>
    <s v="2020-12-1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"/>
    <n v="0"/>
    <n v="0"/>
    <n v="0"/>
    <n v="20"/>
    <n v="6.7419379599999996"/>
    <n v="14.56870743"/>
    <x v="2"/>
  </r>
  <r>
    <s v="2020-12-1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BAFOUCKOÏ "/>
    <s v="2020-12-11"/>
    <x v="0"/>
    <s v="CMR"/>
    <m/>
    <s v="Est"/>
    <s v="CMR003"/>
    <s v="Lom-Et-Djerem"/>
    <s v="CMR003004"/>
    <s v="Ngoura"/>
    <s v="CMR003004005"/>
    <s v="NGOURA "/>
    <s v="2020-12-21"/>
    <s v="Camerounaise"/>
    <m/>
    <n v="6"/>
    <n v="0"/>
    <n v="0"/>
    <n v="0"/>
    <n v="0"/>
    <n v="0"/>
    <n v="0"/>
    <n v="0"/>
    <n v="1"/>
    <n v="0"/>
    <n v="1"/>
    <n v="1"/>
    <n v="4"/>
    <n v="6"/>
    <s v="Bovins Caprins"/>
    <m/>
    <n v="56"/>
    <n v="0"/>
    <n v="8"/>
    <n v="0"/>
    <n v="64"/>
    <n v="6.7419379599999996"/>
    <n v="14.56870743"/>
    <x v="2"/>
  </r>
  <r>
    <s v="2020-12-1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MBORGOB "/>
    <s v="2020-12-12"/>
    <x v="0"/>
    <s v="CMR"/>
    <m/>
    <s v="Est"/>
    <s v="CMR003"/>
    <s v="Boumba-Et-Ngoko"/>
    <s v="CMR003001"/>
    <s v="Gari-Gombo"/>
    <s v="CMR003001002"/>
    <s v="GARI-GOMBO "/>
    <s v="2020-12-26"/>
    <s v="Camerounaise"/>
    <m/>
    <n v="4"/>
    <n v="0"/>
    <n v="0"/>
    <n v="0"/>
    <n v="0"/>
    <n v="0"/>
    <n v="0"/>
    <n v="0"/>
    <n v="1"/>
    <n v="0"/>
    <n v="0"/>
    <n v="1"/>
    <n v="3"/>
    <n v="4"/>
    <s v="Bovins"/>
    <m/>
    <n v="49"/>
    <n v="0"/>
    <n v="0"/>
    <n v="0"/>
    <n v="49"/>
    <n v="6.7419379599999996"/>
    <n v="14.56870743"/>
    <x v="2"/>
  </r>
  <r>
    <s v="2020-12-15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10-01"/>
    <x v="2"/>
    <s v="CAR"/>
    <m/>
    <s v="Mambere-Kadei"/>
    <s v="CAR007"/>
    <m/>
    <m/>
    <m/>
    <m/>
    <s v=""/>
    <s v="2020-12-31"/>
    <s v="Camerounaise"/>
    <m/>
    <n v="7"/>
    <n v="0"/>
    <n v="0"/>
    <n v="0"/>
    <n v="0"/>
    <n v="0"/>
    <n v="0"/>
    <n v="0"/>
    <n v="1"/>
    <n v="0"/>
    <n v="0"/>
    <n v="0"/>
    <n v="7"/>
    <n v="7"/>
    <s v="Bovins Autre"/>
    <s v="Asins"/>
    <n v="142"/>
    <n v="0"/>
    <n v="0"/>
    <n v="2"/>
    <n v="144"/>
    <n v="4.8990748999999996"/>
    <n v="14.54433978"/>
    <x v="2"/>
  </r>
  <r>
    <s v="2020-12-15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2-13"/>
    <x v="0"/>
    <s v="CMR"/>
    <m/>
    <s v="Est"/>
    <s v="CMR003"/>
    <s v="kadey"/>
    <s v="CMR003003"/>
    <s v="Kette"/>
    <s v="CMR003003004"/>
    <s v="GBITI"/>
    <s v="2020-12-16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56"/>
    <n v="0"/>
    <n v="0"/>
    <n v="0"/>
    <n v="56"/>
    <n v="4.8990748999999996"/>
    <n v="14.54433978"/>
    <x v="2"/>
  </r>
  <r>
    <s v="2020-12-15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20"/>
    <x v="1"/>
    <s v="COG"/>
    <m/>
    <m/>
    <m/>
    <m/>
    <m/>
    <m/>
    <m/>
    <s v=""/>
    <s v="2021-03-30"/>
    <s v="Tchadienne Camerounaise"/>
    <m/>
    <n v="3"/>
    <n v="12"/>
    <n v="0"/>
    <n v="0"/>
    <n v="0"/>
    <n v="0"/>
    <n v="0"/>
    <n v="0"/>
    <n v="2"/>
    <n v="0"/>
    <n v="0"/>
    <n v="0"/>
    <n v="15"/>
    <n v="15"/>
    <s v="Bovins"/>
    <m/>
    <n v="321"/>
    <n v="0"/>
    <n v="0"/>
    <n v="0"/>
    <n v="321"/>
    <n v="4.8990748999999996"/>
    <n v="14.54433978"/>
    <x v="2"/>
  </r>
  <r>
    <s v="2020-12-15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1-20"/>
    <x v="2"/>
    <s v="CAR"/>
    <m/>
    <s v="Mambere-Kadei"/>
    <s v="CAR007"/>
    <m/>
    <m/>
    <m/>
    <m/>
    <s v=""/>
    <s v="2020-12-31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75"/>
    <n v="0"/>
    <n v="0"/>
    <n v="0"/>
    <n v="75"/>
    <n v="4.8990748999999996"/>
    <n v="14.54433978"/>
    <x v="2"/>
  </r>
  <r>
    <s v="2020-12-15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25"/>
    <x v="1"/>
    <s v="COG"/>
    <m/>
    <m/>
    <m/>
    <m/>
    <m/>
    <m/>
    <m/>
    <s v=""/>
    <s v="2021-03-31"/>
    <s v="Tchadienne Camerounaise"/>
    <m/>
    <n v="2"/>
    <n v="5"/>
    <n v="0"/>
    <n v="0"/>
    <n v="0"/>
    <n v="0"/>
    <n v="0"/>
    <n v="0"/>
    <n v="2"/>
    <n v="0"/>
    <n v="0"/>
    <n v="0"/>
    <n v="7"/>
    <n v="7"/>
    <s v="Bovins"/>
    <m/>
    <n v="143"/>
    <n v="0"/>
    <n v="0"/>
    <n v="0"/>
    <n v="143"/>
    <n v="4.8990748999999996"/>
    <n v="14.54433978"/>
    <x v="2"/>
  </r>
  <r>
    <s v="2020-12-15"/>
    <x v="2"/>
    <s v="CMR003"/>
    <s v="Kadey"/>
    <s v="CMR003003"/>
    <s v="Ouli"/>
    <s v="CMR003003005"/>
    <s v="TAMOUNEGUEZE"/>
    <x v="0"/>
    <s v="CMR"/>
    <m/>
    <s v="Nord"/>
    <s v="CMR006"/>
    <s v="Mayo-Rey"/>
    <s v="CMR006004"/>
    <s v="Touboro"/>
    <s v="CMR006004003"/>
    <s v="TOUBORO"/>
    <s v="2020-12-01"/>
    <x v="2"/>
    <s v="CAR"/>
    <m/>
    <s v="Bamingui-Bangoran"/>
    <s v="CAR001"/>
    <m/>
    <m/>
    <m/>
    <m/>
    <s v=""/>
    <s v="2021-01-30"/>
    <s v="Camerounaise"/>
    <m/>
    <n v="4"/>
    <n v="0"/>
    <n v="0"/>
    <n v="0"/>
    <n v="0"/>
    <n v="0"/>
    <n v="0"/>
    <n v="0"/>
    <n v="1"/>
    <n v="0"/>
    <n v="0"/>
    <n v="1"/>
    <n v="3"/>
    <n v="4"/>
    <s v="Bovins Ovins"/>
    <m/>
    <n v="1300"/>
    <n v="140"/>
    <n v="0"/>
    <n v="0"/>
    <n v="1440"/>
    <n v="5.0849866700000002"/>
    <n v="14.63825578"/>
    <x v="2"/>
  </r>
  <r>
    <s v="2020-12-15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2-12"/>
    <x v="2"/>
    <s v="CAR"/>
    <m/>
    <s v="Nana-Grébizi"/>
    <s v="CAR009"/>
    <m/>
    <m/>
    <m/>
    <m/>
    <s v=""/>
    <s v="2021-01-10"/>
    <s v="Camerounaise"/>
    <m/>
    <n v="9"/>
    <n v="0"/>
    <n v="0"/>
    <n v="0"/>
    <n v="0"/>
    <n v="0"/>
    <n v="0"/>
    <n v="0"/>
    <n v="1"/>
    <n v="0"/>
    <n v="3"/>
    <n v="3"/>
    <n v="3"/>
    <n v="9"/>
    <s v="Bovins Ovins Autre"/>
    <s v="Asins"/>
    <n v="790"/>
    <n v="65"/>
    <n v="0"/>
    <n v="3"/>
    <n v="858"/>
    <n v="5.0849866700000002"/>
    <n v="14.63825578"/>
    <x v="2"/>
  </r>
  <r>
    <s v="2020-12-15"/>
    <x v="2"/>
    <s v="CMR003"/>
    <s v="Kadey"/>
    <s v="CMR003003"/>
    <s v="Ouli"/>
    <s v="CMR003003005"/>
    <s v="TAMOUNEGUEZE"/>
    <x v="0"/>
    <s v="CMR"/>
    <m/>
    <s v="Nord"/>
    <s v="CMR006"/>
    <s v="Mayo-Rey"/>
    <s v="CMR006004"/>
    <s v="Touboro"/>
    <s v="CMR006004003"/>
    <s v="TOUBORO"/>
    <s v="2020-12-01"/>
    <x v="2"/>
    <s v="CAR"/>
    <m/>
    <s v="Bamingui-Bangoran"/>
    <s v="CAR001"/>
    <m/>
    <m/>
    <m/>
    <m/>
    <s v=""/>
    <s v="2021-01-30"/>
    <s v="Camerounaise Tchadienne"/>
    <m/>
    <n v="3"/>
    <n v="3"/>
    <n v="0"/>
    <n v="0"/>
    <n v="0"/>
    <n v="0"/>
    <n v="0"/>
    <n v="0"/>
    <n v="2"/>
    <n v="0"/>
    <n v="0"/>
    <n v="2"/>
    <n v="4"/>
    <n v="6"/>
    <s v="Bovins Ovins"/>
    <m/>
    <n v="1650"/>
    <n v="200"/>
    <n v="0"/>
    <n v="0"/>
    <n v="1850"/>
    <n v="5.0849866700000002"/>
    <n v="14.63825578"/>
    <x v="2"/>
  </r>
  <r>
    <s v="2020-12-15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2-10"/>
    <x v="2"/>
    <s v="CAR"/>
    <m/>
    <s v="Nana-Grébizi"/>
    <s v="CAR009"/>
    <m/>
    <m/>
    <m/>
    <m/>
    <s v=""/>
    <s v="2021-01-10"/>
    <s v="Camerounaise"/>
    <m/>
    <n v="5"/>
    <n v="0"/>
    <n v="0"/>
    <n v="0"/>
    <n v="0"/>
    <n v="0"/>
    <n v="0"/>
    <n v="0"/>
    <n v="1"/>
    <n v="0"/>
    <n v="0"/>
    <n v="2"/>
    <n v="3"/>
    <n v="5"/>
    <s v="Bovins Ovins"/>
    <m/>
    <n v="540"/>
    <n v="70"/>
    <n v="0"/>
    <n v="0"/>
    <n v="610"/>
    <n v="5.0849866700000002"/>
    <n v="14.63825578"/>
    <x v="2"/>
  </r>
  <r>
    <s v="2020-12-15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MBELEBINA"/>
    <s v="2020-12-13"/>
    <x v="2"/>
    <s v="CAR"/>
    <m/>
    <s v="Ouham"/>
    <s v="CAR013"/>
    <m/>
    <m/>
    <m/>
    <m/>
    <s v=""/>
    <s v="2021-01-10"/>
    <s v="Camerounaise"/>
    <m/>
    <n v="4"/>
    <n v="0"/>
    <n v="0"/>
    <n v="0"/>
    <n v="0"/>
    <n v="0"/>
    <n v="0"/>
    <n v="0"/>
    <n v="1"/>
    <n v="0"/>
    <n v="0"/>
    <n v="1"/>
    <n v="3"/>
    <n v="4"/>
    <s v="Bovins"/>
    <m/>
    <n v="450"/>
    <n v="0"/>
    <n v="0"/>
    <n v="0"/>
    <n v="450"/>
    <n v="5.0849866700000002"/>
    <n v="14.63825578"/>
    <x v="2"/>
  </r>
  <r>
    <s v="2020-12-1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TOUBORO"/>
    <s v="2020-11-25"/>
    <x v="0"/>
    <s v="CMR"/>
    <m/>
    <s v="Est"/>
    <s v="CMR003"/>
    <s v="Lom-Et-Djerem"/>
    <s v="CMR003004"/>
    <s v="Ngoura"/>
    <s v="CMR003004005"/>
    <s v="NGOURA"/>
    <s v="2020-12-3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17"/>
    <n v="0"/>
    <n v="0"/>
    <n v="0"/>
    <n v="117"/>
    <n v="6.0387188500000004"/>
    <n v="14.40065877"/>
    <x v="2"/>
  </r>
  <r>
    <s v="2020-12-1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MBAIBOUM"/>
    <s v="2020-11-20"/>
    <x v="0"/>
    <s v="CMR"/>
    <m/>
    <s v="Est"/>
    <s v="CMR003"/>
    <s v="kadey"/>
    <s v="CMR003003"/>
    <s v="Kette"/>
    <s v="CMR003003004"/>
    <s v="BITI"/>
    <s v="2021-01-05"/>
    <s v="Tchadienne"/>
    <m/>
    <n v="0"/>
    <n v="2"/>
    <n v="0"/>
    <n v="0"/>
    <n v="0"/>
    <n v="0"/>
    <n v="0"/>
    <n v="0"/>
    <n v="1"/>
    <n v="0"/>
    <n v="0"/>
    <n v="0"/>
    <n v="2"/>
    <n v="2"/>
    <s v="Bovins Autre"/>
    <s v="Asins"/>
    <n v="94"/>
    <n v="0"/>
    <n v="0"/>
    <n v="1"/>
    <n v="95"/>
    <n v="6.0387188500000004"/>
    <n v="14.40065877"/>
    <x v="2"/>
  </r>
  <r>
    <s v="2020-12-1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TOUBORO"/>
    <s v="2020-11-25"/>
    <x v="0"/>
    <s v="CMR"/>
    <m/>
    <s v="Est"/>
    <s v="CMR003"/>
    <s v="Lom-Et-Djerem"/>
    <s v="CMR003004"/>
    <s v="Ngoura"/>
    <s v="CMR003004005"/>
    <s v="NGOURA"/>
    <s v="2020-12-3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97"/>
    <n v="0"/>
    <n v="0"/>
    <n v="0"/>
    <n v="197"/>
    <n v="6.0387188500000004"/>
    <n v="14.40065877"/>
    <x v="2"/>
  </r>
  <r>
    <s v="2020-12-15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GARGA "/>
    <s v="2020-12-01"/>
    <x v="0"/>
    <s v="CMR"/>
    <m/>
    <s v="Est"/>
    <s v="CMR003"/>
    <s v="Lom-Et-Djerem"/>
    <s v="CMR003004"/>
    <s v="Garoua-Boulaï"/>
    <s v="CMR003004006"/>
    <s v="GAROUA-BOULAÏ "/>
    <s v="2020-12-1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67"/>
    <n v="0"/>
    <n v="0"/>
    <n v="0"/>
    <n v="67"/>
    <n v="6.0387188500000004"/>
    <n v="14.40065877"/>
    <x v="2"/>
  </r>
  <r>
    <s v="2020-12-1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TOUBORO"/>
    <s v="2020-11-25"/>
    <x v="0"/>
    <s v="CMR"/>
    <m/>
    <s v="Est"/>
    <s v="CMR003"/>
    <s v="Lom-Et-Djerem"/>
    <s v="CMR003004"/>
    <s v="Ngoura"/>
    <s v="CMR003004005"/>
    <s v="NGOURA"/>
    <s v="2020-12-3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89"/>
    <n v="0"/>
    <n v="0"/>
    <n v="0"/>
    <n v="89"/>
    <n v="6.0387188500000004"/>
    <n v="14.40065877"/>
    <x v="2"/>
  </r>
  <r>
    <s v="2020-12-1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TOUBORO"/>
    <s v="2020-11-25"/>
    <x v="0"/>
    <s v="CMR"/>
    <m/>
    <s v="Est"/>
    <s v="CMR003"/>
    <s v="kadey"/>
    <s v="CMR003003"/>
    <s v="Kette"/>
    <s v="CMR003003004"/>
    <s v="BITTI "/>
    <s v="2021-01-05"/>
    <s v="Tchadienne"/>
    <m/>
    <n v="0"/>
    <n v="1"/>
    <n v="0"/>
    <n v="0"/>
    <n v="0"/>
    <n v="0"/>
    <n v="0"/>
    <n v="0"/>
    <n v="1"/>
    <n v="0"/>
    <n v="0"/>
    <n v="0"/>
    <n v="1"/>
    <n v="1"/>
    <s v="Bovins"/>
    <m/>
    <n v="55"/>
    <n v="0"/>
    <n v="0"/>
    <n v="0"/>
    <n v="55"/>
    <n v="6.0387188500000004"/>
    <n v="14.40065877"/>
    <x v="2"/>
  </r>
  <r>
    <s v="2020-12-1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TOUBORO"/>
    <s v="2020-11-25"/>
    <x v="0"/>
    <s v="CMR"/>
    <m/>
    <s v="Est"/>
    <s v="CMR003"/>
    <s v="kadey"/>
    <s v="CMR003003"/>
    <s v="Kette"/>
    <s v="CMR003003004"/>
    <s v="BITTI "/>
    <s v="2021-01-05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63"/>
    <n v="0"/>
    <n v="0"/>
    <n v="0"/>
    <n v="63"/>
    <n v="6.0387188500000004"/>
    <n v="14.40065877"/>
    <x v="2"/>
  </r>
  <r>
    <s v="2020-12-1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TOUBORO"/>
    <s v="2020-11-25"/>
    <x v="0"/>
    <s v="CMR"/>
    <m/>
    <s v="Est"/>
    <s v="CMR003"/>
    <s v="kadey"/>
    <s v="CMR003003"/>
    <s v="Kette"/>
    <s v="CMR003003004"/>
    <s v="BITTI "/>
    <s v="2021-01-05"/>
    <s v="Tchadienne"/>
    <m/>
    <n v="0"/>
    <n v="2"/>
    <n v="0"/>
    <n v="0"/>
    <n v="0"/>
    <n v="0"/>
    <n v="0"/>
    <n v="0"/>
    <n v="1"/>
    <n v="0"/>
    <n v="0"/>
    <n v="0"/>
    <n v="2"/>
    <n v="2"/>
    <s v="Bovins Autre"/>
    <s v="Asins"/>
    <n v="71"/>
    <n v="0"/>
    <n v="0"/>
    <n v="1"/>
    <n v="72"/>
    <n v="6.0387188500000004"/>
    <n v="14.40065877"/>
    <x v="2"/>
  </r>
  <r>
    <s v="2020-12-15"/>
    <x v="1"/>
    <s v="CMR006"/>
    <s v="Bénoué"/>
    <s v="CMR006001"/>
    <s v="Bibémi"/>
    <s v="CMR006001012"/>
    <s v="MAYO-LOPE"/>
    <x v="1"/>
    <s v="TCD"/>
    <m/>
    <s v="Mayo Kebbi Ouest"/>
    <s v="TCD012"/>
    <m/>
    <m/>
    <m/>
    <m/>
    <s v=""/>
    <s v="2020-11-10"/>
    <x v="0"/>
    <s v="CMR"/>
    <m/>
    <s v="Nord"/>
    <s v="CMR006"/>
    <s v="Bénoué"/>
    <s v="CMR006001"/>
    <s v="Bibémi"/>
    <s v="CMR006001012"/>
    <s v="ADOUMRI"/>
    <s v="2020-12-26"/>
    <s v="Tchadienne"/>
    <m/>
    <n v="0"/>
    <n v="6"/>
    <n v="0"/>
    <n v="0"/>
    <n v="0"/>
    <n v="0"/>
    <n v="0"/>
    <n v="0"/>
    <n v="1"/>
    <n v="0"/>
    <n v="0"/>
    <n v="1"/>
    <n v="5"/>
    <n v="6"/>
    <s v="Bovins Autre"/>
    <s v="Asins"/>
    <n v="345"/>
    <n v="0"/>
    <n v="0"/>
    <n v="2"/>
    <n v="347"/>
    <n v="9.2572727399999994"/>
    <n v="13.77182711"/>
    <x v="2"/>
  </r>
  <r>
    <s v="2020-12-15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2-02"/>
    <x v="0"/>
    <s v="CMR"/>
    <m/>
    <s v="Nord"/>
    <s v="CMR006"/>
    <s v="Bénoué"/>
    <s v="CMR006001"/>
    <s v="Bibémi"/>
    <s v="CMR006001012"/>
    <s v="ADOUMRI"/>
    <s v="2020-12-17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133"/>
    <n v="0"/>
    <n v="0"/>
    <n v="0"/>
    <n v="133"/>
    <n v="9.3887997999999993"/>
    <n v="13.43275727"/>
    <x v="2"/>
  </r>
  <r>
    <s v="2020-12-16"/>
    <x v="0"/>
    <s v="CMR001"/>
    <s v="Mbéré"/>
    <s v="CMR001004"/>
    <s v="Djohong"/>
    <s v="CMR001004003"/>
    <s v="BORGOP"/>
    <x v="1"/>
    <s v="TCD"/>
    <m/>
    <s v="Logone Oriental"/>
    <s v="TCD009"/>
    <m/>
    <m/>
    <m/>
    <m/>
    <s v=""/>
    <s v="2020-11-26"/>
    <x v="2"/>
    <s v="CAR"/>
    <m/>
    <s v="Ouham-Pende"/>
    <s v="CAR014"/>
    <m/>
    <m/>
    <m/>
    <m/>
    <s v=""/>
    <s v="2020-12-30"/>
    <s v="Tchadienne"/>
    <m/>
    <n v="0"/>
    <n v="16"/>
    <n v="0"/>
    <n v="0"/>
    <n v="0"/>
    <n v="0"/>
    <n v="0"/>
    <n v="0"/>
    <n v="1"/>
    <n v="3"/>
    <n v="4"/>
    <n v="5"/>
    <n v="4"/>
    <n v="16"/>
    <s v="Bovins Autre"/>
    <s v="Asins et Equins"/>
    <n v="130"/>
    <n v="0"/>
    <n v="0"/>
    <n v="8"/>
    <n v="138"/>
    <n v="6.9304543000000001"/>
    <n v="14.819990539999999"/>
    <x v="2"/>
  </r>
  <r>
    <s v="2020-12-16"/>
    <x v="0"/>
    <s v="CMR001"/>
    <s v="Mbéré"/>
    <s v="CMR001004"/>
    <s v="Djohong"/>
    <s v="CMR001004003"/>
    <s v="BORGOP"/>
    <x v="1"/>
    <s v="TCD"/>
    <m/>
    <s v="Moyen-Chari"/>
    <s v="TCD013"/>
    <m/>
    <m/>
    <m/>
    <m/>
    <s v=""/>
    <s v="2020-12-03"/>
    <x v="2"/>
    <s v="CAR"/>
    <m/>
    <s v="Bamingui-Bangoran"/>
    <s v="CAR001"/>
    <m/>
    <m/>
    <m/>
    <m/>
    <s v=""/>
    <s v="2020-12-31"/>
    <s v="Tchadienne"/>
    <m/>
    <n v="0"/>
    <n v="7"/>
    <n v="0"/>
    <n v="0"/>
    <n v="0"/>
    <n v="0"/>
    <n v="0"/>
    <n v="0"/>
    <n v="1"/>
    <n v="2"/>
    <n v="3"/>
    <n v="0"/>
    <n v="2"/>
    <n v="7"/>
    <s v="Bovins Ovins"/>
    <m/>
    <n v="200"/>
    <n v="23"/>
    <n v="0"/>
    <n v="0"/>
    <n v="223"/>
    <n v="6.9304543000000001"/>
    <n v="14.819990539999999"/>
    <x v="2"/>
  </r>
  <r>
    <s v="2020-12-16"/>
    <x v="0"/>
    <s v="CMR001"/>
    <s v="Mbéré"/>
    <s v="CMR001004"/>
    <s v="Djohong"/>
    <s v="CMR001004003"/>
    <s v="BORGOP"/>
    <x v="1"/>
    <s v="TCD"/>
    <m/>
    <s v="Hadjer Lamis"/>
    <s v="TCD005"/>
    <m/>
    <m/>
    <m/>
    <m/>
    <s v=""/>
    <s v="2020-11-27"/>
    <x v="2"/>
    <s v="CAR"/>
    <m/>
    <s v="Ouaka"/>
    <s v="CAR012"/>
    <m/>
    <m/>
    <m/>
    <m/>
    <s v=""/>
    <s v="2020-12-27"/>
    <s v="Tchadienne"/>
    <m/>
    <n v="0"/>
    <n v="11"/>
    <n v="0"/>
    <n v="0"/>
    <n v="0"/>
    <n v="0"/>
    <n v="0"/>
    <n v="0"/>
    <n v="1"/>
    <n v="3"/>
    <n v="4"/>
    <n v="1"/>
    <n v="3"/>
    <n v="11"/>
    <s v="Bovins Ovins Autre"/>
    <s v="Equins"/>
    <n v="190"/>
    <n v="23"/>
    <n v="0"/>
    <n v="4"/>
    <n v="217"/>
    <n v="6.9304543000000001"/>
    <n v="14.819990539999999"/>
    <x v="2"/>
  </r>
  <r>
    <s v="2020-12-16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2-01"/>
    <x v="2"/>
    <s v="CAR"/>
    <m/>
    <s v="Lobaye"/>
    <s v="CAR006"/>
    <m/>
    <m/>
    <m/>
    <m/>
    <s v=""/>
    <s v="2020-12-30"/>
    <s v="Tchadienne"/>
    <m/>
    <n v="0"/>
    <n v="9"/>
    <n v="0"/>
    <n v="0"/>
    <n v="0"/>
    <n v="0"/>
    <n v="0"/>
    <n v="0"/>
    <n v="1"/>
    <n v="2"/>
    <n v="3"/>
    <n v="2"/>
    <n v="2"/>
    <n v="9"/>
    <s v="Bovins"/>
    <m/>
    <n v="130"/>
    <n v="0"/>
    <n v="0"/>
    <n v="0"/>
    <n v="130"/>
    <n v="6.9304543000000001"/>
    <n v="14.819990539999999"/>
    <x v="2"/>
  </r>
  <r>
    <s v="2020-12-16"/>
    <x v="0"/>
    <s v="CMR001"/>
    <s v="Mbéré"/>
    <s v="CMR001004"/>
    <s v="Djohong"/>
    <s v="CMR001004003"/>
    <s v="BORGOP"/>
    <x v="1"/>
    <s v="TCD"/>
    <m/>
    <s v="Salamat"/>
    <s v="TCD015"/>
    <m/>
    <m/>
    <m/>
    <m/>
    <s v=""/>
    <s v="2020-12-01"/>
    <x v="2"/>
    <s v="CAR"/>
    <m/>
    <s v="Kémo"/>
    <s v="CAR005"/>
    <m/>
    <m/>
    <m/>
    <m/>
    <s v=""/>
    <s v="2020-12-30"/>
    <s v="Tchadienne"/>
    <m/>
    <n v="0"/>
    <n v="11"/>
    <n v="0"/>
    <n v="0"/>
    <n v="0"/>
    <n v="0"/>
    <n v="0"/>
    <n v="0"/>
    <n v="1"/>
    <n v="3"/>
    <n v="4"/>
    <n v="2"/>
    <n v="2"/>
    <n v="11"/>
    <s v="Bovins Ovins"/>
    <m/>
    <n v="150"/>
    <n v="17"/>
    <n v="0"/>
    <n v="0"/>
    <n v="167"/>
    <n v="6.9304543000000001"/>
    <n v="14.819990539999999"/>
    <x v="2"/>
  </r>
  <r>
    <s v="2020-12-1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ALHAMDOU"/>
    <s v="2020-12-15"/>
    <x v="0"/>
    <s v="CMR"/>
    <m/>
    <s v="Adamaoua"/>
    <s v="CMR001"/>
    <s v="Mbéré"/>
    <s v="CMR001004"/>
    <s v="Meiganga"/>
    <s v="CMR001004002"/>
    <s v="MEIGANGA"/>
    <s v="2020-12-1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"/>
    <n v="0"/>
    <n v="0"/>
    <n v="0"/>
    <n v="20"/>
    <n v="6.7419379599999996"/>
    <n v="14.56870743"/>
    <x v="2"/>
  </r>
  <r>
    <s v="2020-12-1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2-12"/>
    <x v="0"/>
    <s v="CMR"/>
    <m/>
    <s v="Centre"/>
    <s v="CMR002"/>
    <s v="Mfoundi"/>
    <s v="CMR002007"/>
    <s v="Yaounde III"/>
    <s v="CMR002007002"/>
    <s v="YAOUNDE 3"/>
    <s v="2020-12-2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67"/>
    <n v="0"/>
    <n v="0"/>
    <n v="0"/>
    <n v="67"/>
    <n v="6.7419379599999996"/>
    <n v="14.56870743"/>
    <x v="2"/>
  </r>
  <r>
    <s v="2020-12-1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 "/>
    <s v="2020-12-15"/>
    <x v="0"/>
    <s v="CMR"/>
    <m/>
    <s v="Adamaoua"/>
    <s v="CMR001"/>
    <s v="Mbéré"/>
    <s v="CMR001004"/>
    <s v="Meiganga"/>
    <s v="CMR001004002"/>
    <s v="DANA "/>
    <s v="2020-12-19"/>
    <s v="Camerounaise"/>
    <m/>
    <n v="4"/>
    <n v="0"/>
    <n v="0"/>
    <n v="0"/>
    <n v="0"/>
    <n v="0"/>
    <n v="0"/>
    <n v="0"/>
    <n v="1"/>
    <n v="0"/>
    <n v="0"/>
    <n v="3"/>
    <n v="1"/>
    <n v="4"/>
    <s v="Bovins"/>
    <m/>
    <n v="13"/>
    <n v="0"/>
    <n v="0"/>
    <n v="0"/>
    <n v="13"/>
    <n v="6.7419379599999996"/>
    <n v="14.56870743"/>
    <x v="2"/>
  </r>
  <r>
    <s v="2020-12-1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MOBE"/>
    <s v="2020-12-15"/>
    <x v="2"/>
    <s v="CAR"/>
    <m/>
    <s v="Mbomou"/>
    <s v="CAR008"/>
    <m/>
    <m/>
    <m/>
    <m/>
    <s v=""/>
    <s v="2020-12-19"/>
    <s v="Camerounaise"/>
    <m/>
    <n v="6"/>
    <n v="0"/>
    <n v="0"/>
    <n v="0"/>
    <n v="0"/>
    <n v="0"/>
    <n v="0"/>
    <n v="0"/>
    <n v="1"/>
    <n v="0"/>
    <n v="0"/>
    <n v="0"/>
    <n v="6"/>
    <n v="6"/>
    <s v="Bovins "/>
    <m/>
    <n v="167"/>
    <n v="0"/>
    <n v="0"/>
    <n v="0"/>
    <n v="167"/>
    <n v="4.8990748999999996"/>
    <n v="14.54433978"/>
    <x v="2"/>
  </r>
  <r>
    <s v="2020-12-16"/>
    <x v="2"/>
    <s v="CMR003"/>
    <s v="Kadey"/>
    <s v="CMR003003"/>
    <s v="Kette"/>
    <s v="CMR003003004"/>
    <s v="TIMANGOLO"/>
    <x v="4"/>
    <s v="NER"/>
    <m/>
    <s v="Maradi"/>
    <s v="NER004"/>
    <m/>
    <m/>
    <m/>
    <m/>
    <s v=""/>
    <s v="2020-11-28"/>
    <x v="1"/>
    <s v="COG"/>
    <m/>
    <m/>
    <m/>
    <m/>
    <m/>
    <m/>
    <m/>
    <s v=""/>
    <s v="2021-01-01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162"/>
    <n v="0"/>
    <n v="0"/>
    <n v="0"/>
    <n v="162"/>
    <n v="4.8990748999999996"/>
    <n v="14.54433978"/>
    <x v="2"/>
  </r>
  <r>
    <s v="2020-12-16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ZEMBE BORONGO"/>
    <s v="2020-12-12"/>
    <x v="2"/>
    <s v="CAR"/>
    <m/>
    <s v="Ouham-Pende"/>
    <s v="CAR014"/>
    <m/>
    <m/>
    <m/>
    <m/>
    <s v=""/>
    <s v="2021-01-20"/>
    <s v="Camerounaise"/>
    <m/>
    <n v="8"/>
    <n v="0"/>
    <n v="0"/>
    <n v="0"/>
    <n v="0"/>
    <n v="0"/>
    <n v="0"/>
    <n v="0"/>
    <n v="1"/>
    <n v="1"/>
    <n v="3"/>
    <n v="1"/>
    <n v="3"/>
    <n v="8"/>
    <s v="Bovins Ovins"/>
    <m/>
    <n v="640"/>
    <n v="80"/>
    <n v="0"/>
    <n v="0"/>
    <n v="720"/>
    <n v="5.0849866700000002"/>
    <n v="14.63825578"/>
    <x v="2"/>
  </r>
  <r>
    <s v="2020-12-16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Ngaoui"/>
    <s v="CMR001004004"/>
    <s v="NGAOUI"/>
    <s v="2020-12-02"/>
    <x v="2"/>
    <s v="CAR"/>
    <m/>
    <s v="Haut-Mbomou"/>
    <s v="CAR003"/>
    <m/>
    <m/>
    <m/>
    <m/>
    <s v=""/>
    <s v="2021-01-10"/>
    <s v="Camerounaise Tchadienne"/>
    <m/>
    <n v="8"/>
    <n v="5"/>
    <n v="0"/>
    <n v="0"/>
    <n v="0"/>
    <n v="0"/>
    <n v="0"/>
    <n v="0"/>
    <n v="2"/>
    <n v="2"/>
    <n v="4"/>
    <n v="3"/>
    <n v="4"/>
    <n v="13"/>
    <s v="Bovins Ovins Autre"/>
    <s v="Asins"/>
    <n v="2200"/>
    <n v="280"/>
    <n v="0"/>
    <n v="5"/>
    <n v="2485"/>
    <n v="5.0849866700000002"/>
    <n v="14.63825578"/>
    <x v="2"/>
  </r>
  <r>
    <s v="2020-12-16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Ngaoui"/>
    <s v="CMR001004004"/>
    <s v="NGAOUI"/>
    <s v="2020-12-02"/>
    <x v="2"/>
    <s v="CAR"/>
    <m/>
    <s v="Mbomou"/>
    <s v="CAR008"/>
    <m/>
    <m/>
    <m/>
    <m/>
    <s v=""/>
    <s v="2021-01-22"/>
    <s v="Camerounaise"/>
    <m/>
    <n v="7"/>
    <n v="0"/>
    <n v="0"/>
    <n v="0"/>
    <n v="0"/>
    <n v="0"/>
    <n v="0"/>
    <n v="0"/>
    <n v="1"/>
    <n v="0"/>
    <n v="0"/>
    <n v="3"/>
    <n v="4"/>
    <n v="7"/>
    <s v="Bovins Caprins"/>
    <m/>
    <n v="770"/>
    <n v="0"/>
    <n v="95"/>
    <n v="0"/>
    <n v="865"/>
    <n v="5.0849866700000002"/>
    <n v="14.63825578"/>
    <x v="2"/>
  </r>
  <r>
    <s v="2020-12-16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ZEMBE BORONGO"/>
    <s v="2020-12-12"/>
    <x v="2"/>
    <s v="CAR"/>
    <m/>
    <s v="Ouham-Pende"/>
    <s v="CAR014"/>
    <m/>
    <m/>
    <m/>
    <m/>
    <s v=""/>
    <s v="2021-01-20"/>
    <s v="Camerounaise"/>
    <m/>
    <n v="12"/>
    <n v="0"/>
    <n v="0"/>
    <n v="0"/>
    <n v="0"/>
    <n v="0"/>
    <n v="0"/>
    <n v="0"/>
    <n v="1"/>
    <n v="1"/>
    <n v="4"/>
    <n v="3"/>
    <n v="4"/>
    <n v="12"/>
    <s v="Bovins Autre"/>
    <s v="Asins"/>
    <n v="800"/>
    <n v="0"/>
    <n v="0"/>
    <n v="3"/>
    <n v="803"/>
    <n v="5.0849866700000002"/>
    <n v="14.63825578"/>
    <x v="2"/>
  </r>
  <r>
    <s v="2020-12-16"/>
    <x v="2"/>
    <s v="CMR003"/>
    <s v="Kadey"/>
    <s v="CMR003003"/>
    <s v="Ouli"/>
    <s v="CMR003003005"/>
    <s v="TAMOUNEGUEZE"/>
    <x v="0"/>
    <s v="CMR"/>
    <m/>
    <s v="Adamaoua"/>
    <s v="CMR001"/>
    <s v="Djerem"/>
    <s v="CMR001001"/>
    <s v="Tabati"/>
    <s v="CMR001001001"/>
    <s v="TIBATI"/>
    <s v="2020-12-02"/>
    <x v="2"/>
    <s v="CAR"/>
    <m/>
    <s v="Ouham-Pende"/>
    <s v="CAR014"/>
    <m/>
    <m/>
    <m/>
    <m/>
    <s v=""/>
    <s v="2021-01-20"/>
    <s v="Camerounaise"/>
    <m/>
    <n v="8"/>
    <n v="0"/>
    <n v="0"/>
    <n v="0"/>
    <n v="0"/>
    <n v="0"/>
    <n v="0"/>
    <n v="0"/>
    <n v="1"/>
    <n v="0"/>
    <n v="0"/>
    <n v="3"/>
    <n v="5"/>
    <n v="8"/>
    <s v="Bovins Ovins Autre"/>
    <s v="Equins"/>
    <n v="1200"/>
    <n v="150"/>
    <n v="0"/>
    <n v="2"/>
    <n v="1352"/>
    <n v="5.0849866700000002"/>
    <n v="14.63825578"/>
    <x v="2"/>
  </r>
  <r>
    <s v="2020-12-16"/>
    <x v="2"/>
    <s v="CMR003"/>
    <s v="Kadey"/>
    <s v="CMR003003"/>
    <s v="Ouli"/>
    <s v="CMR003003005"/>
    <s v="TAMOUNEGUEZE"/>
    <x v="0"/>
    <s v="CMR"/>
    <m/>
    <s v="Adamaoua"/>
    <s v="CMR001"/>
    <s v="Djerem"/>
    <s v="CMR001001"/>
    <s v="Tabati"/>
    <s v="CMR001001001"/>
    <s v="TABATI"/>
    <s v="2020-12-02"/>
    <x v="2"/>
    <s v="CAR"/>
    <m/>
    <s v="Haute-Kotto"/>
    <s v="CAR004"/>
    <m/>
    <m/>
    <m/>
    <m/>
    <s v=""/>
    <s v="2021-01-30"/>
    <s v="Camerounaise"/>
    <m/>
    <n v="7"/>
    <n v="0"/>
    <n v="0"/>
    <n v="0"/>
    <n v="0"/>
    <n v="0"/>
    <n v="0"/>
    <n v="0"/>
    <n v="1"/>
    <n v="0"/>
    <n v="0"/>
    <n v="3"/>
    <n v="4"/>
    <n v="7"/>
    <s v="Bovins Ovins"/>
    <m/>
    <n v="700"/>
    <n v="90"/>
    <n v="0"/>
    <n v="0"/>
    <n v="790"/>
    <n v="5.0849866700000002"/>
    <n v="14.63825578"/>
    <x v="2"/>
  </r>
  <r>
    <s v="2020-12-16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07"/>
    <x v="0"/>
    <s v="CMR"/>
    <m/>
    <s v="Est"/>
    <s v="CMR003"/>
    <s v="Lom-Et-Djerem"/>
    <s v="CMR003004"/>
    <s v="Bétaré-Oya"/>
    <s v="CMR003004002"/>
    <s v="NDOKAYO "/>
    <s v="2020-12-26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91"/>
    <n v="0"/>
    <n v="0"/>
    <n v="0"/>
    <n v="91"/>
    <n v="6.0387188500000004"/>
    <n v="14.40065877"/>
    <x v="2"/>
  </r>
  <r>
    <s v="2020-12-16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07"/>
    <x v="0"/>
    <s v="CMR"/>
    <m/>
    <s v="Est"/>
    <s v="CMR003"/>
    <s v="Lom-Et-Djerem"/>
    <s v="CMR003004"/>
    <s v="Bétaré-Oya"/>
    <s v="CMR003004002"/>
    <s v="ZEMBE"/>
    <s v="2020-12-25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113"/>
    <n v="0"/>
    <n v="0"/>
    <n v="0"/>
    <n v="113"/>
    <n v="6.0387188500000004"/>
    <n v="14.40065877"/>
    <x v="2"/>
  </r>
  <r>
    <s v="2020-12-16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YOKO TOUBORO "/>
    <s v="2020-11-25"/>
    <x v="0"/>
    <s v="CMR"/>
    <m/>
    <s v="Est"/>
    <s v="CMR003"/>
    <s v="kadey"/>
    <s v="CMR003003"/>
    <s v="Kette"/>
    <s v="CMR003003004"/>
    <s v="TOCTOYO "/>
    <s v="2021-01-02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78"/>
    <n v="0"/>
    <n v="0"/>
    <n v="0"/>
    <n v="78"/>
    <n v="6.0387188500000004"/>
    <n v="14.40065877"/>
    <x v="2"/>
  </r>
  <r>
    <s v="2020-12-16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YOKO TOUBORO "/>
    <s v="2020-10-25"/>
    <x v="0"/>
    <s v="CMR"/>
    <m/>
    <s v="Est"/>
    <s v="CMR003"/>
    <s v="kadey"/>
    <s v="CMR003003"/>
    <s v="Kette"/>
    <s v="CMR003003004"/>
    <s v="TOCTOYO "/>
    <s v="2021-01-0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87"/>
    <n v="0"/>
    <n v="0"/>
    <n v="0"/>
    <n v="187"/>
    <n v="6.0387188500000004"/>
    <n v="14.40065877"/>
    <x v="2"/>
  </r>
  <r>
    <s v="2020-12-16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07"/>
    <x v="0"/>
    <s v="CMR"/>
    <m/>
    <s v="Est"/>
    <s v="CMR003"/>
    <s v="Lom-Et-Djerem"/>
    <s v="CMR003004"/>
    <s v="Bétaré-Oya"/>
    <s v="CMR003004002"/>
    <s v="BÉTARÉ-OYA"/>
    <s v="2020-12-27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88"/>
    <n v="0"/>
    <n v="0"/>
    <n v="0"/>
    <n v="88"/>
    <n v="6.0387188500000004"/>
    <n v="14.40065877"/>
    <x v="2"/>
  </r>
  <r>
    <s v="2020-12-16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07"/>
    <x v="0"/>
    <s v="CMR"/>
    <m/>
    <s v="Est"/>
    <s v="CMR003"/>
    <s v="Lom-Et-Djerem"/>
    <s v="CMR003004"/>
    <s v="Bétaré-Oya"/>
    <s v="CMR003004002"/>
    <s v="ZEMBE "/>
    <s v="2020-12-2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7"/>
    <n v="0"/>
    <n v="0"/>
    <n v="0"/>
    <n v="37"/>
    <n v="6.0387188500000004"/>
    <n v="14.40065877"/>
    <x v="2"/>
  </r>
  <r>
    <s v="2020-12-16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EIGANGA BARIKI"/>
    <s v="2020-12-08"/>
    <x v="0"/>
    <s v="CMR"/>
    <m/>
    <s v="Est"/>
    <s v="CMR003"/>
    <s v="Lom-Et-Djerem"/>
    <s v="CMR003004"/>
    <s v="Garoua-Boulaï"/>
    <s v="CMR003004006"/>
    <s v="GAROUA-BOULAÏ "/>
    <s v="2020-12-2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77"/>
    <n v="0"/>
    <n v="0"/>
    <n v="0"/>
    <n v="77"/>
    <n v="6.0387188500000004"/>
    <n v="14.40065877"/>
    <x v="2"/>
  </r>
  <r>
    <s v="2020-12-16"/>
    <x v="1"/>
    <s v="CMR006"/>
    <s v="Mayo-Rey"/>
    <s v="CMR006004"/>
    <s v="Madingring"/>
    <s v="CMR006004004"/>
    <s v="GOR"/>
    <x v="2"/>
    <s v="CAR"/>
    <m/>
    <s v="Ouham-Pende"/>
    <s v="CAR014"/>
    <m/>
    <m/>
    <m/>
    <m/>
    <s v=""/>
    <s v="2020-12-09"/>
    <x v="2"/>
    <s v="CAR"/>
    <m/>
    <s v="Ouham-Pende"/>
    <s v="CAR014"/>
    <m/>
    <m/>
    <m/>
    <m/>
    <s v=""/>
    <s v="2021-01-20"/>
    <s v="Tchadienne"/>
    <m/>
    <n v="0"/>
    <n v="9"/>
    <n v="0"/>
    <n v="0"/>
    <n v="0"/>
    <n v="0"/>
    <n v="0"/>
    <n v="0"/>
    <n v="1"/>
    <n v="2"/>
    <n v="2"/>
    <n v="1"/>
    <n v="4"/>
    <n v="9"/>
    <s v="Bovins Ovins Autre"/>
    <s v="Asins et Equins"/>
    <n v="130"/>
    <n v="40"/>
    <n v="0"/>
    <n v="6"/>
    <n v="176"/>
    <n v="8.6633450799999991"/>
    <n v="14.9876931"/>
    <x v="2"/>
  </r>
  <r>
    <s v="2020-12-16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2-16"/>
    <x v="2"/>
    <s v="CAR"/>
    <m/>
    <s v="Ouham-Pende"/>
    <s v="CAR014"/>
    <m/>
    <m/>
    <m/>
    <m/>
    <s v=""/>
    <s v="2021-01-20"/>
    <s v="Camerounaise"/>
    <m/>
    <n v="6"/>
    <n v="0"/>
    <n v="0"/>
    <n v="0"/>
    <n v="0"/>
    <n v="0"/>
    <n v="0"/>
    <n v="0"/>
    <n v="1"/>
    <n v="1"/>
    <n v="2"/>
    <n v="0"/>
    <n v="3"/>
    <n v="6"/>
    <s v="Bovins Ovins Autre"/>
    <s v="Asins"/>
    <n v="80"/>
    <n v="20"/>
    <n v="0"/>
    <n v="3"/>
    <n v="103"/>
    <n v="8.6633450799999991"/>
    <n v="14.9876931"/>
    <x v="2"/>
  </r>
  <r>
    <s v="2020-12-1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0"/>
    <x v="2"/>
    <s v="CAR"/>
    <m/>
    <s v="Ouham-Pende"/>
    <s v="CAR014"/>
    <m/>
    <m/>
    <m/>
    <m/>
    <s v=""/>
    <s v="2021-01-21"/>
    <s v="Tchadienne"/>
    <m/>
    <n v="0"/>
    <n v="7"/>
    <n v="0"/>
    <n v="0"/>
    <n v="0"/>
    <n v="0"/>
    <n v="0"/>
    <n v="0"/>
    <n v="1"/>
    <n v="0"/>
    <n v="3"/>
    <n v="1"/>
    <n v="3"/>
    <n v="7"/>
    <s v="Bovins Ovins Autre"/>
    <s v="Asins et Equins"/>
    <n v="90"/>
    <n v="20"/>
    <n v="0"/>
    <n v="5"/>
    <n v="115"/>
    <n v="8.6633450799999991"/>
    <n v="14.9876931"/>
    <x v="2"/>
  </r>
  <r>
    <s v="2020-12-16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0"/>
    <x v="2"/>
    <s v="CAR"/>
    <m/>
    <s v="Ouham-Pende"/>
    <s v="CAR014"/>
    <m/>
    <m/>
    <m/>
    <m/>
    <s v=""/>
    <s v="2021-01-21"/>
    <s v="Tchadienne"/>
    <m/>
    <n v="0"/>
    <n v="8"/>
    <n v="0"/>
    <n v="0"/>
    <n v="0"/>
    <n v="0"/>
    <n v="0"/>
    <n v="0"/>
    <n v="1"/>
    <n v="1"/>
    <n v="2"/>
    <n v="1"/>
    <n v="4"/>
    <n v="8"/>
    <s v="Ovins Bovins Autre"/>
    <s v="Asins et Equins"/>
    <n v="120"/>
    <n v="30"/>
    <n v="0"/>
    <n v="6"/>
    <n v="156"/>
    <n v="8.6633450799999991"/>
    <n v="14.9876931"/>
    <x v="2"/>
  </r>
  <r>
    <s v="2020-12-17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1-17"/>
    <x v="2"/>
    <s v="CAR"/>
    <m/>
    <s v="Ouaka"/>
    <s v="CAR012"/>
    <m/>
    <m/>
    <m/>
    <m/>
    <s v=""/>
    <s v="2020-12-31"/>
    <s v="Tchadienne"/>
    <m/>
    <n v="0"/>
    <n v="9"/>
    <n v="0"/>
    <n v="0"/>
    <n v="0"/>
    <n v="0"/>
    <n v="0"/>
    <n v="0"/>
    <n v="1"/>
    <n v="2"/>
    <n v="3"/>
    <n v="2"/>
    <n v="2"/>
    <n v="9"/>
    <s v="Bovins Ovins Autre"/>
    <s v="Asins et Equins"/>
    <n v="120"/>
    <n v="14"/>
    <n v="0"/>
    <n v="16"/>
    <n v="150"/>
    <n v="6.9304543000000001"/>
    <n v="14.819990539999999"/>
    <x v="2"/>
  </r>
  <r>
    <s v="2020-12-17"/>
    <x v="0"/>
    <s v="CMR001"/>
    <s v="Mbéré"/>
    <s v="CMR001004"/>
    <s v="Djohong"/>
    <s v="CMR001004003"/>
    <s v="BORGOP"/>
    <x v="0"/>
    <s v="CMR"/>
    <m/>
    <s v="Nord"/>
    <s v="CMR006"/>
    <s v="Mayo-Rey"/>
    <s v="CMR006004"/>
    <s v="Touboro"/>
    <s v="CMR006004003"/>
    <s v="TOUBORO"/>
    <s v="2020-11-19"/>
    <x v="2"/>
    <s v="CAR"/>
    <m/>
    <s v="Nana-Mambere"/>
    <s v="CAR010"/>
    <m/>
    <m/>
    <m/>
    <m/>
    <s v=""/>
    <s v="2021-01-03"/>
    <s v="Tchadienne"/>
    <m/>
    <n v="0"/>
    <n v="11"/>
    <n v="0"/>
    <n v="0"/>
    <n v="0"/>
    <n v="0"/>
    <n v="0"/>
    <n v="0"/>
    <n v="1"/>
    <n v="3"/>
    <n v="3"/>
    <n v="2"/>
    <n v="3"/>
    <n v="11"/>
    <s v="Bovins Ovins Autre"/>
    <s v="Asins et Equins"/>
    <n v="180"/>
    <n v="23"/>
    <n v="0"/>
    <n v="8"/>
    <n v="211"/>
    <n v="6.9304543000000001"/>
    <n v="14.819990539999999"/>
    <x v="2"/>
  </r>
  <r>
    <s v="2020-12-17"/>
    <x v="0"/>
    <s v="CMR001"/>
    <s v="Mbéré"/>
    <s v="CMR001004"/>
    <s v="Djohong"/>
    <s v="CMR001004003"/>
    <s v="BORGOP"/>
    <x v="1"/>
    <s v="TCD"/>
    <m/>
    <s v="Mandoul"/>
    <s v="TCD010"/>
    <m/>
    <m/>
    <m/>
    <m/>
    <s v=""/>
    <s v="2020-11-07"/>
    <x v="2"/>
    <s v="CAR"/>
    <m/>
    <s v="Bamingui-Bangoran"/>
    <s v="CAR001"/>
    <m/>
    <m/>
    <m/>
    <m/>
    <s v=""/>
    <s v="2021-01-02"/>
    <s v="Tchadienne"/>
    <m/>
    <n v="0"/>
    <n v="13"/>
    <n v="0"/>
    <n v="0"/>
    <n v="0"/>
    <n v="0"/>
    <n v="0"/>
    <n v="0"/>
    <n v="1"/>
    <n v="4"/>
    <n v="2"/>
    <n v="5"/>
    <n v="2"/>
    <n v="13"/>
    <s v="Bovins Autre"/>
    <s v="Asins"/>
    <n v="210"/>
    <n v="0"/>
    <n v="0"/>
    <n v="7"/>
    <n v="217"/>
    <n v="6.9304543000000001"/>
    <n v="14.819990539999999"/>
    <x v="2"/>
  </r>
  <r>
    <s v="2020-12-17"/>
    <x v="0"/>
    <s v="CMR001"/>
    <s v="Mbéré"/>
    <s v="CMR001004"/>
    <s v="Djohong"/>
    <s v="CMR001004003"/>
    <s v="BORGOP"/>
    <x v="1"/>
    <s v="TCD"/>
    <m/>
    <s v="Ouaddai"/>
    <s v="TCD014"/>
    <m/>
    <m/>
    <m/>
    <m/>
    <s v=""/>
    <s v="2020-11-21"/>
    <x v="2"/>
    <s v="CAR"/>
    <m/>
    <s v="Ombella-Mpoko"/>
    <s v="CAR011"/>
    <m/>
    <m/>
    <m/>
    <m/>
    <s v=""/>
    <s v="2020-12-31"/>
    <s v="Tchadienne"/>
    <m/>
    <n v="0"/>
    <n v="16"/>
    <n v="0"/>
    <n v="0"/>
    <n v="0"/>
    <n v="0"/>
    <n v="0"/>
    <n v="0"/>
    <n v="1"/>
    <n v="5"/>
    <n v="3"/>
    <n v="4"/>
    <n v="4"/>
    <n v="16"/>
    <s v="Bovins Autre"/>
    <s v="Asins et Equins"/>
    <n v="329"/>
    <n v="0"/>
    <n v="0"/>
    <n v="13"/>
    <n v="342"/>
    <n v="6.9304543000000001"/>
    <n v="14.819990539999999"/>
    <x v="2"/>
  </r>
  <r>
    <s v="2020-12-17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19"/>
    <x v="2"/>
    <s v="CAR"/>
    <m/>
    <s v="Ouaka"/>
    <s v="CAR012"/>
    <m/>
    <m/>
    <m/>
    <m/>
    <s v=""/>
    <s v="2021-01-07"/>
    <s v="Tchadienne"/>
    <m/>
    <n v="0"/>
    <n v="8"/>
    <n v="0"/>
    <n v="0"/>
    <n v="0"/>
    <n v="0"/>
    <n v="0"/>
    <n v="0"/>
    <n v="1"/>
    <n v="2"/>
    <n v="1"/>
    <n v="3"/>
    <n v="2"/>
    <n v="8"/>
    <s v="Bovins Autre"/>
    <s v="Asins et Equins"/>
    <n v="133"/>
    <n v="0"/>
    <n v="0"/>
    <n v="13"/>
    <n v="146"/>
    <n v="6.9304543000000001"/>
    <n v="14.819990539999999"/>
    <x v="2"/>
  </r>
  <r>
    <s v="2020-12-17"/>
    <x v="0"/>
    <s v="CMR001"/>
    <s v="Mbéré"/>
    <s v="CMR001004"/>
    <s v="Djohong"/>
    <s v="CMR001004003"/>
    <s v="BORGOP"/>
    <x v="1"/>
    <s v="TCD"/>
    <m/>
    <s v="Borkou"/>
    <s v="TCD002"/>
    <m/>
    <m/>
    <m/>
    <m/>
    <s v=""/>
    <s v="2020-12-02"/>
    <x v="2"/>
    <s v="CAR"/>
    <m/>
    <s v="Haut-Mbomou"/>
    <s v="CAR003"/>
    <m/>
    <m/>
    <m/>
    <m/>
    <s v=""/>
    <s v="2021-01-09"/>
    <s v="Tchadienne"/>
    <m/>
    <n v="0"/>
    <n v="14"/>
    <n v="0"/>
    <n v="0"/>
    <n v="0"/>
    <n v="0"/>
    <n v="0"/>
    <n v="0"/>
    <n v="1"/>
    <n v="3"/>
    <n v="4"/>
    <n v="4"/>
    <n v="3"/>
    <n v="14"/>
    <s v="Bovins Ovins Autre"/>
    <s v="Asins et Equins"/>
    <n v="273"/>
    <n v="35"/>
    <n v="0"/>
    <n v="12"/>
    <n v="320"/>
    <n v="6.9304543000000001"/>
    <n v="14.819990539999999"/>
    <x v="2"/>
  </r>
  <r>
    <s v="2020-12-17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1-17"/>
    <x v="2"/>
    <s v="CAR"/>
    <m/>
    <s v="Lobaye"/>
    <s v="CAR006"/>
    <m/>
    <m/>
    <m/>
    <m/>
    <s v=""/>
    <s v="2021-01-01"/>
    <s v="Tchadienne"/>
    <m/>
    <n v="0"/>
    <n v="13"/>
    <n v="0"/>
    <n v="0"/>
    <n v="0"/>
    <n v="0"/>
    <n v="0"/>
    <n v="0"/>
    <n v="1"/>
    <n v="2"/>
    <n v="5"/>
    <n v="4"/>
    <n v="2"/>
    <n v="13"/>
    <s v="Bovins Ovins Autre"/>
    <s v="Asins"/>
    <n v="220"/>
    <n v="23"/>
    <n v="0"/>
    <n v="13"/>
    <n v="256"/>
    <n v="6.9304543000000001"/>
    <n v="14.819990539999999"/>
    <x v="2"/>
  </r>
  <r>
    <s v="2020-12-17"/>
    <x v="0"/>
    <s v="CMR001"/>
    <s v="Mbéré"/>
    <s v="CMR001004"/>
    <s v="Djohong"/>
    <s v="CMR001004003"/>
    <s v="BORGOP"/>
    <x v="1"/>
    <s v="TCD"/>
    <m/>
    <s v="Salamat"/>
    <s v="TCD015"/>
    <m/>
    <m/>
    <m/>
    <m/>
    <s v=""/>
    <s v="2020-12-03"/>
    <x v="2"/>
    <s v="CAR"/>
    <m/>
    <s v="Ouham-Pende"/>
    <s v="CAR014"/>
    <m/>
    <m/>
    <m/>
    <m/>
    <s v=""/>
    <s v="2020-12-30"/>
    <s v="Tchadienne"/>
    <m/>
    <n v="0"/>
    <n v="9"/>
    <n v="0"/>
    <n v="0"/>
    <n v="0"/>
    <n v="0"/>
    <n v="0"/>
    <n v="0"/>
    <n v="1"/>
    <n v="2"/>
    <n v="3"/>
    <n v="2"/>
    <n v="2"/>
    <n v="9"/>
    <s v="Bovins Ovins Autre"/>
    <s v="Asins"/>
    <n v="185"/>
    <n v="19"/>
    <n v="0"/>
    <n v="5"/>
    <n v="209"/>
    <n v="6.9304543000000001"/>
    <n v="14.819990539999999"/>
    <x v="2"/>
  </r>
  <r>
    <s v="2020-12-17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1-19"/>
    <x v="2"/>
    <s v="CAR"/>
    <m/>
    <s v="Ouaka"/>
    <s v="CAR012"/>
    <m/>
    <m/>
    <m/>
    <m/>
    <s v=""/>
    <s v="2021-01-07"/>
    <s v="Tchadienne"/>
    <m/>
    <n v="0"/>
    <n v="11"/>
    <n v="0"/>
    <n v="0"/>
    <n v="0"/>
    <n v="0"/>
    <n v="0"/>
    <n v="0"/>
    <n v="1"/>
    <n v="3"/>
    <n v="1"/>
    <n v="4"/>
    <n v="3"/>
    <n v="11"/>
    <s v="Bovins Ovins"/>
    <m/>
    <n v="195"/>
    <n v="21"/>
    <n v="0"/>
    <n v="0"/>
    <n v="216"/>
    <n v="6.9304543000000001"/>
    <n v="14.819990539999999"/>
    <x v="2"/>
  </r>
  <r>
    <s v="2020-12-17"/>
    <x v="0"/>
    <s v="CMR001"/>
    <s v="Mbéré"/>
    <s v="CMR001004"/>
    <s v="Djohong"/>
    <s v="CMR001004003"/>
    <s v="BORGOP"/>
    <x v="1"/>
    <s v="TCD"/>
    <m/>
    <s v="Tibesti"/>
    <s v="TCD022"/>
    <m/>
    <m/>
    <m/>
    <m/>
    <s v=""/>
    <s v="2020-12-02"/>
    <x v="2"/>
    <s v="CAR"/>
    <m/>
    <s v="Mbomou"/>
    <s v="CAR008"/>
    <m/>
    <m/>
    <m/>
    <m/>
    <s v=""/>
    <s v="2020-12-31"/>
    <s v="Tchadienne"/>
    <m/>
    <n v="0"/>
    <n v="12"/>
    <n v="0"/>
    <n v="0"/>
    <n v="0"/>
    <n v="0"/>
    <n v="0"/>
    <n v="0"/>
    <n v="1"/>
    <n v="2"/>
    <n v="3"/>
    <n v="3"/>
    <n v="4"/>
    <n v="12"/>
    <s v="Bovins Ovins Autre"/>
    <s v="Asins et Equins"/>
    <n v="230"/>
    <n v="24"/>
    <n v="0"/>
    <n v="11"/>
    <n v="265"/>
    <n v="6.9304543000000001"/>
    <n v="14.819990539999999"/>
    <x v="2"/>
  </r>
  <r>
    <s v="2020-12-17"/>
    <x v="0"/>
    <s v="CMR001"/>
    <s v="Mbéré"/>
    <s v="CMR001004"/>
    <s v="Djohong"/>
    <s v="CMR001004003"/>
    <s v="BORGOP"/>
    <x v="1"/>
    <s v="TCD"/>
    <m/>
    <s v="Guera"/>
    <s v="TCD004"/>
    <m/>
    <m/>
    <m/>
    <m/>
    <s v=""/>
    <s v="2020-12-01"/>
    <x v="2"/>
    <s v="CAR"/>
    <m/>
    <s v="Ombella-Mpoko"/>
    <s v="CAR011"/>
    <m/>
    <m/>
    <m/>
    <m/>
    <s v=""/>
    <s v="2020-12-30"/>
    <s v="Tchadienne"/>
    <m/>
    <n v="0"/>
    <n v="6"/>
    <n v="0"/>
    <n v="0"/>
    <n v="0"/>
    <n v="0"/>
    <n v="0"/>
    <n v="0"/>
    <n v="1"/>
    <n v="2"/>
    <n v="2"/>
    <n v="1"/>
    <n v="1"/>
    <n v="6"/>
    <s v="Bovins Ovins"/>
    <m/>
    <n v="132"/>
    <n v="60"/>
    <n v="0"/>
    <n v="0"/>
    <n v="192"/>
    <n v="6.9304543000000001"/>
    <n v="14.819990539999999"/>
    <x v="2"/>
  </r>
  <r>
    <s v="2020-12-17"/>
    <x v="0"/>
    <s v="CMR001"/>
    <s v="Mbéré"/>
    <s v="CMR001004"/>
    <s v="Meiganga"/>
    <s v="CMR001004002"/>
    <s v="NGAM"/>
    <x v="0"/>
    <s v="CMR"/>
    <m/>
    <s v="Adamaoua"/>
    <s v="CMR001"/>
    <s v="Vina"/>
    <s v="CMR001005"/>
    <s v="Bélel"/>
    <s v="CMR001005008"/>
    <s v="BÉLEL"/>
    <s v="2020-12-11"/>
    <x v="0"/>
    <s v="CMR"/>
    <m/>
    <s v="Adamaoua"/>
    <s v="CMR001"/>
    <s v="Mbéré"/>
    <s v="CMR001004"/>
    <s v="Djohong"/>
    <s v="CMR001004003"/>
    <s v="BAFOUNG"/>
    <s v="2020-12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5"/>
    <n v="0"/>
    <n v="0"/>
    <n v="0"/>
    <n v="25"/>
    <n v="6.7419379599999996"/>
    <n v="14.56870743"/>
    <x v="2"/>
  </r>
  <r>
    <s v="2020-12-1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15"/>
    <x v="0"/>
    <s v="CMR"/>
    <m/>
    <s v="Adamaoua"/>
    <s v="CMR001"/>
    <s v="Mbéré"/>
    <s v="CMR001004"/>
    <s v="Meiganga"/>
    <s v="CMR001004002"/>
    <s v="MEIGANGA"/>
    <s v="2020-12-1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"/>
    <n v="0"/>
    <n v="0"/>
    <n v="0"/>
    <n v="20"/>
    <n v="6.7419379599999996"/>
    <n v="14.56870743"/>
    <x v="2"/>
  </r>
  <r>
    <s v="2020-12-17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DIEL "/>
    <s v="2020-12-13"/>
    <x v="0"/>
    <s v="CMR"/>
    <m/>
    <s v="Est"/>
    <s v="CMR003"/>
    <s v="Lom-Et-Djerem"/>
    <s v="CMR003004"/>
    <s v="Mandjou"/>
    <s v="CMR003004004"/>
    <s v="MANDJOU "/>
    <s v="2020-12-25"/>
    <s v="Camerounaise"/>
    <m/>
    <n v="6"/>
    <n v="0"/>
    <n v="0"/>
    <n v="0"/>
    <n v="0"/>
    <n v="0"/>
    <n v="0"/>
    <n v="0"/>
    <n v="1"/>
    <n v="0"/>
    <n v="0"/>
    <n v="2"/>
    <n v="4"/>
    <n v="6"/>
    <s v="Bovins"/>
    <m/>
    <n v="68"/>
    <n v="0"/>
    <n v="0"/>
    <n v="0"/>
    <n v="68"/>
    <n v="6.7419379599999996"/>
    <n v="14.56870743"/>
    <x v="2"/>
  </r>
  <r>
    <s v="2020-12-1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15"/>
    <x v="0"/>
    <s v="CMR"/>
    <m/>
    <s v="Est"/>
    <s v="CMR003"/>
    <s v="kadey"/>
    <s v="CMR003003"/>
    <s v="Batouri"/>
    <s v="CMR003003003"/>
    <s v="KAMBELLÉ"/>
    <s v="2020-12-1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2"/>
    <n v="0"/>
    <n v="0"/>
    <n v="0"/>
    <n v="12"/>
    <n v="4.8990748999999996"/>
    <n v="14.54433978"/>
    <x v="2"/>
  </r>
  <r>
    <s v="2020-12-17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0-01"/>
    <x v="1"/>
    <s v="COG"/>
    <m/>
    <m/>
    <m/>
    <m/>
    <m/>
    <m/>
    <m/>
    <s v=""/>
    <s v="2021-03-04"/>
    <s v="Camerounaise Tchadienne"/>
    <m/>
    <n v="3"/>
    <n v="8"/>
    <n v="0"/>
    <n v="0"/>
    <n v="0"/>
    <n v="0"/>
    <n v="0"/>
    <n v="0"/>
    <n v="2"/>
    <n v="0"/>
    <n v="0"/>
    <n v="0"/>
    <n v="11"/>
    <n v="11"/>
    <s v="Bovins"/>
    <m/>
    <n v="325"/>
    <n v="0"/>
    <n v="0"/>
    <n v="0"/>
    <n v="325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MOBÉ"/>
    <s v="2020-12-04"/>
    <x v="2"/>
    <s v="CAR"/>
    <m/>
    <s v="Mambere-Kadei"/>
    <s v="CAR007"/>
    <m/>
    <m/>
    <m/>
    <m/>
    <s v=""/>
    <s v="2020-12-31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257"/>
    <n v="0"/>
    <n v="0"/>
    <n v="0"/>
    <n v="257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16"/>
    <x v="0"/>
    <s v="CMR"/>
    <m/>
    <s v="Est"/>
    <s v="CMR003"/>
    <s v="kadey"/>
    <s v="CMR003003"/>
    <s v="Kentzou"/>
    <s v="CMR003003007"/>
    <s v="N KENZOU"/>
    <s v="2020-12-19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24"/>
    <n v="0"/>
    <n v="0"/>
    <n v="0"/>
    <n v="24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OUBARA"/>
    <s v="2020-12-15"/>
    <x v="0"/>
    <s v="CMR"/>
    <m/>
    <s v="Est"/>
    <s v="CMR003"/>
    <s v="kadey"/>
    <s v="CMR003003"/>
    <s v="Kette"/>
    <s v="CMR003003004"/>
    <s v="NABONGUÉ"/>
    <s v="2020-12-1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6"/>
    <n v="0"/>
    <n v="0"/>
    <n v="0"/>
    <n v="16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15"/>
    <x v="0"/>
    <s v="CMR"/>
    <m/>
    <s v="Est"/>
    <s v="CMR003"/>
    <s v="kadey"/>
    <s v="CMR003003"/>
    <s v="Batouri"/>
    <s v="CMR003003003"/>
    <s v="NYABI"/>
    <s v="2020-12-1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8"/>
    <n v="0"/>
    <n v="0"/>
    <n v="0"/>
    <n v="18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ADOUMRI"/>
    <s v="2020-11-10"/>
    <x v="0"/>
    <s v="CMR"/>
    <m/>
    <s v="Est"/>
    <s v="CMR003"/>
    <s v="Boumba-Et-Ngoko"/>
    <s v="CMR003001"/>
    <s v="Yokadouma"/>
    <s v="CMR003001001"/>
    <s v="GARRISSINGO"/>
    <s v="2021-01-31"/>
    <s v="Camerounaise"/>
    <m/>
    <n v="9"/>
    <n v="0"/>
    <n v="0"/>
    <n v="0"/>
    <n v="0"/>
    <n v="0"/>
    <n v="0"/>
    <n v="0"/>
    <n v="1"/>
    <n v="0"/>
    <n v="0"/>
    <n v="0"/>
    <n v="9"/>
    <n v="9"/>
    <s v="Bovins"/>
    <m/>
    <n v="362"/>
    <n v="0"/>
    <n v="0"/>
    <n v="0"/>
    <n v="362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15"/>
    <x v="0"/>
    <s v="CMR"/>
    <m/>
    <s v="Est"/>
    <s v="CMR003"/>
    <s v="kadey"/>
    <s v="CMR003003"/>
    <s v="Ndélélé"/>
    <s v="CMR003003006"/>
    <s v="PANA"/>
    <s v="2020-12-20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53"/>
    <n v="0"/>
    <n v="0"/>
    <n v="0"/>
    <n v="53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2-16"/>
    <x v="0"/>
    <s v="CMR"/>
    <m/>
    <s v="Est"/>
    <s v="CMR003"/>
    <s v="kadey"/>
    <s v="CMR003003"/>
    <s v="Kette"/>
    <s v="CMR003003004"/>
    <s v="NGALIMAMA"/>
    <s v="2020-12-1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4"/>
    <n v="0"/>
    <n v="0"/>
    <n v="0"/>
    <n v="24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Adamaoua"/>
    <s v="CMR001"/>
    <s v="Djerem"/>
    <s v="CMR001001"/>
    <s v="Tabati"/>
    <s v="CMR001001001"/>
    <s v="MBERÉ"/>
    <s v="2020-12-02"/>
    <x v="2"/>
    <s v="CAR"/>
    <m/>
    <s v="Mbomou"/>
    <s v="CAR008"/>
    <m/>
    <m/>
    <m/>
    <m/>
    <s v=""/>
    <s v="2020-12-31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157"/>
    <n v="0"/>
    <n v="0"/>
    <n v="0"/>
    <n v="157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0-11"/>
    <x v="0"/>
    <s v="CMR"/>
    <m/>
    <s v="Est"/>
    <s v="CMR003"/>
    <s v="kadey"/>
    <s v="CMR003003"/>
    <s v="Kette"/>
    <s v="CMR003003004"/>
    <s v="WOLO"/>
    <s v="2021-01-01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123"/>
    <n v="0"/>
    <n v="0"/>
    <n v="0"/>
    <n v="123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Adamaoua"/>
    <s v="CMR001"/>
    <s v="Vina"/>
    <s v="CMR001005"/>
    <s v="Mbé"/>
    <s v="CMR001005002"/>
    <s v="MBE"/>
    <s v="2020-11-06"/>
    <x v="2"/>
    <s v="CAR"/>
    <m/>
    <s v="Lobaye"/>
    <s v="CAR006"/>
    <m/>
    <m/>
    <m/>
    <m/>
    <s v=""/>
    <s v="2020-12-19"/>
    <s v="Camerounaise"/>
    <m/>
    <n v="9"/>
    <n v="0"/>
    <n v="0"/>
    <n v="0"/>
    <n v="0"/>
    <n v="0"/>
    <n v="0"/>
    <n v="0"/>
    <n v="1"/>
    <n v="0"/>
    <n v="0"/>
    <n v="0"/>
    <n v="9"/>
    <n v="9"/>
    <s v="Bovins"/>
    <m/>
    <n v="254"/>
    <n v="0"/>
    <n v="0"/>
    <n v="0"/>
    <n v="254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16"/>
    <x v="0"/>
    <s v="CMR"/>
    <m/>
    <s v="Est"/>
    <s v="CMR003"/>
    <s v="kadey"/>
    <s v="CMR003003"/>
    <s v="Batouri"/>
    <s v="CMR003003003"/>
    <s v="BATOURI"/>
    <s v="2020-12-18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34"/>
    <n v="0"/>
    <n v="0"/>
    <n v="0"/>
    <n v="34"/>
    <n v="4.8990748999999996"/>
    <n v="14.54433978"/>
    <x v="2"/>
  </r>
  <r>
    <s v="2020-12-17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29"/>
    <x v="1"/>
    <s v="COG"/>
    <m/>
    <m/>
    <m/>
    <m/>
    <m/>
    <m/>
    <m/>
    <s v=""/>
    <s v="2021-01-02"/>
    <s v="Tchadienne"/>
    <m/>
    <n v="0"/>
    <n v="6"/>
    <n v="0"/>
    <n v="0"/>
    <n v="0"/>
    <n v="0"/>
    <n v="0"/>
    <n v="0"/>
    <n v="1"/>
    <n v="0"/>
    <n v="0"/>
    <n v="0"/>
    <n v="6"/>
    <n v="6"/>
    <s v="Bovins"/>
    <m/>
    <n v="201"/>
    <n v="0"/>
    <n v="0"/>
    <n v="0"/>
    <n v="201"/>
    <n v="4.8990748999999996"/>
    <n v="14.54433978"/>
    <x v="2"/>
  </r>
  <r>
    <s v="2020-12-17"/>
    <x v="2"/>
    <s v="CMR003"/>
    <s v="Kadey"/>
    <s v="CMR003003"/>
    <s v="Kette"/>
    <s v="CMR003003004"/>
    <s v="TIMANGOLO"/>
    <x v="2"/>
    <s v="CAR"/>
    <m/>
    <s v="Kémo"/>
    <s v="CAR005"/>
    <m/>
    <m/>
    <m/>
    <m/>
    <s v=""/>
    <s v="2020-12-01"/>
    <x v="2"/>
    <s v="CAR"/>
    <m/>
    <s v="Basse-Kotto"/>
    <s v="CAR002"/>
    <m/>
    <m/>
    <m/>
    <m/>
    <s v=""/>
    <s v="2020-12-27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163"/>
    <n v="0"/>
    <n v="0"/>
    <n v="0"/>
    <n v="163"/>
    <n v="4.8990748999999996"/>
    <n v="14.54433978"/>
    <x v="2"/>
  </r>
  <r>
    <s v="2020-12-1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MOBE"/>
    <s v="2020-12-16"/>
    <x v="2"/>
    <s v="CAR"/>
    <m/>
    <s v="Mbomou"/>
    <s v="CAR008"/>
    <m/>
    <m/>
    <m/>
    <m/>
    <s v=""/>
    <s v="2020-12-20"/>
    <s v="Camerounaise"/>
    <m/>
    <n v="4"/>
    <n v="0"/>
    <n v="0"/>
    <n v="0"/>
    <n v="0"/>
    <n v="0"/>
    <n v="0"/>
    <n v="0"/>
    <n v="1"/>
    <n v="0"/>
    <n v="0"/>
    <n v="0"/>
    <n v="4"/>
    <n v="4"/>
    <s v="Bovins Autre"/>
    <s v="Asins"/>
    <n v="146"/>
    <n v="0"/>
    <n v="0"/>
    <n v="3"/>
    <n v="149"/>
    <n v="4.8990748999999996"/>
    <n v="14.54433978"/>
    <x v="2"/>
  </r>
  <r>
    <s v="2020-12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COLOMINE"/>
    <s v="2020-12-13"/>
    <x v="2"/>
    <s v="CAR"/>
    <m/>
    <s v="Lobaye"/>
    <s v="CAR006"/>
    <m/>
    <m/>
    <m/>
    <m/>
    <s v=""/>
    <s v="2020-12-30"/>
    <s v="Camerounaise"/>
    <m/>
    <n v="5"/>
    <n v="0"/>
    <n v="0"/>
    <n v="0"/>
    <n v="0"/>
    <n v="0"/>
    <n v="0"/>
    <n v="0"/>
    <n v="1"/>
    <n v="0"/>
    <n v="0"/>
    <n v="2"/>
    <n v="3"/>
    <n v="5"/>
    <s v="Bovins"/>
    <m/>
    <n v="460"/>
    <n v="0"/>
    <n v="0"/>
    <n v="0"/>
    <n v="460"/>
    <n v="5.0849866700000002"/>
    <n v="14.63825578"/>
    <x v="2"/>
  </r>
  <r>
    <s v="2020-12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Garoua-Boulaï"/>
    <s v="CMR003004006"/>
    <s v="'NANDOUNGUE"/>
    <s v="2020-12-12"/>
    <x v="2"/>
    <s v="CAR"/>
    <m/>
    <s v="Nana-Grébizi"/>
    <s v="CAR009"/>
    <m/>
    <m/>
    <m/>
    <m/>
    <s v=""/>
    <s v="2021-01-20"/>
    <s v="Camerounaise"/>
    <m/>
    <n v="5"/>
    <n v="0"/>
    <n v="0"/>
    <n v="0"/>
    <n v="0"/>
    <n v="0"/>
    <n v="0"/>
    <n v="0"/>
    <n v="1"/>
    <n v="0"/>
    <n v="0"/>
    <n v="2"/>
    <n v="3"/>
    <n v="5"/>
    <s v="Bovins Caprins"/>
    <m/>
    <n v="400"/>
    <n v="0"/>
    <n v="48"/>
    <n v="0"/>
    <n v="448"/>
    <n v="5.0849866700000002"/>
    <n v="14.63825578"/>
    <x v="2"/>
  </r>
  <r>
    <s v="2020-12-17"/>
    <x v="2"/>
    <s v="CMR003"/>
    <s v="Kadey"/>
    <s v="CMR003003"/>
    <s v="Ouli"/>
    <s v="CMR003003005"/>
    <s v="TAMOUNEGUEZE"/>
    <x v="0"/>
    <s v="CMR"/>
    <m/>
    <s v="Extrême-Nord"/>
    <s v="CMR004"/>
    <s v="Mayo-Sava"/>
    <s v="CMR004005"/>
    <s v="Mora"/>
    <s v="CMR004005002"/>
    <s v="MORA"/>
    <s v="2020-11-20"/>
    <x v="2"/>
    <s v="CAR"/>
    <m/>
    <s v="Mbomou"/>
    <s v="CAR008"/>
    <m/>
    <m/>
    <m/>
    <m/>
    <s v=""/>
    <s v="2021-01-20"/>
    <s v="Camerounaise"/>
    <m/>
    <n v="10"/>
    <n v="0"/>
    <n v="0"/>
    <n v="0"/>
    <n v="0"/>
    <n v="0"/>
    <n v="0"/>
    <n v="0"/>
    <n v="1"/>
    <n v="0"/>
    <n v="4"/>
    <n v="3"/>
    <n v="3"/>
    <n v="10"/>
    <s v="Bovins Ovins Autre"/>
    <s v="Asins et Equins"/>
    <n v="1500"/>
    <n v="95"/>
    <n v="0"/>
    <n v="5"/>
    <n v="1600"/>
    <n v="5.0849866700000002"/>
    <n v="14.63825578"/>
    <x v="2"/>
  </r>
  <r>
    <s v="2020-12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Garoua-Boulaï"/>
    <s v="CMR003004006"/>
    <s v="GADO BADGER"/>
    <s v="2020-12-10"/>
    <x v="2"/>
    <s v="CAR"/>
    <m/>
    <s v="Mbomou"/>
    <s v="CAR008"/>
    <m/>
    <m/>
    <m/>
    <m/>
    <s v=""/>
    <s v="2021-01-10"/>
    <s v="Camerounaise Centrafricaine"/>
    <m/>
    <n v="6"/>
    <n v="0"/>
    <n v="3"/>
    <n v="0"/>
    <n v="0"/>
    <n v="0"/>
    <n v="0"/>
    <n v="0"/>
    <n v="2"/>
    <n v="0"/>
    <n v="0"/>
    <n v="4"/>
    <n v="5"/>
    <n v="9"/>
    <s v="Bovins Ovins"/>
    <m/>
    <n v="505"/>
    <n v="45"/>
    <n v="0"/>
    <n v="0"/>
    <n v="550"/>
    <n v="5.0849866700000002"/>
    <n v="14.63825578"/>
    <x v="2"/>
  </r>
  <r>
    <s v="2020-12-17"/>
    <x v="2"/>
    <s v="CMR003"/>
    <s v="Kadey"/>
    <s v="CMR003003"/>
    <s v="Ouli"/>
    <s v="CMR003003005"/>
    <s v="TAMOUNEGUEZE"/>
    <x v="0"/>
    <s v="CMR"/>
    <m/>
    <s v="Extrême-Nord"/>
    <s v="CMR004"/>
    <s v="Mayo-Sava"/>
    <s v="CMR004005"/>
    <s v="Mora"/>
    <s v="CMR004005002"/>
    <s v="MORA"/>
    <s v="2020-11-20"/>
    <x v="2"/>
    <s v="CAR"/>
    <m/>
    <s v="Mbomou"/>
    <s v="CAR008"/>
    <m/>
    <m/>
    <m/>
    <m/>
    <s v=""/>
    <s v="2021-01-20"/>
    <s v="Camerounaise Tchadienne"/>
    <m/>
    <n v="8"/>
    <n v="3"/>
    <n v="0"/>
    <n v="0"/>
    <n v="0"/>
    <n v="0"/>
    <n v="0"/>
    <n v="0"/>
    <n v="2"/>
    <n v="0"/>
    <n v="0"/>
    <n v="5"/>
    <n v="6"/>
    <n v="11"/>
    <s v="Bovins Ovins"/>
    <m/>
    <n v="950"/>
    <n v="180"/>
    <n v="0"/>
    <n v="0"/>
    <n v="1130"/>
    <n v="5.0849866700000002"/>
    <n v="14.63825578"/>
    <x v="2"/>
  </r>
  <r>
    <s v="2020-12-17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Garoua-Boulaï"/>
    <s v="CMR003004006"/>
    <s v="GADO BADGER"/>
    <s v="2020-12-05"/>
    <x v="2"/>
    <s v="CAR"/>
    <m/>
    <s v="Nana-Grébizi"/>
    <s v="CAR009"/>
    <m/>
    <m/>
    <m/>
    <m/>
    <s v=""/>
    <s v="2021-01-22"/>
    <s v="Centrafricaine Camerounaise"/>
    <m/>
    <n v="3"/>
    <n v="0"/>
    <n v="3"/>
    <n v="0"/>
    <n v="0"/>
    <n v="0"/>
    <n v="0"/>
    <n v="0"/>
    <n v="2"/>
    <n v="0"/>
    <n v="0"/>
    <n v="2"/>
    <n v="4"/>
    <n v="6"/>
    <s v="Bovins Ovins"/>
    <m/>
    <n v="430"/>
    <n v="80"/>
    <n v="0"/>
    <n v="0"/>
    <n v="510"/>
    <n v="5.0849866700000002"/>
    <n v="14.63825578"/>
    <x v="2"/>
  </r>
  <r>
    <s v="2020-12-17"/>
    <x v="1"/>
    <s v="CMR006"/>
    <s v="Bénoué"/>
    <s v="CMR006001"/>
    <s v="Bibémi"/>
    <s v="CMR006001012"/>
    <s v="MAYO-LOPE"/>
    <x v="1"/>
    <s v="TCD"/>
    <m/>
    <s v="Logone Oriental"/>
    <s v="TCD009"/>
    <m/>
    <m/>
    <m/>
    <m/>
    <s v=""/>
    <s v="2020-11-10"/>
    <x v="5"/>
    <s v="NGA"/>
    <m/>
    <s v="Adamawa"/>
    <s v="NGA002"/>
    <m/>
    <m/>
    <m/>
    <m/>
    <s v=""/>
    <s v="2020-12-30"/>
    <s v="Tchadienne"/>
    <m/>
    <n v="0"/>
    <n v="10"/>
    <n v="0"/>
    <n v="0"/>
    <n v="0"/>
    <n v="0"/>
    <n v="0"/>
    <n v="0"/>
    <n v="1"/>
    <n v="0"/>
    <n v="0"/>
    <n v="4"/>
    <n v="6"/>
    <n v="10"/>
    <s v="Bovins Autre"/>
    <s v="Asins"/>
    <n v="512"/>
    <n v="0"/>
    <n v="0"/>
    <n v="4"/>
    <n v="516"/>
    <n v="9.2572727399999994"/>
    <n v="13.77182711"/>
    <x v="2"/>
  </r>
  <r>
    <s v="2020-12-17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2-17"/>
    <x v="2"/>
    <s v="CAR"/>
    <m/>
    <s v="Ouham-Pende"/>
    <s v="CAR014"/>
    <m/>
    <m/>
    <m/>
    <m/>
    <s v=""/>
    <s v="2021-01-20"/>
    <s v="Camerounaise"/>
    <m/>
    <n v="9"/>
    <n v="0"/>
    <n v="0"/>
    <n v="0"/>
    <n v="0"/>
    <n v="0"/>
    <n v="0"/>
    <n v="0"/>
    <n v="1"/>
    <n v="2"/>
    <n v="2"/>
    <n v="2"/>
    <n v="3"/>
    <n v="9"/>
    <s v="Bovins Ovins Autre"/>
    <s v="Asins et Equins"/>
    <n v="90"/>
    <n v="50"/>
    <n v="0"/>
    <n v="5"/>
    <n v="145"/>
    <n v="8.6633450799999991"/>
    <n v="14.9876931"/>
    <x v="2"/>
  </r>
  <r>
    <s v="2020-12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7"/>
    <x v="2"/>
    <s v="CAR"/>
    <m/>
    <s v="Ouham-Pende"/>
    <s v="CAR014"/>
    <m/>
    <m/>
    <m/>
    <m/>
    <s v=""/>
    <s v="2021-01-20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70"/>
    <n v="40"/>
    <n v="0"/>
    <n v="6"/>
    <n v="116"/>
    <n v="8.6633450799999991"/>
    <n v="14.9876931"/>
    <x v="2"/>
  </r>
  <r>
    <s v="2020-12-17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"/>
    <s v="2020-12-17"/>
    <x v="0"/>
    <s v="CMR"/>
    <m/>
    <s v="Nord"/>
    <s v="CMR006"/>
    <s v="Mayo-Rey"/>
    <s v="CMR006004"/>
    <s v="Touboro"/>
    <s v="CMR006004003"/>
    <s v="MBAIMBOUM "/>
    <s v="2021-01-10"/>
    <s v="Camerounaise"/>
    <m/>
    <n v="7"/>
    <n v="0"/>
    <n v="0"/>
    <n v="0"/>
    <n v="0"/>
    <n v="0"/>
    <n v="0"/>
    <n v="0"/>
    <n v="1"/>
    <n v="1"/>
    <n v="2"/>
    <n v="1"/>
    <n v="3"/>
    <n v="7"/>
    <s v="Bovins Ovins Autre"/>
    <s v="Asins"/>
    <n v="90"/>
    <n v="30"/>
    <n v="0"/>
    <n v="3"/>
    <n v="123"/>
    <n v="8.6633450799999991"/>
    <n v="14.9876931"/>
    <x v="2"/>
  </r>
  <r>
    <s v="2020-12-17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2-17"/>
    <x v="0"/>
    <s v="CMR"/>
    <m/>
    <s v="Nord"/>
    <s v="CMR006"/>
    <s v="Mayo-Rey"/>
    <s v="CMR006004"/>
    <s v="Touboro"/>
    <s v="CMR006004003"/>
    <s v="MBAIMBOUM "/>
    <s v="2021-01-10"/>
    <s v="Camerounaise"/>
    <m/>
    <n v="6"/>
    <n v="0"/>
    <n v="0"/>
    <n v="0"/>
    <n v="0"/>
    <n v="0"/>
    <n v="0"/>
    <n v="0"/>
    <n v="1"/>
    <n v="1"/>
    <n v="2"/>
    <n v="1"/>
    <n v="2"/>
    <n v="6"/>
    <s v="Bovins Ovins Autre"/>
    <s v="Asins"/>
    <n v="60"/>
    <n v="20"/>
    <n v="0"/>
    <n v="3"/>
    <n v="83"/>
    <n v="8.6633450799999991"/>
    <n v="14.9876931"/>
    <x v="2"/>
  </r>
  <r>
    <s v="2020-12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1"/>
    <x v="2"/>
    <s v="CAR"/>
    <m/>
    <s v="Ouham-Pende"/>
    <s v="CAR014"/>
    <m/>
    <m/>
    <m/>
    <m/>
    <s v=""/>
    <s v="2021-01-25"/>
    <s v="Tchadienne"/>
    <m/>
    <n v="0"/>
    <n v="10"/>
    <n v="0"/>
    <n v="0"/>
    <n v="0"/>
    <n v="0"/>
    <n v="0"/>
    <n v="0"/>
    <n v="1"/>
    <n v="2"/>
    <n v="2"/>
    <n v="1"/>
    <n v="5"/>
    <n v="10"/>
    <s v="Bovins Ovins Autre"/>
    <s v="Asins et Equins"/>
    <n v="150"/>
    <n v="40"/>
    <n v="0"/>
    <n v="8"/>
    <n v="198"/>
    <n v="8.6633450799999991"/>
    <n v="14.9876931"/>
    <x v="2"/>
  </r>
  <r>
    <s v="2020-12-17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1"/>
    <x v="2"/>
    <s v="CAR"/>
    <m/>
    <s v="Ouham-Pende"/>
    <s v="CAR014"/>
    <m/>
    <m/>
    <m/>
    <m/>
    <s v=""/>
    <s v="2021-01-25"/>
    <s v="Tchadienne"/>
    <m/>
    <n v="0"/>
    <n v="8"/>
    <n v="0"/>
    <n v="0"/>
    <n v="0"/>
    <n v="0"/>
    <n v="0"/>
    <n v="0"/>
    <n v="1"/>
    <n v="1"/>
    <n v="2"/>
    <n v="1"/>
    <n v="4"/>
    <n v="8"/>
    <s v="Bovins Ovins Autre"/>
    <s v="Asins et Equins"/>
    <n v="120"/>
    <n v="25"/>
    <n v="0"/>
    <n v="6"/>
    <n v="151"/>
    <n v="8.6633450799999991"/>
    <n v="14.9876931"/>
    <x v="2"/>
  </r>
  <r>
    <s v="2020-12-17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Madingring"/>
    <s v="CMR006004004"/>
    <s v="MADINGRING"/>
    <s v="2020-11-17"/>
    <x v="0"/>
    <s v="CMR"/>
    <m/>
    <s v="Nord"/>
    <s v="CMR006"/>
    <s v="Mayo-Rey"/>
    <s v="CMR006004"/>
    <s v="Touboro"/>
    <s v="CMR006004003"/>
    <s v="MBAÏMBOUM"/>
    <s v="2020-12-17"/>
    <s v="Camerounaise"/>
    <m/>
    <n v="12"/>
    <n v="0"/>
    <n v="0"/>
    <n v="0"/>
    <n v="0"/>
    <n v="0"/>
    <n v="0"/>
    <n v="0"/>
    <n v="1"/>
    <n v="2"/>
    <n v="2"/>
    <n v="2"/>
    <n v="6"/>
    <n v="12"/>
    <s v="Bovins Ovins"/>
    <m/>
    <n v="187"/>
    <n v="99"/>
    <n v="0"/>
    <n v="0"/>
    <n v="286"/>
    <n v="7.5627594599999997"/>
    <n v="15.4252009"/>
    <x v="2"/>
  </r>
  <r>
    <s v="2020-12-1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2-18"/>
    <x v="0"/>
    <s v="CMR"/>
    <m/>
    <s v="Adamaoua"/>
    <s v="CMR001"/>
    <s v="Mbéré"/>
    <s v="CMR001004"/>
    <s v="Meiganga"/>
    <s v="CMR001004002"/>
    <s v="GARGA LIMBONA"/>
    <s v="2020-12-1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5"/>
    <n v="0"/>
    <n v="0"/>
    <n v="0"/>
    <n v="15"/>
    <n v="6.7419379599999996"/>
    <n v="14.56870743"/>
    <x v="2"/>
  </r>
  <r>
    <s v="2020-12-1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BADOUCK - NDAA"/>
    <s v="2020-12-15"/>
    <x v="0"/>
    <s v="CMR"/>
    <m/>
    <s v="Est"/>
    <s v="CMR003"/>
    <s v="Haut-Nyong"/>
    <s v="CMR003002"/>
    <s v="Dimako"/>
    <s v="CMR003002012"/>
    <s v="DIMAKO "/>
    <s v="2020-12-26"/>
    <s v="Camerounaise"/>
    <m/>
    <n v="4"/>
    <n v="0"/>
    <n v="0"/>
    <n v="0"/>
    <n v="0"/>
    <n v="0"/>
    <n v="0"/>
    <n v="0"/>
    <n v="1"/>
    <n v="0"/>
    <n v="0"/>
    <n v="1"/>
    <n v="3"/>
    <n v="4"/>
    <s v="Bovins"/>
    <m/>
    <n v="59"/>
    <n v="0"/>
    <n v="0"/>
    <n v="0"/>
    <n v="59"/>
    <n v="6.7419379599999996"/>
    <n v="14.56870743"/>
    <x v="2"/>
  </r>
  <r>
    <s v="2020-12-1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MBORGOB "/>
    <s v="2020-12-16"/>
    <x v="0"/>
    <s v="CMR"/>
    <m/>
    <s v="Est"/>
    <s v="CMR003"/>
    <s v="Lom-Et-Djerem"/>
    <s v="CMR003004"/>
    <s v="Garoua-Boulaï"/>
    <s v="CMR003004006"/>
    <s v="GAROUA-BOULAÏ "/>
    <s v="2020-12-2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48"/>
    <n v="0"/>
    <n v="0"/>
    <n v="0"/>
    <n v="48"/>
    <n v="6.7419379599999996"/>
    <n v="14.56870743"/>
    <x v="2"/>
  </r>
  <r>
    <s v="2020-12-18"/>
    <x v="2"/>
    <s v="CMR003"/>
    <s v="Kadey"/>
    <s v="CMR003003"/>
    <s v="Kette"/>
    <s v="CMR003003004"/>
    <s v="TIMANGOLO"/>
    <x v="1"/>
    <s v="TCD"/>
    <m/>
    <s v="Sila"/>
    <s v="TCD021"/>
    <m/>
    <m/>
    <m/>
    <m/>
    <s v=""/>
    <s v="2020-11-28"/>
    <x v="1"/>
    <s v="COG"/>
    <m/>
    <m/>
    <m/>
    <m/>
    <m/>
    <m/>
    <m/>
    <s v=""/>
    <s v="2021-01-01"/>
    <s v="Tchadienne Camerounaise"/>
    <m/>
    <n v="1"/>
    <n v="5"/>
    <n v="0"/>
    <n v="0"/>
    <n v="0"/>
    <n v="0"/>
    <n v="0"/>
    <n v="0"/>
    <n v="2"/>
    <n v="0"/>
    <n v="0"/>
    <n v="0"/>
    <n v="6"/>
    <n v="6"/>
    <s v="Bovins Autre"/>
    <s v="Asins"/>
    <n v="197"/>
    <n v="0"/>
    <n v="0"/>
    <n v="3"/>
    <n v="200"/>
    <n v="4.8990748999999996"/>
    <n v="14.54433978"/>
    <x v="2"/>
  </r>
  <r>
    <s v="2020-12-18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Ngoura"/>
    <s v="CMR003004005"/>
    <s v="BOWANETO"/>
    <s v="2020-12-15"/>
    <x v="2"/>
    <s v="CAR"/>
    <m/>
    <s v="Haut-Mbomou"/>
    <s v="CAR003"/>
    <m/>
    <m/>
    <m/>
    <m/>
    <s v=""/>
    <s v="2020-12-23"/>
    <s v="Camerounaise"/>
    <m/>
    <n v="5"/>
    <n v="0"/>
    <n v="0"/>
    <n v="0"/>
    <n v="0"/>
    <n v="0"/>
    <n v="0"/>
    <n v="0"/>
    <n v="1"/>
    <n v="1"/>
    <n v="2"/>
    <n v="2"/>
    <n v="0"/>
    <n v="5"/>
    <s v="Bovins Ovins Autre"/>
    <s v="Asins"/>
    <n v="158"/>
    <n v="12"/>
    <n v="0"/>
    <n v="2"/>
    <n v="172"/>
    <n v="4.8990748999999996"/>
    <n v="14.54433978"/>
    <x v="2"/>
  </r>
  <r>
    <s v="2020-12-1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Nguelebok"/>
    <s v="CMR003003001"/>
    <s v="KOBI"/>
    <s v="2020-12-15"/>
    <x v="0"/>
    <s v="CMR"/>
    <m/>
    <s v="Est"/>
    <s v="CMR003"/>
    <s v="kadey"/>
    <s v="CMR003003"/>
    <s v="Kette"/>
    <s v="CMR003003004"/>
    <s v="NABONGUÉ"/>
    <s v="2020-12-2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4"/>
    <n v="0"/>
    <n v="0"/>
    <n v="0"/>
    <n v="24"/>
    <n v="4.8990748999999996"/>
    <n v="14.54433978"/>
    <x v="2"/>
  </r>
  <r>
    <s v="2020-12-1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17"/>
    <x v="0"/>
    <s v="CMR"/>
    <m/>
    <s v="Est"/>
    <s v="CMR003"/>
    <s v="kadey"/>
    <s v="CMR003003"/>
    <s v="Kette"/>
    <s v="CMR003003004"/>
    <s v="NABONGUÉ"/>
    <s v="2020-12-2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3"/>
    <n v="0"/>
    <n v="0"/>
    <n v="0"/>
    <n v="23"/>
    <n v="4.8990748999999996"/>
    <n v="14.54433978"/>
    <x v="2"/>
  </r>
  <r>
    <s v="2020-12-18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0-19"/>
    <x v="1"/>
    <s v="COG"/>
    <m/>
    <m/>
    <m/>
    <m/>
    <m/>
    <m/>
    <m/>
    <s v=""/>
    <s v="2021-03-19"/>
    <s v="Tchadienne Camerounaise"/>
    <m/>
    <n v="2"/>
    <n v="7"/>
    <n v="0"/>
    <n v="0"/>
    <n v="0"/>
    <n v="0"/>
    <n v="0"/>
    <n v="0"/>
    <n v="2"/>
    <n v="0"/>
    <n v="0"/>
    <n v="0"/>
    <n v="9"/>
    <n v="9"/>
    <s v="Bovins"/>
    <m/>
    <n v="236"/>
    <n v="0"/>
    <n v="0"/>
    <n v="0"/>
    <n v="236"/>
    <n v="4.8990748999999996"/>
    <n v="14.54433978"/>
    <x v="2"/>
  </r>
  <r>
    <s v="2020-12-1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2-15"/>
    <x v="2"/>
    <s v="CAR"/>
    <m/>
    <s v="Mambere-Kadei"/>
    <s v="CAR007"/>
    <m/>
    <m/>
    <m/>
    <m/>
    <s v=""/>
    <s v="2020-12-3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2"/>
    <n v="0"/>
    <n v="0"/>
    <n v="0"/>
    <n v="32"/>
    <n v="4.8990748999999996"/>
    <n v="14.54433978"/>
    <x v="2"/>
  </r>
  <r>
    <s v="2020-12-18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Garoua-Boulaï"/>
    <s v="CMR003004006"/>
    <s v="GEMEBE BOROGO"/>
    <s v="2020-12-04"/>
    <x v="0"/>
    <s v="CMR"/>
    <m/>
    <s v="Est"/>
    <s v="CMR003"/>
    <s v="Boumba-Et-Ngoko"/>
    <s v="CMR003001"/>
    <s v="Yokadouma"/>
    <s v="CMR003001001"/>
    <s v="NDELELE"/>
    <s v="2020-12-30"/>
    <s v="Camerounaise"/>
    <m/>
    <n v="5"/>
    <n v="0"/>
    <n v="0"/>
    <n v="0"/>
    <n v="0"/>
    <n v="0"/>
    <n v="0"/>
    <n v="0"/>
    <n v="1"/>
    <n v="0"/>
    <n v="0"/>
    <n v="0"/>
    <n v="5"/>
    <n v="5"/>
    <s v="Bovins Ovins Autre"/>
    <s v="Asins"/>
    <n v="149"/>
    <n v="11"/>
    <n v="0"/>
    <n v="3"/>
    <n v="163"/>
    <n v="4.8990748999999996"/>
    <n v="14.54433978"/>
    <x v="2"/>
  </r>
  <r>
    <s v="2020-12-18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28"/>
    <x v="1"/>
    <s v="COG"/>
    <m/>
    <m/>
    <m/>
    <m/>
    <m/>
    <m/>
    <m/>
    <s v=""/>
    <s v="2021-01-01"/>
    <s v="Tchadienne Congolaise"/>
    <m/>
    <n v="0"/>
    <n v="5"/>
    <n v="0"/>
    <n v="0"/>
    <n v="0"/>
    <n v="0"/>
    <n v="1"/>
    <n v="0"/>
    <n v="2"/>
    <n v="0"/>
    <n v="0"/>
    <n v="0"/>
    <n v="6"/>
    <n v="6"/>
    <s v="Bovins"/>
    <m/>
    <n v="186"/>
    <n v="0"/>
    <n v="0"/>
    <n v="0"/>
    <n v="186"/>
    <n v="4.8990748999999996"/>
    <n v="14.54433978"/>
    <x v="2"/>
  </r>
  <r>
    <s v="2020-12-18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1-26"/>
    <x v="2"/>
    <s v="CAR"/>
    <m/>
    <s v="Mambere-Kadei"/>
    <s v="CAR007"/>
    <m/>
    <m/>
    <m/>
    <m/>
    <s v=""/>
    <s v="2020-12-31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175"/>
    <n v="0"/>
    <n v="0"/>
    <n v="0"/>
    <n v="175"/>
    <n v="4.8990748999999996"/>
    <n v="14.54433978"/>
    <x v="2"/>
  </r>
  <r>
    <s v="2020-12-18"/>
    <x v="2"/>
    <s v="CMR003"/>
    <s v="Kadey"/>
    <s v="CMR003003"/>
    <s v="Ouli"/>
    <s v="CMR003003005"/>
    <s v="TAMOUNEGUEZE"/>
    <x v="0"/>
    <s v="CMR"/>
    <m/>
    <s v="Extrême-Nord"/>
    <s v="CMR004"/>
    <s v="Logone-Et-Chari"/>
    <s v="CMR004002"/>
    <s v="Kousseri"/>
    <s v="CMR004002006"/>
    <s v="KOUSSERI"/>
    <s v="2020-12-16"/>
    <x v="2"/>
    <s v="CAR"/>
    <m/>
    <s v="Nana-Grébizi"/>
    <s v="CAR009"/>
    <m/>
    <m/>
    <m/>
    <m/>
    <s v=""/>
    <s v="2020-12-22"/>
    <s v="Camerounaise Centrafricaine"/>
    <m/>
    <n v="4"/>
    <n v="0"/>
    <n v="2"/>
    <n v="0"/>
    <n v="0"/>
    <n v="0"/>
    <n v="0"/>
    <n v="0"/>
    <n v="2"/>
    <n v="0"/>
    <n v="0"/>
    <n v="0"/>
    <n v="6"/>
    <n v="6"/>
    <s v="Bovins"/>
    <m/>
    <n v="154"/>
    <n v="0"/>
    <n v="0"/>
    <n v="0"/>
    <n v="154"/>
    <n v="5.0849866700000002"/>
    <n v="14.63825578"/>
    <x v="2"/>
  </r>
  <r>
    <s v="2020-12-18"/>
    <x v="2"/>
    <s v="CMR003"/>
    <s v="Kadey"/>
    <s v="CMR003003"/>
    <s v="Ouli"/>
    <s v="CMR003003005"/>
    <s v="TAMOUNEGUEZE"/>
    <x v="1"/>
    <s v="TCD"/>
    <m/>
    <s v="Moyen-Chari"/>
    <s v="TCD013"/>
    <m/>
    <m/>
    <m/>
    <m/>
    <s v=""/>
    <s v="2020-12-14"/>
    <x v="2"/>
    <s v="CAR"/>
    <m/>
    <s v="Nana-Mambere"/>
    <s v="CAR010"/>
    <m/>
    <m/>
    <m/>
    <m/>
    <s v=""/>
    <s v="2020-12-22"/>
    <s v="Tchadienne"/>
    <m/>
    <n v="0"/>
    <n v="8"/>
    <n v="0"/>
    <n v="0"/>
    <n v="0"/>
    <n v="0"/>
    <n v="0"/>
    <n v="0"/>
    <n v="1"/>
    <n v="0"/>
    <n v="2"/>
    <n v="2"/>
    <n v="4"/>
    <n v="8"/>
    <s v="Bovins Ovins Autre"/>
    <s v="Asins"/>
    <n v="258"/>
    <n v="122"/>
    <n v="0"/>
    <n v="4"/>
    <n v="384"/>
    <n v="5.0849866700000002"/>
    <n v="14.63825578"/>
    <x v="2"/>
  </r>
  <r>
    <s v="2020-12-18"/>
    <x v="2"/>
    <s v="CMR003"/>
    <s v="Kadey"/>
    <s v="CMR003003"/>
    <s v="Ouli"/>
    <s v="CMR003003005"/>
    <s v="TAMOUNEGUEZE"/>
    <x v="1"/>
    <s v="TCD"/>
    <m/>
    <s v="Moyen-Chari"/>
    <s v="TCD013"/>
    <m/>
    <m/>
    <m/>
    <m/>
    <s v=""/>
    <s v="2020-12-15"/>
    <x v="2"/>
    <s v="CAR"/>
    <m/>
    <s v="Nana-Mambere"/>
    <s v="CAR010"/>
    <m/>
    <m/>
    <m/>
    <m/>
    <s v=""/>
    <s v="2020-12-22"/>
    <s v="Tchadienne Camerounaise"/>
    <m/>
    <n v="4"/>
    <n v="8"/>
    <n v="0"/>
    <n v="0"/>
    <n v="0"/>
    <n v="0"/>
    <n v="0"/>
    <n v="0"/>
    <n v="2"/>
    <n v="0"/>
    <n v="0"/>
    <n v="2"/>
    <n v="10"/>
    <n v="12"/>
    <s v="Bovins Autre"/>
    <s v="Asins"/>
    <n v="170"/>
    <n v="0"/>
    <n v="0"/>
    <n v="6"/>
    <n v="176"/>
    <n v="5.0849866700000002"/>
    <n v="14.63825578"/>
    <x v="2"/>
  </r>
  <r>
    <s v="2020-12-18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11"/>
    <x v="0"/>
    <s v="CMR"/>
    <m/>
    <s v="Est"/>
    <s v="CMR003"/>
    <s v="Lom-Et-Djerem"/>
    <s v="CMR003004"/>
    <s v="Garoua-Boulaï"/>
    <s v="CMR003004006"/>
    <s v="GAROUA-BOULAÏ "/>
    <s v="2020-12-21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67"/>
    <n v="0"/>
    <n v="0"/>
    <n v="0"/>
    <n v="67"/>
    <n v="6.0387188500000004"/>
    <n v="14.40065877"/>
    <x v="2"/>
  </r>
  <r>
    <s v="2020-12-1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8"/>
    <x v="0"/>
    <s v="CMR"/>
    <m/>
    <s v="Nord"/>
    <s v="CMR006"/>
    <s v="Mayo-Rey"/>
    <s v="CMR006004"/>
    <s v="Touboro"/>
    <s v="CMR006004003"/>
    <s v="MBAIMBOUM "/>
    <s v="2021-01-11"/>
    <s v="Tchadienne"/>
    <m/>
    <n v="0"/>
    <n v="10"/>
    <n v="0"/>
    <n v="0"/>
    <n v="0"/>
    <n v="0"/>
    <n v="0"/>
    <n v="0"/>
    <n v="1"/>
    <n v="1"/>
    <n v="1"/>
    <n v="3"/>
    <n v="5"/>
    <n v="10"/>
    <s v="Bovins Ovins Autre"/>
    <s v="Asins et Equins"/>
    <n v="150"/>
    <n v="50"/>
    <n v="0"/>
    <n v="6"/>
    <n v="206"/>
    <n v="8.6633450799999991"/>
    <n v="14.9876931"/>
    <x v="2"/>
  </r>
  <r>
    <s v="2020-12-18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8"/>
    <x v="0"/>
    <s v="CMR"/>
    <m/>
    <s v="Nord"/>
    <s v="CMR006"/>
    <s v="Mayo-Rey"/>
    <s v="CMR006004"/>
    <s v="Touboro"/>
    <s v="CMR006004003"/>
    <s v="MBAIMBOUM "/>
    <s v="2021-01-11"/>
    <s v="Tchadienne"/>
    <m/>
    <n v="0"/>
    <n v="9"/>
    <n v="0"/>
    <n v="0"/>
    <n v="0"/>
    <n v="0"/>
    <n v="0"/>
    <n v="0"/>
    <n v="1"/>
    <n v="1"/>
    <n v="2"/>
    <n v="2"/>
    <n v="4"/>
    <n v="9"/>
    <s v="Bovins Ovins Autre"/>
    <s v="Asins et Equins"/>
    <n v="120"/>
    <n v="40"/>
    <n v="0"/>
    <n v="6"/>
    <n v="166"/>
    <n v="8.6633450799999991"/>
    <n v="14.9876931"/>
    <x v="2"/>
  </r>
  <r>
    <s v="2020-12-18"/>
    <x v="1"/>
    <s v="CMR006"/>
    <s v="Mayo-Rey"/>
    <s v="CMR006004"/>
    <s v="Rey-Bouba"/>
    <s v="CMR006004002"/>
    <s v="SINASSI"/>
    <x v="1"/>
    <s v="TCD"/>
    <m/>
    <s v="Mayo Kebbi Ouest"/>
    <s v="TCD012"/>
    <m/>
    <m/>
    <m/>
    <m/>
    <s v=""/>
    <s v="2020-12-16"/>
    <x v="0"/>
    <s v="CMR"/>
    <m/>
    <s v="Nord"/>
    <s v="CMR006"/>
    <s v="Bénoué"/>
    <s v="CMR006001"/>
    <s v="Bibémi"/>
    <s v="CMR006001012"/>
    <s v="MARCHÉ D'ADOUMRI"/>
    <s v="2020-12-23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56"/>
    <n v="0"/>
    <n v="0"/>
    <n v="0"/>
    <n v="56"/>
    <n v="9.3887997999999993"/>
    <n v="13.43275727"/>
    <x v="2"/>
  </r>
  <r>
    <s v="2020-12-1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2-18"/>
    <x v="0"/>
    <s v="CMR"/>
    <m/>
    <s v="Adamaoua"/>
    <s v="CMR001"/>
    <s v="Mbéré"/>
    <s v="CMR001004"/>
    <s v="Meiganga"/>
    <s v="CMR001004002"/>
    <s v="MEIGANGA"/>
    <s v="2020-12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0"/>
    <n v="0"/>
    <n v="0"/>
    <n v="0"/>
    <n v="30"/>
    <n v="6.7419379599999996"/>
    <n v="14.56870743"/>
    <x v="2"/>
  </r>
  <r>
    <s v="2020-12-19"/>
    <x v="0"/>
    <s v="CMR001"/>
    <s v="Mbéré"/>
    <s v="CMR001004"/>
    <s v="Meiganga"/>
    <s v="CMR001004002"/>
    <s v="NGAM"/>
    <x v="2"/>
    <s v="CAR"/>
    <m/>
    <s v="Sangha-Mbaere"/>
    <s v="CAR015"/>
    <m/>
    <m/>
    <m/>
    <m/>
    <s v=""/>
    <s v="2020-12-06"/>
    <x v="0"/>
    <s v="CMR"/>
    <m/>
    <s v="Est"/>
    <s v="CMR003"/>
    <s v="Boumba-Et-Ngoko"/>
    <s v="CMR003001"/>
    <s v="Yokadouma"/>
    <s v="CMR003001001"/>
    <s v="YOKADOUMA "/>
    <s v="2020-12-29"/>
    <s v="Centrafricaine Camerounaise"/>
    <m/>
    <n v="3"/>
    <n v="0"/>
    <n v="2"/>
    <n v="0"/>
    <n v="0"/>
    <n v="0"/>
    <n v="0"/>
    <n v="0"/>
    <n v="2"/>
    <n v="0"/>
    <n v="0"/>
    <n v="1"/>
    <n v="4"/>
    <n v="5"/>
    <s v="Bovins Ovins Autre"/>
    <s v="Asins"/>
    <n v="67"/>
    <n v="6"/>
    <n v="0"/>
    <n v="2"/>
    <n v="75"/>
    <n v="6.7419379599999996"/>
    <n v="14.56870743"/>
    <x v="2"/>
  </r>
  <r>
    <s v="2020-12-1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OOLO "/>
    <s v="2020-12-14"/>
    <x v="0"/>
    <s v="CMR"/>
    <m/>
    <s v="Est"/>
    <s v="CMR003"/>
    <s v="Lom-Et-Djerem"/>
    <s v="CMR003004"/>
    <s v="Ngoura"/>
    <s v="CMR003004005"/>
    <s v="NGOURA "/>
    <s v="2020-12-25"/>
    <s v="Camerounaise"/>
    <m/>
    <n v="4"/>
    <n v="0"/>
    <n v="0"/>
    <n v="0"/>
    <n v="0"/>
    <n v="0"/>
    <n v="0"/>
    <n v="0"/>
    <n v="1"/>
    <n v="0"/>
    <n v="0"/>
    <n v="1"/>
    <n v="3"/>
    <n v="4"/>
    <s v="Bovins"/>
    <m/>
    <n v="41"/>
    <n v="0"/>
    <n v="0"/>
    <n v="0"/>
    <n v="41"/>
    <n v="6.7419379599999996"/>
    <n v="14.56870743"/>
    <x v="2"/>
  </r>
  <r>
    <s v="2020-12-1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17"/>
    <x v="0"/>
    <s v="CMR"/>
    <m/>
    <s v="Est"/>
    <s v="CMR003"/>
    <s v="Boumba-Et-Ngoko"/>
    <s v="CMR003001"/>
    <s v="Yokadouma"/>
    <s v="CMR003001001"/>
    <s v="YOKADOUMA"/>
    <s v="2020-12-3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5"/>
    <n v="0"/>
    <n v="0"/>
    <n v="0"/>
    <n v="35"/>
    <n v="4.8990748999999996"/>
    <n v="14.54433978"/>
    <x v="2"/>
  </r>
  <r>
    <s v="2020-12-19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Ngoura"/>
    <s v="CMR003004005"/>
    <s v="GANDIMA  TONGO"/>
    <s v="2020-12-16"/>
    <x v="2"/>
    <s v="CAR"/>
    <m/>
    <s v="Basse-Kotto"/>
    <s v="CAR002"/>
    <m/>
    <m/>
    <m/>
    <m/>
    <s v=""/>
    <s v="2020-12-31"/>
    <s v="Camerounaise"/>
    <m/>
    <n v="9"/>
    <n v="0"/>
    <n v="0"/>
    <n v="0"/>
    <n v="0"/>
    <n v="0"/>
    <n v="0"/>
    <n v="0"/>
    <n v="1"/>
    <n v="0"/>
    <n v="0"/>
    <n v="0"/>
    <n v="9"/>
    <n v="9"/>
    <s v="Bovins Caprins Autre"/>
    <s v="Asins"/>
    <n v="206"/>
    <n v="0"/>
    <n v="16"/>
    <n v="2"/>
    <n v="224"/>
    <n v="4.8990748999999996"/>
    <n v="14.54433978"/>
    <x v="2"/>
  </r>
  <r>
    <s v="2020-12-19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Garoua-Boulaï"/>
    <s v="CMR003004006"/>
    <s v="SODENOUS"/>
    <s v="2020-12-02"/>
    <x v="0"/>
    <s v="CMR"/>
    <m/>
    <s v="Est"/>
    <s v="CMR003"/>
    <s v="Boumba-Et-Ngoko"/>
    <s v="CMR003001"/>
    <s v="Gari-Gombo"/>
    <s v="CMR003001002"/>
    <s v="BOLA"/>
    <s v="2020-12-27"/>
    <s v="Camerounaise"/>
    <m/>
    <n v="4"/>
    <n v="0"/>
    <n v="0"/>
    <n v="0"/>
    <n v="0"/>
    <n v="0"/>
    <n v="0"/>
    <n v="0"/>
    <n v="1"/>
    <n v="0"/>
    <n v="0"/>
    <n v="0"/>
    <n v="4"/>
    <n v="4"/>
    <s v="Bovins Caprins Autre"/>
    <s v="Asins"/>
    <n v="301"/>
    <n v="0"/>
    <n v="19"/>
    <n v="3"/>
    <n v="323"/>
    <n v="4.8990748999999996"/>
    <n v="14.54433978"/>
    <x v="2"/>
  </r>
  <r>
    <s v="2020-12-19"/>
    <x v="2"/>
    <s v="CMR003"/>
    <s v="Kadey"/>
    <s v="CMR003003"/>
    <s v="Kette"/>
    <s v="CMR003003004"/>
    <s v="TIMANGOLO"/>
    <x v="1"/>
    <s v="TCD"/>
    <m/>
    <s v="Sila"/>
    <s v="TCD021"/>
    <m/>
    <m/>
    <m/>
    <m/>
    <s v=""/>
    <s v="2020-11-27"/>
    <x v="1"/>
    <s v="COG"/>
    <m/>
    <m/>
    <m/>
    <m/>
    <m/>
    <m/>
    <m/>
    <s v=""/>
    <s v="2021-01-03"/>
    <s v="Tchadienne"/>
    <m/>
    <n v="0"/>
    <n v="25"/>
    <n v="0"/>
    <n v="0"/>
    <n v="0"/>
    <n v="0"/>
    <n v="0"/>
    <n v="0"/>
    <n v="1"/>
    <n v="0"/>
    <n v="0"/>
    <n v="0"/>
    <n v="25"/>
    <n v="25"/>
    <s v="Bovins Autre"/>
    <s v="Asins"/>
    <n v="625"/>
    <n v="0"/>
    <n v="0"/>
    <n v="4"/>
    <n v="629"/>
    <n v="4.8990748999999996"/>
    <n v="14.54433978"/>
    <x v="2"/>
  </r>
  <r>
    <s v="2020-12-19"/>
    <x v="2"/>
    <s v="CMR003"/>
    <s v="Kadey"/>
    <s v="CMR003003"/>
    <s v="Ouli"/>
    <s v="CMR003003005"/>
    <s v="TAMOUNEGUEZE"/>
    <x v="0"/>
    <s v="CMR"/>
    <m/>
    <s v="Adamaoua"/>
    <s v="CMR001"/>
    <s v="Faro-et-Déo"/>
    <s v="CMR001002"/>
    <s v="Tignère"/>
    <s v="CMR001002004"/>
    <s v="TIGNERE"/>
    <s v="2020-12-02"/>
    <x v="2"/>
    <s v="CAR"/>
    <m/>
    <s v="Nana-Mambere"/>
    <s v="CAR010"/>
    <m/>
    <m/>
    <m/>
    <m/>
    <s v=""/>
    <s v="2021-01-20"/>
    <s v="Camerounaise"/>
    <m/>
    <n v="6"/>
    <n v="0"/>
    <n v="0"/>
    <n v="0"/>
    <n v="0"/>
    <n v="0"/>
    <n v="0"/>
    <n v="0"/>
    <n v="1"/>
    <n v="0"/>
    <n v="0"/>
    <n v="2"/>
    <n v="4"/>
    <n v="6"/>
    <s v="Bovins Ovins Autre"/>
    <s v="Asins et Equins"/>
    <n v="970"/>
    <n v="80"/>
    <n v="0"/>
    <n v="6"/>
    <n v="1056"/>
    <n v="5.0849866700000002"/>
    <n v="14.63825578"/>
    <x v="2"/>
  </r>
  <r>
    <s v="2020-12-19"/>
    <x v="2"/>
    <s v="CMR003"/>
    <s v="Kadey"/>
    <s v="CMR003003"/>
    <s v="Ouli"/>
    <s v="CMR003003005"/>
    <s v="TAMOUNEGUEZE"/>
    <x v="0"/>
    <s v="CMR"/>
    <m/>
    <s v="Adamaoua"/>
    <s v="CMR001"/>
    <s v="Faro-et-Déo"/>
    <s v="CMR001002"/>
    <s v="Tignère"/>
    <s v="CMR001002004"/>
    <s v="TIGNERE"/>
    <s v="2020-12-02"/>
    <x v="2"/>
    <s v="CAR"/>
    <m/>
    <s v="Nana-Mambere"/>
    <s v="CAR010"/>
    <m/>
    <m/>
    <m/>
    <m/>
    <s v=""/>
    <s v="2021-01-15"/>
    <s v="Camerounaise Tchadienne"/>
    <m/>
    <n v="4"/>
    <n v="3"/>
    <n v="0"/>
    <n v="0"/>
    <n v="0"/>
    <n v="0"/>
    <n v="0"/>
    <n v="0"/>
    <n v="2"/>
    <n v="0"/>
    <n v="0"/>
    <n v="2"/>
    <n v="5"/>
    <n v="7"/>
    <s v="Bovins Ovins"/>
    <m/>
    <n v="850"/>
    <n v="58"/>
    <n v="0"/>
    <n v="0"/>
    <n v="908"/>
    <n v="5.0849866700000002"/>
    <n v="14.63825578"/>
    <x v="2"/>
  </r>
  <r>
    <s v="2020-12-1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2-10"/>
    <x v="2"/>
    <s v="CAR"/>
    <m/>
    <s v="Mambere-Kadei"/>
    <s v="CAR007"/>
    <m/>
    <m/>
    <m/>
    <m/>
    <s v=""/>
    <s v="2021-01-20"/>
    <s v="Camerounaise"/>
    <m/>
    <n v="12"/>
    <n v="0"/>
    <n v="0"/>
    <n v="0"/>
    <n v="0"/>
    <n v="0"/>
    <n v="0"/>
    <n v="0"/>
    <n v="1"/>
    <n v="1"/>
    <n v="4"/>
    <n v="3"/>
    <n v="4"/>
    <n v="12"/>
    <s v="Bovins Caprins Autre"/>
    <s v="Asins"/>
    <n v="760"/>
    <n v="0"/>
    <n v="48"/>
    <n v="3"/>
    <n v="811"/>
    <n v="5.0849866700000002"/>
    <n v="14.63825578"/>
    <x v="2"/>
  </r>
  <r>
    <s v="2020-12-1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ZEMBE BORONGO"/>
    <s v="2020-12-10"/>
    <x v="2"/>
    <s v="CAR"/>
    <m/>
    <s v="Ouham"/>
    <s v="CAR013"/>
    <m/>
    <m/>
    <m/>
    <m/>
    <s v=""/>
    <s v="2021-01-15"/>
    <s v="Camerounaise"/>
    <m/>
    <n v="4"/>
    <n v="0"/>
    <n v="0"/>
    <n v="0"/>
    <n v="0"/>
    <n v="0"/>
    <n v="0"/>
    <n v="0"/>
    <n v="1"/>
    <n v="0"/>
    <n v="0"/>
    <n v="1"/>
    <n v="3"/>
    <n v="4"/>
    <s v="Bovins Caprins"/>
    <m/>
    <n v="350"/>
    <n v="0"/>
    <n v="80"/>
    <n v="0"/>
    <n v="430"/>
    <n v="5.0849866700000002"/>
    <n v="14.63825578"/>
    <x v="2"/>
  </r>
  <r>
    <s v="2020-12-1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COLOMINE"/>
    <s v="2020-12-15"/>
    <x v="2"/>
    <s v="CAR"/>
    <m/>
    <s v="Mambere-Kadei"/>
    <s v="CAR007"/>
    <m/>
    <m/>
    <m/>
    <m/>
    <s v=""/>
    <s v="2021-01-30"/>
    <s v="Camerounaise"/>
    <m/>
    <n v="5"/>
    <n v="0"/>
    <n v="0"/>
    <n v="0"/>
    <n v="0"/>
    <n v="0"/>
    <n v="0"/>
    <n v="0"/>
    <n v="1"/>
    <n v="0"/>
    <n v="0"/>
    <n v="2"/>
    <n v="3"/>
    <n v="5"/>
    <s v="Bovins"/>
    <m/>
    <n v="650"/>
    <n v="0"/>
    <n v="0"/>
    <n v="0"/>
    <n v="650"/>
    <n v="5.0849866700000002"/>
    <n v="14.63825578"/>
    <x v="2"/>
  </r>
  <r>
    <s v="2020-12-1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Mandjou"/>
    <s v="CMR003004004"/>
    <s v="MANDJOU"/>
    <s v="2020-12-10"/>
    <x v="2"/>
    <s v="CAR"/>
    <m/>
    <s v="Nana-Grébizi"/>
    <s v="CAR009"/>
    <m/>
    <m/>
    <m/>
    <m/>
    <s v=""/>
    <s v="2021-01-30"/>
    <s v="Camerounaise"/>
    <m/>
    <n v="4"/>
    <n v="0"/>
    <n v="0"/>
    <n v="0"/>
    <n v="0"/>
    <n v="0"/>
    <n v="0"/>
    <n v="0"/>
    <n v="1"/>
    <n v="0"/>
    <n v="0"/>
    <n v="1"/>
    <n v="3"/>
    <n v="4"/>
    <s v="Bovins"/>
    <m/>
    <n v="350"/>
    <n v="0"/>
    <n v="0"/>
    <n v="0"/>
    <n v="350"/>
    <n v="5.0849866700000002"/>
    <n v="14.63825578"/>
    <x v="2"/>
  </r>
  <r>
    <s v="2020-12-19"/>
    <x v="1"/>
    <s v="CMR006"/>
    <s v="Bénoué"/>
    <s v="CMR006001"/>
    <s v="Bibémi"/>
    <s v="CMR006001012"/>
    <s v="MAYO-LOPE"/>
    <x v="0"/>
    <s v="CMR"/>
    <m/>
    <s v="Nord"/>
    <s v="CMR006"/>
    <s v="Mayo-Rey"/>
    <s v="CMR006004"/>
    <s v="Rey-Bouba"/>
    <s v="CMR006004002"/>
    <s v="SINASSI"/>
    <s v="2020-12-11"/>
    <x v="0"/>
    <s v="CMR"/>
    <m/>
    <s v="Nord"/>
    <s v="CMR006"/>
    <s v="Mayo-Louti"/>
    <s v="CMR006003"/>
    <s v="Guider"/>
    <s v="CMR006003002"/>
    <s v="GUIDER"/>
    <s v="2020-12-27"/>
    <s v="Camerounaise"/>
    <m/>
    <n v="8"/>
    <n v="0"/>
    <n v="0"/>
    <n v="0"/>
    <n v="0"/>
    <n v="0"/>
    <n v="0"/>
    <n v="0"/>
    <n v="1"/>
    <n v="0"/>
    <n v="2"/>
    <n v="5"/>
    <n v="1"/>
    <n v="8"/>
    <s v="Ovins Bovins"/>
    <m/>
    <n v="312"/>
    <n v="42"/>
    <n v="0"/>
    <n v="0"/>
    <n v="354"/>
    <n v="9.2572727399999994"/>
    <n v="13.77182711"/>
    <x v="2"/>
  </r>
  <r>
    <s v="2020-12-19"/>
    <x v="1"/>
    <s v="CMR006"/>
    <s v="Mayo-Rey"/>
    <s v="CMR006004"/>
    <s v="Touboro"/>
    <s v="CMR006004003"/>
    <s v="MBAÏMBOUM"/>
    <x v="1"/>
    <s v="TCD"/>
    <m/>
    <s v="Mandoul"/>
    <s v="TCD010"/>
    <m/>
    <m/>
    <m/>
    <m/>
    <s v=""/>
    <s v="2020-11-20"/>
    <x v="2"/>
    <s v="CAR"/>
    <m/>
    <s v="Mambere-Kadei"/>
    <s v="CAR007"/>
    <m/>
    <m/>
    <m/>
    <m/>
    <s v=""/>
    <s v="2021-01-27"/>
    <s v="Tchadienne"/>
    <m/>
    <n v="0"/>
    <n v="19"/>
    <n v="0"/>
    <n v="0"/>
    <n v="0"/>
    <n v="0"/>
    <n v="0"/>
    <n v="0"/>
    <n v="1"/>
    <n v="3"/>
    <n v="4"/>
    <n v="5"/>
    <n v="7"/>
    <n v="19"/>
    <s v="Bovins Ovins Caprins Autre"/>
    <s v="Asins"/>
    <n v="307"/>
    <n v="130"/>
    <n v="78"/>
    <n v="5"/>
    <n v="520"/>
    <n v="7.5627594599999997"/>
    <n v="15.4252009"/>
    <x v="2"/>
  </r>
  <r>
    <s v="2020-12-19"/>
    <x v="1"/>
    <s v="CMR006"/>
    <s v="Mayo-Rey"/>
    <s v="CMR006004"/>
    <s v="Touboro"/>
    <s v="CMR006004003"/>
    <s v="MBAÏMBOUM"/>
    <x v="1"/>
    <s v="TCD"/>
    <m/>
    <s v="Chari Baguirmi"/>
    <s v="TCD003"/>
    <m/>
    <m/>
    <m/>
    <m/>
    <s v=""/>
    <s v="2020-11-16"/>
    <x v="0"/>
    <s v="CMR"/>
    <m/>
    <s v="Nord"/>
    <s v="CMR006"/>
    <s v="Mayo-Rey"/>
    <s v="CMR006004"/>
    <s v="Touboro"/>
    <s v="CMR006004003"/>
    <s v="MBAÏMBOUM"/>
    <s v="2020-12-19"/>
    <s v="Tchadienne Soudanaise"/>
    <m/>
    <n v="0"/>
    <n v="13"/>
    <n v="0"/>
    <n v="0"/>
    <n v="0"/>
    <n v="2"/>
    <n v="0"/>
    <n v="0"/>
    <n v="2"/>
    <n v="3"/>
    <n v="3"/>
    <n v="4"/>
    <n v="5"/>
    <n v="15"/>
    <s v="Bovins Ovins Autre"/>
    <s v="Asins et Equins"/>
    <n v="270"/>
    <n v="109"/>
    <n v="0"/>
    <n v="4"/>
    <n v="383"/>
    <n v="7.5627594599999997"/>
    <n v="15.4252009"/>
    <x v="2"/>
  </r>
  <r>
    <s v="2020-12-20"/>
    <x v="0"/>
    <s v="CMR001"/>
    <s v="Mbéré"/>
    <s v="CMR001004"/>
    <s v="Ngaoui"/>
    <s v="CMR001004004"/>
    <s v="DIEL"/>
    <x v="0"/>
    <s v="CMR"/>
    <m/>
    <s v="Adamaoua"/>
    <s v="CMR001"/>
    <s v="Mbéré"/>
    <s v="CMR001004"/>
    <s v="Ngaoui"/>
    <s v="CMR001004004"/>
    <s v="WANDEH ALHAMDOU"/>
    <s v="2020-12-20"/>
    <x v="0"/>
    <s v="CMR"/>
    <m/>
    <s v="Est"/>
    <s v="CMR003"/>
    <s v="Lom-Et-Djerem"/>
    <s v="CMR003004"/>
    <s v="Garoua-Boulaï"/>
    <s v="CMR003004006"/>
    <s v="EST"/>
    <s v="2020-12-2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4"/>
    <n v="0"/>
    <n v="0"/>
    <n v="0"/>
    <n v="54"/>
    <n v="6.7870415800000004"/>
    <n v="15.02402678"/>
    <x v="2"/>
  </r>
  <r>
    <s v="2020-12-20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 TIKO"/>
    <s v="2020-12-20"/>
    <x v="2"/>
    <s v="CAR"/>
    <m/>
    <s v="Basse-Kotto"/>
    <s v="CAR002"/>
    <m/>
    <m/>
    <m/>
    <m/>
    <s v=""/>
    <s v="2020-12-30"/>
    <s v="Camerounaise Centrafricaine"/>
    <m/>
    <n v="4"/>
    <n v="0"/>
    <n v="2"/>
    <n v="0"/>
    <n v="0"/>
    <n v="0"/>
    <n v="0"/>
    <n v="0"/>
    <n v="2"/>
    <n v="0"/>
    <n v="0"/>
    <n v="0"/>
    <n v="6"/>
    <n v="6"/>
    <s v="Bovins"/>
    <m/>
    <n v="220"/>
    <n v="0"/>
    <n v="0"/>
    <n v="0"/>
    <n v="220"/>
    <n v="5.0849866700000002"/>
    <n v="14.63825578"/>
    <x v="2"/>
  </r>
  <r>
    <s v="2020-12-20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DJOHONG "/>
    <s v="2020-11-03"/>
    <x v="0"/>
    <s v="CMR"/>
    <m/>
    <s v="Est"/>
    <s v="CMR003"/>
    <s v="Lom-Et-Djerem"/>
    <s v="CMR003004"/>
    <s v="Garoua-Boulaï"/>
    <s v="CMR003004006"/>
    <s v="BORGEUNE "/>
    <s v="2020-12-27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86"/>
    <n v="0"/>
    <n v="0"/>
    <n v="0"/>
    <n v="86"/>
    <n v="6.0387188500000004"/>
    <n v="14.40065877"/>
    <x v="2"/>
  </r>
  <r>
    <s v="2020-12-20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DJOHONG "/>
    <s v="2020-11-03"/>
    <x v="0"/>
    <s v="CMR"/>
    <m/>
    <s v="Est"/>
    <s v="CMR003"/>
    <s v="Lom-Et-Djerem"/>
    <s v="CMR003004"/>
    <s v="Garoua-Boulaï"/>
    <s v="CMR003004006"/>
    <s v="BORGEUNE "/>
    <s v="2020-12-2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66"/>
    <n v="0"/>
    <n v="0"/>
    <n v="0"/>
    <n v="66"/>
    <n v="6.0387188500000004"/>
    <n v="14.40065877"/>
    <x v="2"/>
  </r>
  <r>
    <s v="2020-12-20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DJOHONG "/>
    <s v="2020-11-03"/>
    <x v="0"/>
    <s v="CMR"/>
    <m/>
    <s v="Est"/>
    <s v="CMR003"/>
    <s v="Lom-Et-Djerem"/>
    <s v="CMR003004"/>
    <s v="Garoua-Boulaï"/>
    <s v="CMR003004006"/>
    <s v="BORGEUNE "/>
    <s v="2020-12-27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18"/>
    <n v="0"/>
    <n v="0"/>
    <n v="0"/>
    <n v="118"/>
    <n v="6.0387188500000004"/>
    <n v="14.40065877"/>
    <x v="2"/>
  </r>
  <r>
    <s v="2020-12-20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GBATOUA-GODO "/>
    <s v="2020-11-01"/>
    <x v="0"/>
    <s v="CMR"/>
    <m/>
    <s v="Est"/>
    <s v="CMR003"/>
    <s v="Lom-Et-Djerem"/>
    <s v="CMR003004"/>
    <s v="Garoua-Boulaï"/>
    <s v="CMR003004006"/>
    <s v="BORGEUNE "/>
    <s v="2020-12-2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93"/>
    <n v="0"/>
    <n v="0"/>
    <n v="0"/>
    <n v="93"/>
    <n v="6.0387188500000004"/>
    <n v="14.40065877"/>
    <x v="2"/>
  </r>
  <r>
    <s v="2020-12-20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DJOHONG "/>
    <s v="2020-11-03"/>
    <x v="0"/>
    <s v="CMR"/>
    <m/>
    <s v="Est"/>
    <s v="CMR003"/>
    <s v="Lom-Et-Djerem"/>
    <s v="CMR003004"/>
    <s v="Garoua-Boulaï"/>
    <s v="CMR003004006"/>
    <s v="BORGEUNE "/>
    <s v="2020-12-27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99"/>
    <n v="0"/>
    <n v="0"/>
    <n v="0"/>
    <n v="199"/>
    <n v="6.0387188500000004"/>
    <n v="14.40065877"/>
    <x v="2"/>
  </r>
  <r>
    <s v="2020-12-20"/>
    <x v="1"/>
    <s v="CMR006"/>
    <s v="Bénoué"/>
    <s v="CMR006001"/>
    <s v="Bibémi"/>
    <s v="CMR006001012"/>
    <s v="MAYO-LOPE"/>
    <x v="1"/>
    <s v="TCD"/>
    <m/>
    <s v="Mayo Kebbi Ouest"/>
    <s v="TCD012"/>
    <m/>
    <m/>
    <m/>
    <m/>
    <s v=""/>
    <s v="2020-11-20"/>
    <x v="0"/>
    <s v="CMR"/>
    <m/>
    <s v="Nord"/>
    <s v="CMR006"/>
    <s v="Bénoué"/>
    <s v="CMR006001"/>
    <s v="Bibémi"/>
    <s v="CMR006001012"/>
    <s v="ADOUMRI"/>
    <s v="2020-12-26"/>
    <s v="Tchadienne"/>
    <m/>
    <n v="0"/>
    <n v="5"/>
    <n v="0"/>
    <n v="0"/>
    <n v="0"/>
    <n v="0"/>
    <n v="0"/>
    <n v="0"/>
    <n v="1"/>
    <n v="0"/>
    <n v="0"/>
    <n v="1"/>
    <n v="4"/>
    <n v="5"/>
    <s v="Bovins Autre"/>
    <s v="Asins"/>
    <n v="305"/>
    <n v="0"/>
    <n v="0"/>
    <n v="2"/>
    <n v="307"/>
    <n v="9.2572727399999994"/>
    <n v="13.77182711"/>
    <x v="2"/>
  </r>
  <r>
    <s v="2020-12-21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NABEMO"/>
    <s v="2020-12-21"/>
    <x v="2"/>
    <s v="CAR"/>
    <m/>
    <s v="Nana-Mambere"/>
    <s v="CAR010"/>
    <m/>
    <m/>
    <m/>
    <m/>
    <s v=""/>
    <s v="2020-12-2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6"/>
    <n v="0"/>
    <n v="0"/>
    <n v="0"/>
    <n v="36"/>
    <n v="6.9304543000000001"/>
    <n v="14.819990539999999"/>
    <x v="2"/>
  </r>
  <r>
    <s v="2020-12-2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"/>
    <s v="2020-12-20"/>
    <x v="0"/>
    <s v="CMR"/>
    <m/>
    <s v="Adamaoua"/>
    <s v="CMR001"/>
    <s v="Mbéré"/>
    <s v="CMR001004"/>
    <s v="Meiganga"/>
    <s v="CMR001004002"/>
    <s v="MEIGANGA"/>
    <s v="2020-12-2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9"/>
    <n v="0"/>
    <n v="0"/>
    <n v="0"/>
    <n v="19"/>
    <n v="6.7419379599999996"/>
    <n v="14.56870743"/>
    <x v="2"/>
  </r>
  <r>
    <s v="2020-12-2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19"/>
    <x v="0"/>
    <s v="CMR"/>
    <m/>
    <s v="Adamaoua"/>
    <s v="CMR001"/>
    <s v="Mbéré"/>
    <s v="CMR001004"/>
    <s v="Meiganga"/>
    <s v="CMR001004002"/>
    <s v="MEIGANGA"/>
    <s v="2020-12-2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8"/>
    <n v="0"/>
    <n v="0"/>
    <n v="0"/>
    <n v="28"/>
    <n v="6.7419379599999996"/>
    <n v="14.56870743"/>
    <x v="2"/>
  </r>
  <r>
    <s v="2020-12-2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AKZER"/>
    <s v="2020-12-18"/>
    <x v="0"/>
    <s v="CMR"/>
    <m/>
    <s v="Est"/>
    <s v="CMR003"/>
    <s v="Lom-Et-Djerem"/>
    <s v="CMR003004"/>
    <s v="Garoua-Boulaï"/>
    <s v="CMR003004006"/>
    <s v="GAROUA MBOULAÏ "/>
    <s v="2020-12-25"/>
    <s v="Camerounaise"/>
    <m/>
    <n v="3"/>
    <n v="0"/>
    <n v="0"/>
    <n v="0"/>
    <n v="0"/>
    <n v="0"/>
    <n v="0"/>
    <n v="0"/>
    <n v="1"/>
    <n v="0"/>
    <n v="0"/>
    <n v="1"/>
    <n v="2"/>
    <n v="3"/>
    <s v="Bovins"/>
    <m/>
    <n v="47"/>
    <n v="0"/>
    <n v="0"/>
    <n v="0"/>
    <n v="47"/>
    <n v="6.7419379599999996"/>
    <n v="14.56870743"/>
    <x v="2"/>
  </r>
  <r>
    <s v="2020-12-21"/>
    <x v="2"/>
    <s v="CMR003"/>
    <s v="Kadey"/>
    <s v="CMR003003"/>
    <s v="Kette"/>
    <s v="CMR003003004"/>
    <s v="TIMANGOLO"/>
    <x v="2"/>
    <s v="CAR"/>
    <m/>
    <s v="Mbomou"/>
    <s v="CAR008"/>
    <m/>
    <m/>
    <m/>
    <m/>
    <s v=""/>
    <s v="2020-12-19"/>
    <x v="0"/>
    <s v="CMR"/>
    <m/>
    <s v="Est"/>
    <s v="CMR003"/>
    <s v="Lom-Et-Djerem"/>
    <s v="CMR003004"/>
    <s v="Mandjou"/>
    <s v="CMR003004004"/>
    <s v="DÉMAME"/>
    <s v="2020-12-25"/>
    <s v="Centrafricaine"/>
    <m/>
    <n v="0"/>
    <n v="0"/>
    <n v="8"/>
    <n v="0"/>
    <n v="0"/>
    <n v="0"/>
    <n v="0"/>
    <n v="0"/>
    <n v="1"/>
    <n v="2"/>
    <n v="3"/>
    <n v="1"/>
    <n v="2"/>
    <n v="8"/>
    <s v="Bovins Caprins Autre"/>
    <s v="Asins"/>
    <n v="203"/>
    <n v="0"/>
    <n v="9"/>
    <n v="3"/>
    <n v="215"/>
    <n v="4.8990748999999996"/>
    <n v="14.54433978"/>
    <x v="2"/>
  </r>
  <r>
    <s v="2020-12-2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GADJI"/>
    <s v="2020-12-18"/>
    <x v="0"/>
    <s v="CMR"/>
    <m/>
    <s v="Est"/>
    <s v="CMR003"/>
    <s v="Boumba-Et-Ngoko"/>
    <s v="CMR003001"/>
    <s v="Mouloundou"/>
    <s v="CMR003001003"/>
    <s v="MOULOUNDOU"/>
    <s v="2021-01-31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132"/>
    <n v="0"/>
    <n v="0"/>
    <n v="0"/>
    <n v="132"/>
    <n v="4.8990748999999996"/>
    <n v="14.54433978"/>
    <x v="2"/>
  </r>
  <r>
    <s v="2020-12-2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2-19"/>
    <x v="0"/>
    <s v="CMR"/>
    <m/>
    <s v="Est"/>
    <s v="CMR003"/>
    <s v="kadey"/>
    <s v="CMR003003"/>
    <s v="Kette"/>
    <s v="CMR003003004"/>
    <s v="GBITI"/>
    <s v="2020-12-22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2"/>
    <n v="0"/>
    <n v="0"/>
    <n v="0"/>
    <n v="32"/>
    <n v="4.8990748999999996"/>
    <n v="14.54433978"/>
    <x v="2"/>
  </r>
  <r>
    <s v="2020-12-2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2-20"/>
    <x v="0"/>
    <s v="CMR"/>
    <m/>
    <s v="Est"/>
    <s v="CMR003"/>
    <s v="kadey"/>
    <s v="CMR003003"/>
    <s v="Kette"/>
    <s v="CMR003003004"/>
    <s v="GBITI"/>
    <s v="2020-12-2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6"/>
    <n v="0"/>
    <n v="0"/>
    <n v="0"/>
    <n v="16"/>
    <n v="4.8990748999999996"/>
    <n v="14.54433978"/>
    <x v="2"/>
  </r>
  <r>
    <s v="2020-12-21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Bertoua II"/>
    <s v="CMR003004008"/>
    <s v="BAZAMA"/>
    <s v="2020-12-17"/>
    <x v="2"/>
    <s v="CAR"/>
    <m/>
    <s v="Mambere-Kadei"/>
    <s v="CAR007"/>
    <m/>
    <m/>
    <m/>
    <m/>
    <s v=""/>
    <s v="2020-12-3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47"/>
    <n v="0"/>
    <n v="0"/>
    <n v="0"/>
    <n v="147"/>
    <n v="4.8990748999999996"/>
    <n v="14.54433978"/>
    <x v="2"/>
  </r>
  <r>
    <s v="2020-12-21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 TIKO"/>
    <s v="2020-12-20"/>
    <x v="2"/>
    <s v="CAR"/>
    <m/>
    <s v="Basse-Kotto"/>
    <s v="CAR002"/>
    <m/>
    <m/>
    <m/>
    <m/>
    <s v=""/>
    <s v="2020-12-30"/>
    <s v="Camerounaise Centrafricaine"/>
    <m/>
    <n v="3"/>
    <n v="0"/>
    <n v="2"/>
    <n v="0"/>
    <n v="0"/>
    <n v="0"/>
    <n v="0"/>
    <n v="0"/>
    <n v="2"/>
    <n v="0"/>
    <n v="0"/>
    <n v="0"/>
    <n v="5"/>
    <n v="5"/>
    <s v="Bovins"/>
    <m/>
    <n v="201"/>
    <n v="0"/>
    <n v="0"/>
    <n v="0"/>
    <n v="201"/>
    <n v="5.0849866700000002"/>
    <n v="14.63825578"/>
    <x v="2"/>
  </r>
  <r>
    <s v="2020-12-21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 TIKO"/>
    <s v="2020-12-19"/>
    <x v="2"/>
    <s v="CAR"/>
    <m/>
    <s v="Basse-Kotto"/>
    <s v="CAR002"/>
    <m/>
    <m/>
    <m/>
    <m/>
    <s v=""/>
    <s v="2020-12-29"/>
    <s v="Camerounaise Centrafricaine"/>
    <m/>
    <n v="2"/>
    <n v="0"/>
    <n v="5"/>
    <n v="0"/>
    <n v="0"/>
    <n v="0"/>
    <n v="0"/>
    <n v="0"/>
    <n v="2"/>
    <n v="0"/>
    <n v="0"/>
    <n v="0"/>
    <n v="7"/>
    <n v="7"/>
    <s v="Bovins"/>
    <m/>
    <n v="285"/>
    <n v="0"/>
    <n v="0"/>
    <n v="0"/>
    <n v="285"/>
    <n v="5.0849866700000002"/>
    <n v="14.63825578"/>
    <x v="2"/>
  </r>
  <r>
    <s v="2020-12-21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DJOHONG"/>
    <s v="2020-11-20"/>
    <x v="0"/>
    <s v="CMR"/>
    <m/>
    <s v="Est"/>
    <s v="CMR003"/>
    <s v="Lom-Et-Djerem"/>
    <s v="CMR003004"/>
    <s v="Garoua-Boulaï"/>
    <s v="CMR003004006"/>
    <s v="GAROUA BOULAÏ "/>
    <s v="2020-12-2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9"/>
    <n v="0"/>
    <n v="0"/>
    <n v="0"/>
    <n v="19"/>
    <n v="6.0385846000000001"/>
    <n v="14.4007468"/>
    <x v="2"/>
  </r>
  <r>
    <s v="2020-12-21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2-15"/>
    <x v="0"/>
    <s v="CMR"/>
    <m/>
    <s v="Adamaoua"/>
    <s v="CMR001"/>
    <s v="Vina"/>
    <s v="CMR001005"/>
    <s v="Ngaoundéré I"/>
    <s v="CMR001005004"/>
    <s v="GARGA LYMBONA "/>
    <s v="2020-12-23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50"/>
    <n v="0"/>
    <n v="0"/>
    <n v="0"/>
    <n v="150"/>
    <n v="6.0385846000000001"/>
    <n v="14.4007468"/>
    <x v="2"/>
  </r>
  <r>
    <s v="2020-12-21"/>
    <x v="1"/>
    <s v="CMR006"/>
    <s v="Bénoué"/>
    <s v="CMR006001"/>
    <s v="Bibémi"/>
    <s v="CMR006001012"/>
    <s v="MAYO-LOPE"/>
    <x v="1"/>
    <s v="TCD"/>
    <m/>
    <s v="Mayo Kebbi Est"/>
    <s v="TCD011"/>
    <m/>
    <m/>
    <m/>
    <m/>
    <s v=""/>
    <s v="2020-11-14"/>
    <x v="0"/>
    <s v="CMR"/>
    <m/>
    <s v="Nord"/>
    <s v="CMR006"/>
    <s v="Bénoué"/>
    <s v="CMR006001"/>
    <s v="Bibémi"/>
    <s v="CMR006001012"/>
    <s v="ADOUMRI "/>
    <s v="2020-12-23"/>
    <s v="Tchadienne"/>
    <m/>
    <n v="0"/>
    <n v="6"/>
    <n v="0"/>
    <n v="0"/>
    <n v="0"/>
    <n v="0"/>
    <n v="0"/>
    <n v="0"/>
    <n v="1"/>
    <n v="0"/>
    <n v="0"/>
    <n v="0"/>
    <n v="6"/>
    <n v="6"/>
    <s v="Bovins Autre"/>
    <s v="Asins"/>
    <n v="308"/>
    <n v="0"/>
    <n v="0"/>
    <n v="2"/>
    <n v="310"/>
    <n v="9.2572727399999994"/>
    <n v="13.77182711"/>
    <x v="2"/>
  </r>
  <r>
    <s v="2020-12-21"/>
    <x v="1"/>
    <s v="CMR006"/>
    <s v="Bénoué"/>
    <s v="CMR006001"/>
    <s v="Bibémi"/>
    <s v="CMR006001012"/>
    <s v="MAYO-LOPE"/>
    <x v="1"/>
    <s v="TCD"/>
    <m/>
    <s v="Tandjile"/>
    <s v="TCD016"/>
    <m/>
    <m/>
    <m/>
    <m/>
    <s v=""/>
    <s v="2020-11-28"/>
    <x v="0"/>
    <s v="CMR"/>
    <m/>
    <s v="Nord"/>
    <s v="CMR006"/>
    <s v="Bénoué"/>
    <s v="CMR006001"/>
    <s v="Bibémi"/>
    <s v="CMR006001012"/>
    <s v="KAREDJE"/>
    <s v="2020-12-23"/>
    <s v="Tchadienne"/>
    <m/>
    <n v="0"/>
    <n v="8"/>
    <n v="0"/>
    <n v="0"/>
    <n v="0"/>
    <n v="0"/>
    <n v="0"/>
    <n v="0"/>
    <n v="1"/>
    <n v="0"/>
    <n v="0"/>
    <n v="0"/>
    <n v="8"/>
    <n v="8"/>
    <s v="Bovins Autre"/>
    <s v="Asins"/>
    <n v="329"/>
    <n v="0"/>
    <n v="0"/>
    <n v="2"/>
    <n v="331"/>
    <n v="9.2572727399999994"/>
    <n v="13.77182711"/>
    <x v="2"/>
  </r>
  <r>
    <s v="2020-12-21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2-21"/>
    <x v="0"/>
    <s v="CMR"/>
    <m/>
    <s v="Nord"/>
    <s v="CMR006"/>
    <s v="Bénoué"/>
    <s v="CMR006001"/>
    <s v="Bibémi"/>
    <s v="CMR006001012"/>
    <s v="ADOUMRI "/>
    <s v="2020-12-30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60"/>
    <n v="0"/>
    <n v="0"/>
    <n v="0"/>
    <n v="60"/>
    <n v="8.6633450799999991"/>
    <n v="14.9876931"/>
    <x v="2"/>
  </r>
  <r>
    <s v="2020-12-2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01"/>
    <x v="0"/>
    <s v="CMR"/>
    <m/>
    <s v="Nord"/>
    <s v="CMR006"/>
    <s v="Mayo-Rey"/>
    <s v="CMR006004"/>
    <s v="Touboro"/>
    <s v="CMR006004003"/>
    <s v="MBAIBOUM"/>
    <s v="2021-01-16"/>
    <s v="Tchadienne"/>
    <m/>
    <n v="0"/>
    <n v="8"/>
    <n v="0"/>
    <n v="0"/>
    <n v="0"/>
    <n v="0"/>
    <n v="0"/>
    <n v="0"/>
    <n v="1"/>
    <n v="0"/>
    <n v="2"/>
    <n v="2"/>
    <n v="4"/>
    <n v="8"/>
    <s v="Bovins Ovins Autre"/>
    <s v="Asins et Equins"/>
    <n v="70"/>
    <n v="30"/>
    <n v="0"/>
    <n v="6"/>
    <n v="106"/>
    <n v="8.6633450799999991"/>
    <n v="14.9876931"/>
    <x v="2"/>
  </r>
  <r>
    <s v="2020-12-21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"/>
    <s v="2020-12-21"/>
    <x v="2"/>
    <s v="CAR"/>
    <m/>
    <s v="Ouham-Pende"/>
    <s v="CAR014"/>
    <m/>
    <m/>
    <m/>
    <m/>
    <s v=""/>
    <s v="2021-01-23"/>
    <s v="Camerounaise"/>
    <m/>
    <n v="12"/>
    <n v="0"/>
    <n v="0"/>
    <n v="0"/>
    <n v="0"/>
    <n v="0"/>
    <n v="0"/>
    <n v="0"/>
    <n v="1"/>
    <n v="2"/>
    <n v="3"/>
    <n v="3"/>
    <n v="4"/>
    <n v="12"/>
    <s v="Bovins Ovins Autre"/>
    <s v="Asins et Equins"/>
    <n v="130"/>
    <n v="50"/>
    <n v="0"/>
    <n v="8"/>
    <n v="188"/>
    <n v="8.6633450799999991"/>
    <n v="14.9876931"/>
    <x v="2"/>
  </r>
  <r>
    <s v="2020-12-21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01"/>
    <x v="0"/>
    <s v="CMR"/>
    <m/>
    <s v="Nord"/>
    <s v="CMR006"/>
    <s v="Mayo-Rey"/>
    <s v="CMR006004"/>
    <s v="Touboro"/>
    <s v="CMR006004003"/>
    <s v="MBAIMBOUM "/>
    <s v="2021-01-16"/>
    <s v="Tchadienne"/>
    <m/>
    <n v="0"/>
    <n v="8"/>
    <n v="0"/>
    <n v="0"/>
    <n v="0"/>
    <n v="0"/>
    <n v="0"/>
    <n v="0"/>
    <n v="1"/>
    <n v="1"/>
    <n v="2"/>
    <n v="2"/>
    <n v="3"/>
    <n v="8"/>
    <s v="Bovins Autre Ovins"/>
    <s v="Asins et Equins"/>
    <n v="90"/>
    <n v="30"/>
    <n v="0"/>
    <n v="5"/>
    <n v="125"/>
    <n v="8.6633450799999991"/>
    <n v="14.9876931"/>
    <x v="2"/>
  </r>
  <r>
    <s v="2020-12-21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"/>
    <s v="2020-12-21"/>
    <x v="2"/>
    <s v="CAR"/>
    <m/>
    <s v="Ouham-Pende"/>
    <s v="CAR014"/>
    <m/>
    <m/>
    <m/>
    <m/>
    <s v=""/>
    <s v="2021-01-22"/>
    <s v="Camerounaise"/>
    <m/>
    <n v="10"/>
    <n v="0"/>
    <n v="0"/>
    <n v="0"/>
    <n v="0"/>
    <n v="0"/>
    <n v="0"/>
    <n v="0"/>
    <n v="1"/>
    <n v="2"/>
    <n v="2"/>
    <n v="2"/>
    <n v="4"/>
    <n v="10"/>
    <s v="Bovins Ovins Autre"/>
    <s v="Asins et Equins"/>
    <n v="120"/>
    <n v="40"/>
    <n v="0"/>
    <n v="6"/>
    <n v="166"/>
    <n v="8.6633450799999991"/>
    <n v="14.9876931"/>
    <x v="2"/>
  </r>
  <r>
    <s v="2020-12-21"/>
    <x v="1"/>
    <s v="CMR006"/>
    <s v="Mayo-Rey"/>
    <s v="CMR006004"/>
    <s v="Rey-Bouba"/>
    <s v="CMR006004002"/>
    <s v="SINASSI"/>
    <x v="1"/>
    <s v="TCD"/>
    <m/>
    <s v="Mayo Kebbi Est"/>
    <s v="TCD011"/>
    <m/>
    <m/>
    <m/>
    <m/>
    <s v=""/>
    <s v="2020-12-16"/>
    <x v="0"/>
    <s v="CMR"/>
    <m/>
    <s v="Nord"/>
    <s v="CMR006"/>
    <s v="Bénoué"/>
    <s v="CMR006001"/>
    <s v="Bibémi"/>
    <s v="CMR006001012"/>
    <s v="MARCHÉ D'ADOUMRI"/>
    <s v="2020-12-23"/>
    <s v="Tchadienne"/>
    <m/>
    <n v="0"/>
    <n v="6"/>
    <n v="0"/>
    <n v="0"/>
    <n v="0"/>
    <n v="0"/>
    <n v="0"/>
    <n v="0"/>
    <n v="1"/>
    <n v="0"/>
    <n v="0"/>
    <n v="0"/>
    <n v="6"/>
    <n v="6"/>
    <s v="Bovins"/>
    <m/>
    <n v="177"/>
    <n v="0"/>
    <n v="0"/>
    <n v="0"/>
    <n v="177"/>
    <n v="9.3887997999999993"/>
    <n v="13.43275727"/>
    <x v="2"/>
  </r>
  <r>
    <s v="2020-12-21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Touboro"/>
    <s v="CMR006004003"/>
    <s v="TOUBORO "/>
    <s v="2020-12-20"/>
    <x v="3"/>
    <s v="TCD"/>
    <m/>
    <s v="Logone Oriental"/>
    <s v="TCD009"/>
    <m/>
    <m/>
    <m/>
    <m/>
    <s v=""/>
    <s v="2020-12-21"/>
    <s v="Camerounaise"/>
    <m/>
    <n v="3"/>
    <n v="0"/>
    <n v="0"/>
    <n v="0"/>
    <n v="0"/>
    <n v="0"/>
    <n v="0"/>
    <n v="0"/>
    <n v="1"/>
    <n v="0"/>
    <n v="0"/>
    <n v="2"/>
    <n v="1"/>
    <n v="3"/>
    <s v="Bovins Ovins Autre"/>
    <s v="Asins et Chien"/>
    <n v="30"/>
    <n v="20"/>
    <n v="0"/>
    <n v="2"/>
    <n v="52"/>
    <n v="7.7847441999999996"/>
    <n v="15.51739456"/>
    <x v="2"/>
  </r>
  <r>
    <s v="2020-12-2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20"/>
    <x v="0"/>
    <s v="CMR"/>
    <m/>
    <s v="Adamaoua"/>
    <s v="CMR001"/>
    <s v="Mbéré"/>
    <s v="CMR001004"/>
    <s v="Meiganga"/>
    <s v="CMR001004002"/>
    <s v="MEIGANGA"/>
    <s v="2020-12-23"/>
    <s v="Camerounaise Centrafricaine"/>
    <m/>
    <n v="1"/>
    <n v="0"/>
    <n v="1"/>
    <n v="0"/>
    <n v="0"/>
    <n v="0"/>
    <n v="0"/>
    <n v="0"/>
    <n v="2"/>
    <n v="0"/>
    <n v="0"/>
    <n v="0"/>
    <n v="2"/>
    <n v="2"/>
    <s v="Bovins"/>
    <m/>
    <n v="28"/>
    <n v="0"/>
    <n v="0"/>
    <n v="0"/>
    <n v="28"/>
    <n v="6.7419379599999996"/>
    <n v="14.56870743"/>
    <x v="2"/>
  </r>
  <r>
    <s v="2020-12-2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NDAHWÉ"/>
    <s v="2020-12-20"/>
    <x v="0"/>
    <s v="CMR"/>
    <m/>
    <s v="Adamaoua"/>
    <s v="CMR001"/>
    <s v="Mbéré"/>
    <s v="CMR001004"/>
    <s v="Meiganga"/>
    <s v="CMR001004002"/>
    <s v="MEIDOUGOU "/>
    <s v="2020-12-26"/>
    <s v="Camerounaise"/>
    <m/>
    <n v="2"/>
    <n v="0"/>
    <n v="0"/>
    <n v="0"/>
    <n v="0"/>
    <n v="0"/>
    <n v="0"/>
    <n v="0"/>
    <n v="1"/>
    <n v="0"/>
    <n v="0"/>
    <n v="1"/>
    <n v="1"/>
    <n v="2"/>
    <s v="Bovins"/>
    <m/>
    <n v="20"/>
    <n v="0"/>
    <n v="0"/>
    <n v="0"/>
    <n v="20"/>
    <n v="6.7419379599999996"/>
    <n v="14.56870743"/>
    <x v="2"/>
  </r>
  <r>
    <s v="2020-12-2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2-20"/>
    <x v="0"/>
    <s v="CMR"/>
    <m/>
    <s v="Centre"/>
    <s v="CMR002"/>
    <s v="Mfoundi"/>
    <s v="CMR002007"/>
    <s v="Yaounde II"/>
    <s v="CMR002007004"/>
    <s v="YAOUNDE "/>
    <s v="2020-12-2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6"/>
    <n v="0"/>
    <n v="0"/>
    <n v="0"/>
    <n v="56"/>
    <n v="6.7419379599999996"/>
    <n v="14.56870743"/>
    <x v="2"/>
  </r>
  <r>
    <s v="2020-12-22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 "/>
    <s v="2020-12-22"/>
    <x v="0"/>
    <s v="CMR"/>
    <m/>
    <s v="Est"/>
    <s v="CMR003"/>
    <s v="Lom-Et-Djerem"/>
    <s v="CMR003004"/>
    <s v="Bétaré-Oya"/>
    <s v="CMR003004002"/>
    <s v="BITI "/>
    <s v="2020-12-2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7"/>
    <n v="0"/>
    <n v="0"/>
    <n v="0"/>
    <n v="17"/>
    <n v="6.7419379599999996"/>
    <n v="14.56870743"/>
    <x v="2"/>
  </r>
  <r>
    <s v="2020-12-22"/>
    <x v="0"/>
    <s v="CMR001"/>
    <s v="Mbéré"/>
    <s v="CMR001004"/>
    <s v="Ngaoui"/>
    <s v="CMR001004004"/>
    <s v="DIEL"/>
    <x v="0"/>
    <s v="CMR"/>
    <m/>
    <s v="Adamaoua"/>
    <s v="CMR001"/>
    <s v="Mbéré"/>
    <s v="CMR001004"/>
    <s v="Ngaoui"/>
    <s v="CMR001004004"/>
    <s v="WANDEH ALHAMDOU"/>
    <s v="2020-12-21"/>
    <x v="0"/>
    <s v="CMR"/>
    <m/>
    <s v="Adamaoua"/>
    <s v="CMR001"/>
    <s v="Mbéré"/>
    <s v="CMR001004"/>
    <s v="Meiganga"/>
    <s v="CMR001004002"/>
    <s v="FEL"/>
    <s v="2020-12-24"/>
    <s v="Camerounaise"/>
    <m/>
    <n v="8"/>
    <n v="0"/>
    <n v="0"/>
    <n v="0"/>
    <n v="0"/>
    <n v="0"/>
    <n v="0"/>
    <n v="0"/>
    <n v="1"/>
    <n v="2"/>
    <n v="1"/>
    <n v="2"/>
    <n v="3"/>
    <n v="8"/>
    <s v="Bovins Caprins Autre"/>
    <s v="Asins"/>
    <n v="86"/>
    <n v="0"/>
    <n v="9"/>
    <n v="3"/>
    <n v="98"/>
    <n v="6.7870415800000004"/>
    <n v="15.02402678"/>
    <x v="2"/>
  </r>
  <r>
    <s v="2020-12-22"/>
    <x v="2"/>
    <s v="CMR003"/>
    <s v="Kadey"/>
    <s v="CMR003003"/>
    <s v="Kette"/>
    <s v="CMR003003004"/>
    <s v="TIMANGOLO"/>
    <x v="2"/>
    <s v="CAR"/>
    <m/>
    <s v="Haut-Mbomou"/>
    <s v="CAR003"/>
    <m/>
    <m/>
    <m/>
    <m/>
    <s v=""/>
    <s v="2020-12-18"/>
    <x v="0"/>
    <s v="CMR"/>
    <m/>
    <s v="Est"/>
    <s v="CMR003"/>
    <s v="Lom-Et-Djerem"/>
    <s v="CMR003004"/>
    <s v="Ngoura"/>
    <s v="CMR003004005"/>
    <s v="NGUIWA"/>
    <s v="2020-12-27"/>
    <s v="Centrafricaine"/>
    <m/>
    <n v="0"/>
    <n v="0"/>
    <n v="10"/>
    <n v="0"/>
    <n v="0"/>
    <n v="0"/>
    <n v="0"/>
    <n v="0"/>
    <n v="1"/>
    <n v="2"/>
    <n v="3"/>
    <n v="3"/>
    <n v="2"/>
    <n v="10"/>
    <s v="Bovins Caprins Autre"/>
    <s v="Asins"/>
    <n v="196"/>
    <n v="0"/>
    <n v="12"/>
    <n v="3"/>
    <n v="211"/>
    <n v="4.8990748999999996"/>
    <n v="14.54433978"/>
    <x v="2"/>
  </r>
  <r>
    <s v="2020-12-2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21"/>
    <x v="0"/>
    <s v="CMR"/>
    <m/>
    <s v="Est"/>
    <s v="CMR003"/>
    <s v="kadey"/>
    <s v="CMR003003"/>
    <s v="Mbang"/>
    <s v="CMR003003002"/>
    <s v="MINDOUROU"/>
    <s v="2020-12-3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8"/>
    <n v="0"/>
    <n v="0"/>
    <n v="0"/>
    <n v="58"/>
    <n v="4.8990748999999996"/>
    <n v="14.54433978"/>
    <x v="2"/>
  </r>
  <r>
    <s v="2020-12-22"/>
    <x v="2"/>
    <s v="CMR003"/>
    <s v="Kadey"/>
    <s v="CMR003003"/>
    <s v="Kette"/>
    <s v="CMR003003004"/>
    <s v="TIMANGOLO"/>
    <x v="2"/>
    <s v="CAR"/>
    <m/>
    <s v="Mambere-Kadei"/>
    <s v="CAR007"/>
    <m/>
    <m/>
    <m/>
    <m/>
    <s v=""/>
    <s v="2020-12-20"/>
    <x v="0"/>
    <s v="CMR"/>
    <m/>
    <s v="Est"/>
    <s v="CMR003"/>
    <s v="kadey"/>
    <s v="CMR003003"/>
    <s v="Kette"/>
    <s v="CMR003003004"/>
    <s v="MBOUMAMA"/>
    <s v="2020-12-24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135"/>
    <n v="0"/>
    <n v="0"/>
    <n v="0"/>
    <n v="135"/>
    <n v="4.8990748999999996"/>
    <n v="14.54433978"/>
    <x v="2"/>
  </r>
  <r>
    <s v="2020-12-22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konolinga"/>
    <s v="CMR002009003"/>
    <s v="AKONOLINGA"/>
    <s v="2020-11-01"/>
    <x v="0"/>
    <s v="CMR"/>
    <m/>
    <s v="Est"/>
    <s v="CMR003"/>
    <s v="kadey"/>
    <s v="CMR003003"/>
    <s v="Kette"/>
    <s v="CMR003003004"/>
    <s v="WOLO"/>
    <s v="2020-12-25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7"/>
    <n v="0"/>
    <n v="0"/>
    <n v="0"/>
    <n v="57"/>
    <n v="4.8990748999999996"/>
    <n v="14.54433978"/>
    <x v="2"/>
  </r>
  <r>
    <s v="2020-12-2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OUBARA"/>
    <s v="2020-12-21"/>
    <x v="0"/>
    <s v="CMR"/>
    <m/>
    <s v="Est"/>
    <s v="CMR003"/>
    <s v="kadey"/>
    <s v="CMR003003"/>
    <s v="Batouri"/>
    <s v="CMR003003003"/>
    <s v="MOBÉ"/>
    <s v="2020-12-30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37"/>
    <n v="0"/>
    <n v="0"/>
    <n v="0"/>
    <n v="37"/>
    <n v="4.8990748999999996"/>
    <n v="14.54433978"/>
    <x v="2"/>
  </r>
  <r>
    <s v="2020-12-22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Garoua-Boulaï"/>
    <s v="CMR003004006"/>
    <s v="DISLI"/>
    <s v="2020-12-11"/>
    <x v="0"/>
    <s v="CMR"/>
    <m/>
    <s v="Est"/>
    <s v="CMR003"/>
    <s v="Boumba-Et-Ngoko"/>
    <s v="CMR003001"/>
    <s v="Yokadouma"/>
    <s v="CMR003001001"/>
    <s v="MBOE"/>
    <s v="2020-12-27"/>
    <s v="Camerounaise"/>
    <m/>
    <n v="12"/>
    <n v="0"/>
    <n v="0"/>
    <n v="0"/>
    <n v="0"/>
    <n v="0"/>
    <n v="0"/>
    <n v="0"/>
    <n v="1"/>
    <n v="3"/>
    <n v="4"/>
    <n v="2"/>
    <n v="3"/>
    <n v="12"/>
    <s v="Bovins Caprins Autre"/>
    <s v="Asins"/>
    <n v="207"/>
    <n v="0"/>
    <n v="13"/>
    <n v="4"/>
    <n v="224"/>
    <n v="4.8990748999999996"/>
    <n v="14.54433978"/>
    <x v="2"/>
  </r>
  <r>
    <s v="2020-12-2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OUBARA"/>
    <s v="2020-12-21"/>
    <x v="0"/>
    <s v="CMR"/>
    <m/>
    <s v="Est"/>
    <s v="CMR003"/>
    <s v="kadey"/>
    <s v="CMR003003"/>
    <s v="Batouri"/>
    <s v="CMR003003003"/>
    <s v="FIO"/>
    <s v="2020-12-24"/>
    <s v="Camerounaise"/>
    <m/>
    <n v="4"/>
    <n v="0"/>
    <n v="0"/>
    <n v="0"/>
    <n v="0"/>
    <n v="0"/>
    <n v="0"/>
    <n v="0"/>
    <n v="1"/>
    <n v="0"/>
    <n v="0"/>
    <n v="0"/>
    <n v="4"/>
    <n v="4"/>
    <s v="Bovins Autre"/>
    <s v="Asins"/>
    <n v="153"/>
    <n v="0"/>
    <n v="0"/>
    <n v="2"/>
    <n v="155"/>
    <n v="4.8990748999999996"/>
    <n v="14.54433978"/>
    <x v="2"/>
  </r>
  <r>
    <s v="2020-12-22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ZIMBI"/>
    <s v="2020-12-21"/>
    <x v="2"/>
    <s v="CAR"/>
    <m/>
    <s v="Basse-Kotto"/>
    <s v="CAR002"/>
    <m/>
    <m/>
    <m/>
    <m/>
    <s v=""/>
    <s v="2021-01-04"/>
    <s v="Camerounaise Centrafricaine"/>
    <m/>
    <n v="5"/>
    <n v="0"/>
    <n v="4"/>
    <n v="0"/>
    <n v="0"/>
    <n v="0"/>
    <n v="0"/>
    <n v="0"/>
    <n v="2"/>
    <n v="0"/>
    <n v="0"/>
    <n v="2"/>
    <n v="7"/>
    <n v="9"/>
    <s v="Bovins"/>
    <m/>
    <n v="402"/>
    <n v="0"/>
    <n v="0"/>
    <n v="0"/>
    <n v="402"/>
    <n v="5.0849866700000002"/>
    <n v="14.63825578"/>
    <x v="2"/>
  </r>
  <r>
    <s v="2020-12-22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 TIKO"/>
    <s v="2020-12-21"/>
    <x v="2"/>
    <s v="CAR"/>
    <m/>
    <s v="Basse-Kotto"/>
    <s v="CAR002"/>
    <m/>
    <m/>
    <m/>
    <m/>
    <s v=""/>
    <s v="2020-12-30"/>
    <s v="Centrafricaine Camerounaise"/>
    <m/>
    <n v="4"/>
    <n v="0"/>
    <n v="2"/>
    <n v="0"/>
    <n v="0"/>
    <n v="0"/>
    <n v="0"/>
    <n v="0"/>
    <n v="2"/>
    <n v="0"/>
    <n v="0"/>
    <n v="2"/>
    <n v="4"/>
    <n v="6"/>
    <s v="Bovins"/>
    <m/>
    <n v="118"/>
    <n v="0"/>
    <n v="0"/>
    <n v="0"/>
    <n v="118"/>
    <n v="5.0849866700000002"/>
    <n v="14.63825578"/>
    <x v="2"/>
  </r>
  <r>
    <s v="2020-12-2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Garoua-Boulaï"/>
    <s v="CMR003004006"/>
    <s v="GADO BADGER"/>
    <s v="2020-12-17"/>
    <x v="2"/>
    <s v="CAR"/>
    <m/>
    <s v="Mambere-Kadei"/>
    <s v="CAR007"/>
    <m/>
    <m/>
    <m/>
    <m/>
    <s v=""/>
    <s v="2021-01-17"/>
    <s v="Camerounaise Centrafricaine"/>
    <m/>
    <n v="2"/>
    <n v="0"/>
    <n v="5"/>
    <n v="0"/>
    <n v="0"/>
    <n v="0"/>
    <n v="0"/>
    <n v="0"/>
    <n v="2"/>
    <n v="0"/>
    <n v="0"/>
    <n v="1"/>
    <n v="6"/>
    <n v="7"/>
    <s v="Bovins"/>
    <m/>
    <n v="450"/>
    <n v="0"/>
    <n v="0"/>
    <n v="0"/>
    <n v="450"/>
    <n v="5.0849866700000002"/>
    <n v="14.63825578"/>
    <x v="2"/>
  </r>
  <r>
    <s v="2020-12-2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Garoua-Boulaï"/>
    <s v="CMR003004006"/>
    <s v="GADO BADGER"/>
    <s v="2020-12-18"/>
    <x v="2"/>
    <s v="CAR"/>
    <m/>
    <s v="Mambere-Kadei"/>
    <s v="CAR007"/>
    <m/>
    <m/>
    <m/>
    <m/>
    <s v=""/>
    <s v="2021-01-18"/>
    <s v="Centrafricaine"/>
    <m/>
    <n v="0"/>
    <n v="0"/>
    <n v="6"/>
    <n v="0"/>
    <n v="0"/>
    <n v="0"/>
    <n v="0"/>
    <n v="0"/>
    <n v="1"/>
    <n v="0"/>
    <n v="0"/>
    <n v="2"/>
    <n v="4"/>
    <n v="6"/>
    <s v="Bovins"/>
    <m/>
    <n v="315"/>
    <n v="0"/>
    <n v="0"/>
    <n v="0"/>
    <n v="315"/>
    <n v="5.0849866700000002"/>
    <n v="14.63825578"/>
    <x v="2"/>
  </r>
  <r>
    <s v="2020-12-2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Garoua-Boulaï"/>
    <s v="CMR003004006"/>
    <s v="GADO BADGER"/>
    <s v="2020-12-18"/>
    <x v="2"/>
    <s v="CAR"/>
    <m/>
    <s v="Mambere-Kadei"/>
    <s v="CAR007"/>
    <m/>
    <m/>
    <m/>
    <m/>
    <s v=""/>
    <s v="2021-01-25"/>
    <s v="Centrafricaine"/>
    <m/>
    <n v="0"/>
    <n v="0"/>
    <n v="7"/>
    <n v="0"/>
    <n v="0"/>
    <n v="0"/>
    <n v="0"/>
    <n v="0"/>
    <n v="1"/>
    <n v="0"/>
    <n v="0"/>
    <n v="3"/>
    <n v="4"/>
    <n v="7"/>
    <s v="Bovins"/>
    <m/>
    <n v="700"/>
    <n v="0"/>
    <n v="0"/>
    <n v="0"/>
    <n v="700"/>
    <n v="5.0849866700000002"/>
    <n v="14.63825578"/>
    <x v="2"/>
  </r>
  <r>
    <s v="2020-12-22"/>
    <x v="2"/>
    <s v="CMR003"/>
    <s v="Lom-Et-Djerem"/>
    <s v="CMR003004"/>
    <s v="Garoua-Boulaï"/>
    <s v="CMR003004006"/>
    <s v="TAPARE"/>
    <x v="2"/>
    <s v="CAR"/>
    <m/>
    <s v="Mambere-Kadei"/>
    <s v="CAR007"/>
    <m/>
    <m/>
    <m/>
    <m/>
    <s v=""/>
    <s v="2020-12-08"/>
    <x v="0"/>
    <s v="CMR"/>
    <m/>
    <s v="Est"/>
    <s v="CMR003"/>
    <s v="Lom-Et-Djerem"/>
    <s v="CMR003004"/>
    <s v="Garoua-Boulaï"/>
    <s v="CMR003004006"/>
    <s v="GADO BADIERE "/>
    <s v="2020-12-29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85"/>
    <n v="0"/>
    <n v="0"/>
    <n v="0"/>
    <n v="85"/>
    <n v="6.0385846000000001"/>
    <n v="14.4007468"/>
    <x v="2"/>
  </r>
  <r>
    <s v="2020-12-22"/>
    <x v="2"/>
    <s v="CMR003"/>
    <s v="Lom-Et-Djerem"/>
    <s v="CMR003004"/>
    <s v="Garoua-Boulaï"/>
    <s v="CMR003004006"/>
    <s v="TAPARE"/>
    <x v="0"/>
    <s v="CMR"/>
    <m/>
    <s v="Nord"/>
    <s v="CMR006"/>
    <s v="Mayo-Rey"/>
    <s v="CMR006004"/>
    <s v="Touboro"/>
    <s v="CMR006004003"/>
    <s v="TOUBORO "/>
    <s v="2020-12-22"/>
    <x v="0"/>
    <s v="CMR"/>
    <m/>
    <s v="Est"/>
    <s v="CMR003"/>
    <s v="Lom-Et-Djerem"/>
    <s v="CMR003004"/>
    <s v="Garoua-Boulaï"/>
    <s v="CMR003004006"/>
    <s v="ZEMBE BORONGO "/>
    <s v="2020-12-31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55"/>
    <n v="0"/>
    <n v="0"/>
    <n v="0"/>
    <n v="55"/>
    <n v="6.0385846000000001"/>
    <n v="14.4007468"/>
    <x v="2"/>
  </r>
  <r>
    <s v="2020-12-22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08"/>
    <x v="0"/>
    <s v="CMR"/>
    <m/>
    <s v="Est"/>
    <s v="CMR003"/>
    <s v="Lom-Et-Djerem"/>
    <s v="CMR003004"/>
    <s v="Garoua-Boulaï"/>
    <s v="CMR003004006"/>
    <s v="GADO BADIERE"/>
    <s v="2020-12-29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105"/>
    <n v="0"/>
    <n v="0"/>
    <n v="0"/>
    <n v="105"/>
    <n v="6.0385846000000001"/>
    <n v="14.4007468"/>
    <x v="2"/>
  </r>
  <r>
    <s v="2020-12-22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08"/>
    <x v="0"/>
    <s v="CMR"/>
    <m/>
    <s v="Est"/>
    <s v="CMR003"/>
    <s v="Lom-Et-Djerem"/>
    <s v="CMR003004"/>
    <s v="Garoua-Boulaï"/>
    <s v="CMR003004006"/>
    <s v="GADO BADIERE "/>
    <s v="2020-12-29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90"/>
    <n v="0"/>
    <n v="0"/>
    <n v="0"/>
    <n v="90"/>
    <n v="6.0385846000000001"/>
    <n v="14.4007468"/>
    <x v="2"/>
  </r>
  <r>
    <s v="2020-12-22"/>
    <x v="2"/>
    <s v="CMR003"/>
    <s v="Lom-Et-Djerem"/>
    <s v="CMR003004"/>
    <s v="Garoua-Boulaï"/>
    <s v="CMR003004006"/>
    <s v="TAPARE"/>
    <x v="0"/>
    <s v="CMR"/>
    <m/>
    <s v="Nord"/>
    <s v="CMR006"/>
    <s v="Mayo-Rey"/>
    <s v="CMR006004"/>
    <s v="Touboro"/>
    <s v="CMR006004003"/>
    <s v="TOUBORO"/>
    <s v="2020-11-22"/>
    <x v="0"/>
    <s v="CMR"/>
    <m/>
    <s v="Est"/>
    <s v="CMR003"/>
    <s v="Lom-Et-Djerem"/>
    <s v="CMR003004"/>
    <s v="Garoua-Boulaï"/>
    <s v="CMR003004006"/>
    <s v="ZEMBE BORONGO"/>
    <s v="2020-12-3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70"/>
    <n v="0"/>
    <n v="0"/>
    <n v="0"/>
    <n v="70"/>
    <n v="6.0385846000000001"/>
    <n v="14.4007468"/>
    <x v="2"/>
  </r>
  <r>
    <s v="2020-12-22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08"/>
    <x v="0"/>
    <s v="CMR"/>
    <m/>
    <s v="Est"/>
    <s v="CMR003"/>
    <s v="Lom-Et-Djerem"/>
    <s v="CMR003004"/>
    <s v="Garoua-Boulaï"/>
    <s v="CMR003004006"/>
    <s v="GADO BADIERE "/>
    <s v="2020-12-29"/>
    <s v="Centrafricaine"/>
    <m/>
    <n v="0"/>
    <n v="0"/>
    <n v="2"/>
    <n v="0"/>
    <n v="0"/>
    <n v="0"/>
    <n v="0"/>
    <n v="0"/>
    <n v="1"/>
    <n v="0"/>
    <n v="0"/>
    <n v="0"/>
    <n v="2"/>
    <n v="2"/>
    <s v="Bovins"/>
    <m/>
    <n v="200"/>
    <n v="0"/>
    <n v="0"/>
    <n v="0"/>
    <n v="200"/>
    <n v="6.0385846000000001"/>
    <n v="14.4007468"/>
    <x v="2"/>
  </r>
  <r>
    <s v="2020-12-22"/>
    <x v="1"/>
    <s v="CMR006"/>
    <s v="Bénoué"/>
    <s v="CMR006001"/>
    <s v="Bibémi"/>
    <s v="CMR006001012"/>
    <s v="MAYO-LOPE"/>
    <x v="1"/>
    <s v="TCD"/>
    <m/>
    <s v="Tandjile"/>
    <s v="TCD016"/>
    <m/>
    <m/>
    <m/>
    <m/>
    <s v=""/>
    <s v="2020-11-30"/>
    <x v="5"/>
    <s v="NGA"/>
    <m/>
    <s v="Adamawa"/>
    <s v="NGA002"/>
    <m/>
    <m/>
    <m/>
    <m/>
    <s v=""/>
    <s v="2021-01-05"/>
    <s v="Nigérianne"/>
    <m/>
    <n v="0"/>
    <n v="0"/>
    <n v="0"/>
    <n v="6"/>
    <n v="0"/>
    <n v="0"/>
    <n v="0"/>
    <n v="0"/>
    <n v="1"/>
    <n v="0"/>
    <n v="0"/>
    <n v="0"/>
    <n v="6"/>
    <n v="6"/>
    <s v="Bovins Autre"/>
    <s v="Asins"/>
    <n v="315"/>
    <n v="0"/>
    <n v="0"/>
    <n v="3"/>
    <n v="318"/>
    <n v="9.2572727399999994"/>
    <n v="13.77182711"/>
    <x v="2"/>
  </r>
  <r>
    <s v="2020-12-22"/>
    <x v="1"/>
    <s v="CMR006"/>
    <s v="Bénoué"/>
    <s v="CMR006001"/>
    <s v="Bibémi"/>
    <s v="CMR006001012"/>
    <s v="MAYO-LOPE"/>
    <x v="1"/>
    <s v="TCD"/>
    <m/>
    <s v="Moyen-Chari"/>
    <s v="TCD013"/>
    <m/>
    <m/>
    <m/>
    <m/>
    <s v=""/>
    <s v="2020-11-13"/>
    <x v="5"/>
    <s v="NGA"/>
    <m/>
    <s v="Adamawa"/>
    <s v="NGA002"/>
    <m/>
    <m/>
    <m/>
    <m/>
    <s v=""/>
    <s v="2021-01-04"/>
    <s v="Nigérianne"/>
    <m/>
    <n v="0"/>
    <n v="0"/>
    <n v="0"/>
    <n v="9"/>
    <n v="0"/>
    <n v="0"/>
    <n v="0"/>
    <n v="0"/>
    <n v="1"/>
    <n v="0"/>
    <n v="0"/>
    <n v="0"/>
    <n v="9"/>
    <n v="9"/>
    <s v="Bovins Autre"/>
    <s v="Asins"/>
    <n v="437"/>
    <n v="0"/>
    <n v="0"/>
    <n v="3"/>
    <n v="440"/>
    <n v="9.2572727399999994"/>
    <n v="13.77182711"/>
    <x v="2"/>
  </r>
  <r>
    <s v="2020-12-22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MAÏKIRO "/>
    <s v="2020-12-22"/>
    <x v="2"/>
    <s v="CAR"/>
    <m/>
    <s v="Ouham-Pende"/>
    <s v="CAR014"/>
    <m/>
    <m/>
    <m/>
    <m/>
    <s v=""/>
    <s v="2021-01-16"/>
    <s v="Camerounaise"/>
    <m/>
    <n v="9"/>
    <n v="0"/>
    <n v="0"/>
    <n v="0"/>
    <n v="0"/>
    <n v="0"/>
    <n v="0"/>
    <n v="0"/>
    <n v="1"/>
    <n v="2"/>
    <n v="2"/>
    <n v="2"/>
    <n v="3"/>
    <n v="9"/>
    <s v="Bovins Ovins Autre"/>
    <s v="Asins"/>
    <n v="100"/>
    <n v="40"/>
    <n v="0"/>
    <n v="5"/>
    <n v="145"/>
    <n v="8.6633450799999991"/>
    <n v="14.9876931"/>
    <x v="2"/>
  </r>
  <r>
    <s v="2020-12-2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5"/>
    <x v="2"/>
    <s v="CAR"/>
    <m/>
    <s v="Ouham-Pende"/>
    <s v="CAR014"/>
    <m/>
    <m/>
    <m/>
    <m/>
    <s v=""/>
    <s v="2021-01-04"/>
    <s v="Tchadienne"/>
    <m/>
    <n v="0"/>
    <n v="9"/>
    <n v="0"/>
    <n v="0"/>
    <n v="0"/>
    <n v="0"/>
    <n v="0"/>
    <n v="0"/>
    <n v="1"/>
    <n v="2"/>
    <n v="2"/>
    <n v="2"/>
    <n v="3"/>
    <n v="9"/>
    <s v="Bovins Ovins Autre"/>
    <s v="Asins et Equins"/>
    <n v="90"/>
    <n v="30"/>
    <n v="0"/>
    <n v="5"/>
    <n v="125"/>
    <n v="8.6633450799999991"/>
    <n v="14.9876931"/>
    <x v="2"/>
  </r>
  <r>
    <s v="2020-12-2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5"/>
    <x v="0"/>
    <s v="CMR"/>
    <m/>
    <s v="Nord"/>
    <s v="CMR006"/>
    <s v="Mayo-Rey"/>
    <s v="CMR006004"/>
    <s v="Touboro"/>
    <s v="CMR006004003"/>
    <s v="MBAIMBOUM "/>
    <s v="2021-01-17"/>
    <s v="Tchadienne"/>
    <m/>
    <n v="0"/>
    <n v="10"/>
    <n v="0"/>
    <n v="0"/>
    <n v="0"/>
    <n v="0"/>
    <n v="0"/>
    <n v="0"/>
    <n v="1"/>
    <n v="1"/>
    <n v="2"/>
    <n v="3"/>
    <n v="4"/>
    <n v="10"/>
    <s v="Bovins Ovins Autre"/>
    <s v="Asins et Equins"/>
    <n v="120"/>
    <n v="60"/>
    <n v="0"/>
    <n v="6"/>
    <n v="186"/>
    <n v="8.6633450799999991"/>
    <n v="14.9876931"/>
    <x v="2"/>
  </r>
  <r>
    <s v="2020-12-22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"/>
    <s v="2020-12-22"/>
    <x v="2"/>
    <s v="CAR"/>
    <m/>
    <s v="Ouham-Pende"/>
    <s v="CAR014"/>
    <m/>
    <m/>
    <m/>
    <m/>
    <s v=""/>
    <s v="2021-01-15"/>
    <s v="Camerounaise"/>
    <m/>
    <n v="10"/>
    <n v="0"/>
    <n v="0"/>
    <n v="0"/>
    <n v="0"/>
    <n v="0"/>
    <n v="0"/>
    <n v="0"/>
    <n v="1"/>
    <n v="1"/>
    <n v="2"/>
    <n v="3"/>
    <n v="4"/>
    <n v="10"/>
    <s v="Bovins Ovins Autre"/>
    <s v="Asins et Equins"/>
    <n v="130"/>
    <n v="50"/>
    <n v="0"/>
    <n v="6"/>
    <n v="186"/>
    <n v="8.6633450799999991"/>
    <n v="14.9876931"/>
    <x v="2"/>
  </r>
  <r>
    <s v="2020-12-2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5"/>
    <x v="2"/>
    <s v="CAR"/>
    <m/>
    <s v="Ouham-Pende"/>
    <s v="CAR014"/>
    <m/>
    <m/>
    <m/>
    <m/>
    <s v=""/>
    <s v="2021-01-24"/>
    <s v="Tchadienne"/>
    <m/>
    <n v="0"/>
    <n v="10"/>
    <n v="0"/>
    <n v="0"/>
    <n v="0"/>
    <n v="0"/>
    <n v="0"/>
    <n v="0"/>
    <n v="1"/>
    <n v="1"/>
    <n v="2"/>
    <n v="3"/>
    <n v="4"/>
    <n v="10"/>
    <s v="Bovins Ovins Autre"/>
    <s v="Asins et Equins"/>
    <n v="120"/>
    <n v="40"/>
    <n v="0"/>
    <n v="5"/>
    <n v="165"/>
    <n v="8.6633450799999991"/>
    <n v="14.9876931"/>
    <x v="2"/>
  </r>
  <r>
    <s v="2020-12-22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"/>
    <s v="2020-12-22"/>
    <x v="0"/>
    <s v="CMR"/>
    <m/>
    <s v="Nord"/>
    <s v="CMR006"/>
    <s v="Mayo-Rey"/>
    <s v="CMR006004"/>
    <s v="Touboro"/>
    <s v="CMR006004003"/>
    <s v="MBAIMBOUM "/>
    <s v="2021-01-05"/>
    <s v="Camerounaise"/>
    <m/>
    <n v="10"/>
    <n v="0"/>
    <n v="0"/>
    <n v="0"/>
    <n v="0"/>
    <n v="0"/>
    <n v="0"/>
    <n v="0"/>
    <n v="1"/>
    <n v="2"/>
    <n v="2"/>
    <n v="3"/>
    <n v="3"/>
    <n v="10"/>
    <s v="Bovins Ovins Autre"/>
    <s v="Asins et Equins"/>
    <n v="90"/>
    <n v="30"/>
    <n v="0"/>
    <n v="5"/>
    <n v="125"/>
    <n v="8.6633450799999991"/>
    <n v="14.9876931"/>
    <x v="2"/>
  </r>
  <r>
    <s v="2020-12-2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5"/>
    <x v="2"/>
    <s v="CAR"/>
    <m/>
    <s v="Ouham-Pende"/>
    <s v="CAR014"/>
    <m/>
    <m/>
    <m/>
    <m/>
    <s v=""/>
    <s v="2021-01-15"/>
    <s v="Tchadienne"/>
    <m/>
    <n v="0"/>
    <n v="10"/>
    <n v="0"/>
    <n v="0"/>
    <n v="0"/>
    <n v="0"/>
    <n v="0"/>
    <n v="0"/>
    <n v="1"/>
    <n v="3"/>
    <n v="2"/>
    <n v="1"/>
    <n v="4"/>
    <n v="10"/>
    <s v="Bovins Ovins Autre"/>
    <s v="Asins et Equins"/>
    <n v="150"/>
    <n v="40"/>
    <n v="0"/>
    <n v="8"/>
    <n v="198"/>
    <n v="8.6633450799999991"/>
    <n v="14.9876931"/>
    <x v="2"/>
  </r>
  <r>
    <s v="2020-12-22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5"/>
    <x v="2"/>
    <s v="CAR"/>
    <m/>
    <s v="Ouham-Pende"/>
    <s v="CAR014"/>
    <m/>
    <m/>
    <m/>
    <m/>
    <s v=""/>
    <s v="2021-01-15"/>
    <s v="Tchadienne"/>
    <m/>
    <n v="0"/>
    <n v="8"/>
    <n v="0"/>
    <n v="0"/>
    <n v="0"/>
    <n v="0"/>
    <n v="0"/>
    <n v="0"/>
    <n v="1"/>
    <n v="1"/>
    <n v="2"/>
    <n v="2"/>
    <n v="3"/>
    <n v="8"/>
    <s v="Bovins Ovins Autre"/>
    <s v="Asins et Equins"/>
    <n v="120"/>
    <n v="40"/>
    <n v="0"/>
    <n v="5"/>
    <n v="165"/>
    <n v="8.6633450799999991"/>
    <n v="14.9876931"/>
    <x v="2"/>
  </r>
  <r>
    <s v="2020-12-2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2-23"/>
    <x v="0"/>
    <s v="CMR"/>
    <m/>
    <s v="Adamaoua"/>
    <s v="CMR001"/>
    <s v="Mbéré"/>
    <s v="CMR001004"/>
    <s v="Meiganga"/>
    <s v="CMR001004002"/>
    <s v="MEIGANGA"/>
    <s v="2020-12-24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"/>
    <n v="0"/>
    <n v="0"/>
    <n v="0"/>
    <n v="4"/>
    <n v="6.7419379599999996"/>
    <n v="14.56870743"/>
    <x v="2"/>
  </r>
  <r>
    <s v="2020-12-2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21"/>
    <x v="0"/>
    <s v="CMR"/>
    <m/>
    <s v="Adamaoua"/>
    <s v="CMR001"/>
    <s v="Mbéré"/>
    <s v="CMR001004"/>
    <s v="Meiganga"/>
    <s v="CMR001004002"/>
    <s v="MEIGANGA"/>
    <s v="2020-12-24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1"/>
    <n v="0"/>
    <n v="0"/>
    <n v="0"/>
    <n v="21"/>
    <n v="6.7419379599999996"/>
    <n v="14.56870743"/>
    <x v="2"/>
  </r>
  <r>
    <s v="2020-12-23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2-20"/>
    <x v="0"/>
    <s v="CMR"/>
    <m/>
    <s v="Ouest"/>
    <s v="CMR008"/>
    <s v="Bamboutos"/>
    <s v="CMR008001"/>
    <s v="Galim"/>
    <s v="CMR008001004"/>
    <s v="GALIM "/>
    <s v="2021-01-06"/>
    <s v="Camerounaise"/>
    <m/>
    <n v="5"/>
    <n v="0"/>
    <n v="0"/>
    <n v="0"/>
    <n v="0"/>
    <n v="0"/>
    <n v="0"/>
    <n v="0"/>
    <n v="1"/>
    <n v="0"/>
    <n v="0"/>
    <n v="2"/>
    <n v="3"/>
    <n v="5"/>
    <s v="Bovins"/>
    <m/>
    <n v="76"/>
    <n v="0"/>
    <n v="0"/>
    <n v="0"/>
    <n v="76"/>
    <n v="6.7419379599999996"/>
    <n v="14.56870743"/>
    <x v="2"/>
  </r>
  <r>
    <s v="2020-12-23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22"/>
    <x v="0"/>
    <s v="CMR"/>
    <m/>
    <s v="Est"/>
    <s v="CMR003"/>
    <s v="kadey"/>
    <s v="CMR003003"/>
    <s v="Batouri"/>
    <s v="CMR003003003"/>
    <s v="BATOURI"/>
    <s v="2020-12-2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4"/>
    <n v="0"/>
    <n v="0"/>
    <n v="0"/>
    <n v="24"/>
    <n v="4.8990748999999996"/>
    <n v="14.54433978"/>
    <x v="2"/>
  </r>
  <r>
    <s v="2020-12-2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2-22"/>
    <x v="2"/>
    <s v="CAR"/>
    <m/>
    <s v="Mambere-Kadei"/>
    <s v="CAR007"/>
    <m/>
    <m/>
    <m/>
    <m/>
    <s v=""/>
    <s v="2021-01-01"/>
    <s v="Camerounaise Centrafricaine"/>
    <m/>
    <n v="5"/>
    <n v="0"/>
    <n v="2"/>
    <n v="0"/>
    <n v="0"/>
    <n v="0"/>
    <n v="0"/>
    <n v="0"/>
    <n v="2"/>
    <n v="0"/>
    <n v="0"/>
    <n v="2"/>
    <n v="5"/>
    <n v="7"/>
    <s v="Bovins"/>
    <m/>
    <n v="180"/>
    <n v="0"/>
    <n v="0"/>
    <n v="0"/>
    <n v="180"/>
    <n v="5.0849866700000002"/>
    <n v="14.63825578"/>
    <x v="2"/>
  </r>
  <r>
    <s v="2020-12-2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KETTE"/>
    <s v="2020-12-22"/>
    <x v="2"/>
    <s v="CAR"/>
    <m/>
    <s v="Mambere-Kadei"/>
    <s v="CAR007"/>
    <m/>
    <m/>
    <m/>
    <m/>
    <s v=""/>
    <s v="2021-01-03"/>
    <s v="Camerounaise Centrafricaine"/>
    <m/>
    <n v="6"/>
    <n v="0"/>
    <n v="3"/>
    <n v="0"/>
    <n v="0"/>
    <n v="0"/>
    <n v="0"/>
    <n v="0"/>
    <n v="2"/>
    <n v="0"/>
    <n v="0"/>
    <n v="4"/>
    <n v="5"/>
    <n v="9"/>
    <s v="Bovins"/>
    <m/>
    <n v="318"/>
    <n v="0"/>
    <n v="0"/>
    <n v="0"/>
    <n v="318"/>
    <n v="5.0849866700000002"/>
    <n v="14.63825578"/>
    <x v="2"/>
  </r>
  <r>
    <s v="2020-12-2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 TIKO"/>
    <s v="2020-12-22"/>
    <x v="2"/>
    <s v="CAR"/>
    <m/>
    <s v="Nana-Mambere"/>
    <s v="CAR010"/>
    <m/>
    <m/>
    <m/>
    <m/>
    <s v=""/>
    <s v="2021-01-21"/>
    <s v="Camerounaise Centrafricaine"/>
    <m/>
    <n v="8"/>
    <n v="0"/>
    <n v="6"/>
    <n v="0"/>
    <n v="0"/>
    <n v="0"/>
    <n v="0"/>
    <n v="0"/>
    <n v="2"/>
    <n v="0"/>
    <n v="0"/>
    <n v="0"/>
    <n v="14"/>
    <n v="14"/>
    <s v="Bovins"/>
    <m/>
    <n v="602"/>
    <n v="0"/>
    <n v="0"/>
    <n v="0"/>
    <n v="602"/>
    <n v="5.0849866700000002"/>
    <n v="14.63825578"/>
    <x v="2"/>
  </r>
  <r>
    <s v="2020-12-2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MBELEBINA"/>
    <s v="2020-12-22"/>
    <x v="2"/>
    <s v="CAR"/>
    <m/>
    <s v="Nana-Mambere"/>
    <s v="CAR010"/>
    <m/>
    <m/>
    <m/>
    <m/>
    <s v=""/>
    <s v="2021-01-29"/>
    <s v="Centrafricaine Camerounaise"/>
    <m/>
    <n v="6"/>
    <n v="0"/>
    <n v="9"/>
    <n v="0"/>
    <n v="0"/>
    <n v="0"/>
    <n v="0"/>
    <n v="0"/>
    <n v="2"/>
    <n v="0"/>
    <n v="0"/>
    <n v="5"/>
    <n v="10"/>
    <n v="15"/>
    <s v="Bovins"/>
    <m/>
    <n v="400"/>
    <n v="0"/>
    <n v="0"/>
    <n v="0"/>
    <n v="400"/>
    <n v="5.0849866700000002"/>
    <n v="14.63825578"/>
    <x v="2"/>
  </r>
  <r>
    <s v="2020-12-23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KOLOMINE"/>
    <s v="2020-12-20"/>
    <x v="2"/>
    <s v="CAR"/>
    <m/>
    <s v="Nana-Mambere"/>
    <s v="CAR010"/>
    <m/>
    <m/>
    <m/>
    <m/>
    <s v=""/>
    <s v="2021-01-16"/>
    <s v="Camerounaise Centrafricaine"/>
    <m/>
    <n v="6"/>
    <n v="0"/>
    <n v="4"/>
    <n v="0"/>
    <n v="0"/>
    <n v="0"/>
    <n v="0"/>
    <n v="0"/>
    <n v="2"/>
    <n v="0"/>
    <n v="0"/>
    <n v="0"/>
    <n v="10"/>
    <n v="10"/>
    <s v="Bovins"/>
    <m/>
    <n v="526"/>
    <n v="0"/>
    <n v="0"/>
    <n v="0"/>
    <n v="526"/>
    <n v="5.0849866700000002"/>
    <n v="14.63825578"/>
    <x v="2"/>
  </r>
  <r>
    <s v="2020-12-2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MBELEBINA"/>
    <s v="2020-12-23"/>
    <x v="2"/>
    <s v="CAR"/>
    <m/>
    <s v="Mambere-Kadei"/>
    <s v="CAR007"/>
    <m/>
    <m/>
    <m/>
    <m/>
    <s v=""/>
    <s v="2021-01-22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315"/>
    <n v="0"/>
    <n v="0"/>
    <n v="0"/>
    <n v="315"/>
    <n v="5.0849866700000002"/>
    <n v="14.63825578"/>
    <x v="2"/>
  </r>
  <r>
    <s v="2020-12-2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Kette"/>
    <s v="CMR003003004"/>
    <s v="GOGOBOUA"/>
    <s v="2020-12-21"/>
    <x v="2"/>
    <s v="CAR"/>
    <m/>
    <s v="Nana-Mambere"/>
    <s v="CAR010"/>
    <m/>
    <m/>
    <m/>
    <m/>
    <s v=""/>
    <s v="2021-01-13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165"/>
    <n v="0"/>
    <n v="0"/>
    <n v="0"/>
    <n v="165"/>
    <n v="5.0849866700000002"/>
    <n v="14.63825578"/>
    <x v="2"/>
  </r>
  <r>
    <s v="2020-12-23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MBORGUENE"/>
    <s v="2020-12-19"/>
    <x v="2"/>
    <s v="CAR"/>
    <m/>
    <s v="Mambere-Kadei"/>
    <s v="CAR007"/>
    <m/>
    <m/>
    <m/>
    <m/>
    <s v=""/>
    <s v="2021-01-11"/>
    <s v="Camerounaise Centrafricaine"/>
    <m/>
    <n v="3"/>
    <n v="0"/>
    <n v="5"/>
    <n v="0"/>
    <n v="0"/>
    <n v="0"/>
    <n v="0"/>
    <n v="0"/>
    <n v="2"/>
    <n v="0"/>
    <n v="0"/>
    <n v="0"/>
    <n v="8"/>
    <n v="8"/>
    <s v="Bovins"/>
    <m/>
    <n v="216"/>
    <n v="0"/>
    <n v="0"/>
    <n v="0"/>
    <n v="216"/>
    <n v="5.0849866700000002"/>
    <n v="14.63825578"/>
    <x v="2"/>
  </r>
  <r>
    <s v="2020-12-23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MALEWA"/>
    <s v="2020-12-21"/>
    <x v="2"/>
    <s v="CAR"/>
    <m/>
    <s v="Mambere-Kadei"/>
    <s v="CAR007"/>
    <m/>
    <m/>
    <m/>
    <m/>
    <s v=""/>
    <s v="2021-01-20"/>
    <s v="Camerounaise Centrafricaine"/>
    <m/>
    <n v="7"/>
    <n v="0"/>
    <n v="5"/>
    <n v="0"/>
    <n v="0"/>
    <n v="0"/>
    <n v="0"/>
    <n v="0"/>
    <n v="2"/>
    <n v="0"/>
    <n v="0"/>
    <n v="0"/>
    <n v="12"/>
    <n v="12"/>
    <s v="Bovins"/>
    <m/>
    <n v="554"/>
    <n v="0"/>
    <n v="0"/>
    <n v="0"/>
    <n v="554"/>
    <n v="5.0849866700000002"/>
    <n v="14.63825578"/>
    <x v="2"/>
  </r>
  <r>
    <s v="2020-12-23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2-23"/>
    <x v="0"/>
    <s v="CMR"/>
    <m/>
    <s v="Nord"/>
    <s v="CMR006"/>
    <s v="Mayo-Rey"/>
    <s v="CMR006004"/>
    <s v="Touboro"/>
    <s v="CMR006004003"/>
    <s v="TOUBORO "/>
    <s v="2020-12-27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50"/>
    <n v="0"/>
    <n v="0"/>
    <n v="0"/>
    <n v="50"/>
    <n v="8.6633450799999991"/>
    <n v="14.9876931"/>
    <x v="2"/>
  </r>
  <r>
    <s v="2020-12-2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2"/>
    <x v="0"/>
    <s v="CMR"/>
    <m/>
    <s v="Nord"/>
    <s v="CMR006"/>
    <s v="Mayo-Rey"/>
    <s v="CMR006004"/>
    <s v="Touboro"/>
    <s v="CMR006004003"/>
    <s v="MBAIMBOUM "/>
    <s v="2021-01-02"/>
    <s v="Tchadienne"/>
    <m/>
    <n v="0"/>
    <n v="9"/>
    <n v="0"/>
    <n v="0"/>
    <n v="0"/>
    <n v="0"/>
    <n v="0"/>
    <n v="0"/>
    <n v="1"/>
    <n v="1"/>
    <n v="2"/>
    <n v="3"/>
    <n v="3"/>
    <n v="9"/>
    <s v="Ovins Bovins Autre"/>
    <s v="Asins"/>
    <n v="90"/>
    <n v="30"/>
    <n v="0"/>
    <n v="4"/>
    <n v="124"/>
    <n v="8.6633450799999991"/>
    <n v="14.9876931"/>
    <x v="2"/>
  </r>
  <r>
    <s v="2020-12-23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"/>
    <s v="2020-12-23"/>
    <x v="2"/>
    <s v="CAR"/>
    <m/>
    <s v="Ouham-Pende"/>
    <s v="CAR014"/>
    <m/>
    <m/>
    <m/>
    <m/>
    <s v=""/>
    <s v="2021-01-25"/>
    <s v="Camerounaise"/>
    <m/>
    <n v="7"/>
    <n v="0"/>
    <n v="0"/>
    <n v="0"/>
    <n v="0"/>
    <n v="0"/>
    <n v="0"/>
    <n v="0"/>
    <n v="1"/>
    <n v="1"/>
    <n v="2"/>
    <n v="2"/>
    <n v="2"/>
    <n v="7"/>
    <s v="Bovins Ovins Autre"/>
    <s v="Asins"/>
    <n v="70"/>
    <n v="30"/>
    <n v="0"/>
    <n v="4"/>
    <n v="104"/>
    <n v="8.6633450799999991"/>
    <n v="14.9876931"/>
    <x v="2"/>
  </r>
  <r>
    <s v="2020-12-23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3"/>
    <x v="2"/>
    <s v="CAR"/>
    <m/>
    <s v="Ouham-Pende"/>
    <s v="CAR014"/>
    <m/>
    <m/>
    <m/>
    <m/>
    <s v=""/>
    <s v="2021-01-24"/>
    <s v="Tchadienne"/>
    <m/>
    <n v="0"/>
    <n v="11"/>
    <n v="0"/>
    <n v="0"/>
    <n v="0"/>
    <n v="0"/>
    <n v="0"/>
    <n v="0"/>
    <n v="1"/>
    <n v="2"/>
    <n v="2"/>
    <n v="3"/>
    <n v="4"/>
    <n v="11"/>
    <s v="Bovins Ovins Autre"/>
    <s v="Asins"/>
    <n v="120"/>
    <n v="50"/>
    <n v="0"/>
    <n v="5"/>
    <n v="175"/>
    <n v="8.6633450799999991"/>
    <n v="14.9876931"/>
    <x v="2"/>
  </r>
  <r>
    <s v="2020-12-24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2-24"/>
    <x v="0"/>
    <s v="CMR"/>
    <m/>
    <s v="Adamaoua"/>
    <s v="CMR001"/>
    <s v="Mbéré"/>
    <s v="CMR001004"/>
    <s v="Meiganga"/>
    <s v="CMR001004002"/>
    <s v="GARGA LIMBONA"/>
    <s v="2020-12-2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7"/>
    <n v="0"/>
    <n v="0"/>
    <n v="0"/>
    <n v="17"/>
    <n v="6.7419379599999996"/>
    <n v="14.56870743"/>
    <x v="2"/>
  </r>
  <r>
    <s v="2020-12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7"/>
    <x v="2"/>
    <s v="CAR"/>
    <m/>
    <s v="Ouham-Pende"/>
    <s v="CAR014"/>
    <m/>
    <m/>
    <m/>
    <m/>
    <s v=""/>
    <s v="2021-01-20"/>
    <s v="Tchadienne"/>
    <m/>
    <n v="0"/>
    <n v="6"/>
    <n v="0"/>
    <n v="0"/>
    <n v="0"/>
    <n v="0"/>
    <n v="0"/>
    <n v="0"/>
    <n v="1"/>
    <n v="1"/>
    <n v="2"/>
    <n v="1"/>
    <n v="2"/>
    <n v="6"/>
    <s v="Bovins Ovins Autre"/>
    <s v="Asins et Equins"/>
    <n v="60"/>
    <n v="20"/>
    <n v="0"/>
    <n v="4"/>
    <n v="84"/>
    <n v="8.6633450799999991"/>
    <n v="14.9876931"/>
    <x v="2"/>
  </r>
  <r>
    <s v="2020-12-24"/>
    <x v="1"/>
    <s v="CMR006"/>
    <s v="Mayo-Rey"/>
    <s v="CMR006004"/>
    <s v="Madingring"/>
    <s v="CMR006004004"/>
    <s v="GOR"/>
    <x v="0"/>
    <s v="CMR"/>
    <m/>
    <s v="Nord"/>
    <s v="CMR006"/>
    <s v="Mayo-Rey"/>
    <s v="CMR006004"/>
    <s v="Madingring"/>
    <s v="CMR006004004"/>
    <s v="GOR "/>
    <s v="2020-12-24"/>
    <x v="0"/>
    <s v="CMR"/>
    <m/>
    <s v="Nord"/>
    <s v="CMR006"/>
    <s v="Mayo-Rey"/>
    <s v="CMR006004"/>
    <s v="Touboro"/>
    <s v="CMR006004003"/>
    <s v="MBAIMBOUM "/>
    <s v="2021-01-08"/>
    <s v="Camerounaise"/>
    <m/>
    <n v="7"/>
    <n v="0"/>
    <n v="0"/>
    <n v="0"/>
    <n v="0"/>
    <n v="0"/>
    <n v="0"/>
    <n v="0"/>
    <n v="1"/>
    <n v="1"/>
    <n v="2"/>
    <n v="1"/>
    <n v="3"/>
    <n v="7"/>
    <s v="Bovins Ovins Autre"/>
    <s v="Asins et Equins"/>
    <n v="100"/>
    <n v="40"/>
    <n v="0"/>
    <n v="6"/>
    <n v="146"/>
    <n v="8.6633450799999991"/>
    <n v="14.9876931"/>
    <x v="2"/>
  </r>
  <r>
    <s v="2020-12-24"/>
    <x v="1"/>
    <s v="CMR006"/>
    <s v="Mayo-Rey"/>
    <s v="CMR006004"/>
    <s v="Madingring"/>
    <s v="CMR006004004"/>
    <s v="GOR"/>
    <x v="1"/>
    <s v="TCD"/>
    <m/>
    <s v="Mayo Kebbi Ouest"/>
    <s v="TCD012"/>
    <m/>
    <m/>
    <m/>
    <m/>
    <s v=""/>
    <s v="2020-12-17"/>
    <x v="2"/>
    <s v="CAR"/>
    <m/>
    <s v="Ouham-Pende"/>
    <s v="CAR014"/>
    <m/>
    <m/>
    <m/>
    <m/>
    <s v=""/>
    <s v="2021-01-20"/>
    <s v="Tchadienne"/>
    <m/>
    <n v="0"/>
    <n v="8"/>
    <n v="0"/>
    <n v="0"/>
    <n v="0"/>
    <n v="0"/>
    <n v="0"/>
    <n v="0"/>
    <n v="1"/>
    <n v="2"/>
    <n v="2"/>
    <n v="1"/>
    <n v="3"/>
    <n v="8"/>
    <s v="Bovins Ovins Autre"/>
    <s v="Asins et Equins"/>
    <n v="90"/>
    <n v="30"/>
    <n v="0"/>
    <n v="5"/>
    <n v="125"/>
    <n v="8.6633450799999991"/>
    <n v="14.9876931"/>
    <x v="2"/>
  </r>
  <r>
    <s v="2020-12-24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Touboro"/>
    <s v="CMR006004003"/>
    <s v="BOGDIBO"/>
    <s v="2020-12-24"/>
    <x v="3"/>
    <s v="TCD"/>
    <m/>
    <s v="Logone Occidental"/>
    <s v="TCD008"/>
    <m/>
    <m/>
    <m/>
    <m/>
    <s v=""/>
    <s v="2020-12-25"/>
    <s v="Camerounaise"/>
    <m/>
    <n v="2"/>
    <n v="0"/>
    <n v="0"/>
    <n v="0"/>
    <n v="0"/>
    <n v="0"/>
    <n v="0"/>
    <n v="0"/>
    <n v="1"/>
    <n v="0"/>
    <n v="0"/>
    <n v="1"/>
    <n v="1"/>
    <n v="2"/>
    <s v="Bovins Ovins Caprins"/>
    <m/>
    <n v="20"/>
    <n v="10"/>
    <n v="15"/>
    <n v="0"/>
    <n v="45"/>
    <n v="7.7847441999999996"/>
    <n v="15.51739456"/>
    <x v="2"/>
  </r>
  <r>
    <s v="2020-12-24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Touboro"/>
    <s v="CMR006004003"/>
    <s v="TOUBORO"/>
    <s v="2020-12-23"/>
    <x v="3"/>
    <s v="TCD"/>
    <m/>
    <s v="Logone Oriental"/>
    <s v="TCD009"/>
    <m/>
    <m/>
    <m/>
    <m/>
    <s v=""/>
    <s v="2020-12-25"/>
    <s v="Camerounaise"/>
    <m/>
    <n v="2"/>
    <n v="0"/>
    <n v="0"/>
    <n v="0"/>
    <n v="0"/>
    <n v="0"/>
    <n v="0"/>
    <n v="0"/>
    <n v="1"/>
    <n v="0"/>
    <n v="0"/>
    <n v="1"/>
    <n v="1"/>
    <n v="2"/>
    <s v="Bovins"/>
    <m/>
    <n v="20"/>
    <n v="0"/>
    <n v="0"/>
    <n v="0"/>
    <n v="20"/>
    <n v="7.7847441999999996"/>
    <n v="15.51739456"/>
    <x v="2"/>
  </r>
  <r>
    <s v="2020-12-25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2-14"/>
    <x v="0"/>
    <s v="CMR"/>
    <m/>
    <s v="Adamaoua"/>
    <s v="CMR001"/>
    <s v="Vina"/>
    <s v="CMR001005"/>
    <s v="Bélel"/>
    <s v="CMR001005008"/>
    <s v="BÉLEL"/>
    <s v="2020-12-27"/>
    <s v="Centrafricaine Camerounaise"/>
    <m/>
    <n v="1"/>
    <n v="0"/>
    <n v="2"/>
    <n v="0"/>
    <n v="0"/>
    <n v="0"/>
    <n v="0"/>
    <n v="0"/>
    <n v="2"/>
    <n v="0"/>
    <n v="0"/>
    <n v="0"/>
    <n v="3"/>
    <n v="3"/>
    <s v="Bovins"/>
    <m/>
    <n v="35"/>
    <n v="0"/>
    <n v="0"/>
    <n v="0"/>
    <n v="35"/>
    <n v="6.7419379599999996"/>
    <n v="14.56870743"/>
    <x v="2"/>
  </r>
  <r>
    <s v="2020-12-25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BAFOUCKOÏ "/>
    <s v="2020-12-22"/>
    <x v="0"/>
    <s v="CMR"/>
    <m/>
    <s v="Est"/>
    <s v="CMR003"/>
    <s v="Haut-Nyong"/>
    <s v="CMR003002"/>
    <s v="Atok"/>
    <s v="CMR003002001"/>
    <s v="ATOK "/>
    <s v="2021-01-0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1"/>
    <n v="0"/>
    <n v="0"/>
    <n v="0"/>
    <n v="51"/>
    <n v="6.7419379599999996"/>
    <n v="14.56870743"/>
    <x v="2"/>
  </r>
  <r>
    <s v="2020-12-25"/>
    <x v="0"/>
    <s v="CMR001"/>
    <s v="Mbéré"/>
    <s v="CMR001004"/>
    <s v="Meiganga"/>
    <s v="CMR001004002"/>
    <s v="NGAM"/>
    <x v="2"/>
    <s v="CAR"/>
    <m/>
    <s v="Nana-Mambere"/>
    <s v="CAR010"/>
    <m/>
    <m/>
    <m/>
    <m/>
    <s v=""/>
    <s v="2020-12-17"/>
    <x v="0"/>
    <s v="CMR"/>
    <m/>
    <s v="Est"/>
    <s v="CMR003"/>
    <s v="Lom-Et-Djerem"/>
    <s v="CMR003004"/>
    <s v="Garoua-Boulaï"/>
    <s v="CMR003004006"/>
    <s v="GADO-GBAZER "/>
    <s v="2021-01-03"/>
    <s v="Centrafricaine"/>
    <m/>
    <n v="0"/>
    <n v="0"/>
    <n v="4"/>
    <n v="0"/>
    <n v="0"/>
    <n v="0"/>
    <n v="0"/>
    <n v="0"/>
    <n v="1"/>
    <n v="0"/>
    <n v="0"/>
    <n v="1"/>
    <n v="3"/>
    <n v="4"/>
    <s v="Bovins Autre"/>
    <s v="Asins"/>
    <n v="63"/>
    <n v="0"/>
    <n v="0"/>
    <n v="2"/>
    <n v="65"/>
    <n v="6.7419379599999996"/>
    <n v="14.56870743"/>
    <x v="2"/>
  </r>
  <r>
    <s v="2020-12-25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23"/>
    <x v="0"/>
    <s v="CMR"/>
    <m/>
    <s v="Est"/>
    <s v="CMR003"/>
    <s v="kadey"/>
    <s v="CMR003003"/>
    <s v="Batouri"/>
    <s v="CMR003003003"/>
    <s v="BATOURI"/>
    <s v="2020-12-26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4"/>
    <n v="0"/>
    <n v="0"/>
    <n v="0"/>
    <n v="34"/>
    <n v="4.8990748999999996"/>
    <n v="14.54433978"/>
    <x v="2"/>
  </r>
  <r>
    <s v="2020-12-25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23"/>
    <x v="0"/>
    <s v="CMR"/>
    <m/>
    <s v="Est"/>
    <s v="CMR003"/>
    <s v="kadey"/>
    <s v="CMR003003"/>
    <s v="Mbang"/>
    <s v="CMR003003002"/>
    <s v="PANA"/>
    <s v="2020-12-27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38"/>
    <n v="0"/>
    <n v="0"/>
    <n v="0"/>
    <n v="38"/>
    <n v="4.8990748999999996"/>
    <n v="14.54433978"/>
    <x v="2"/>
  </r>
  <r>
    <s v="2020-12-25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Touboro"/>
    <s v="CMR006004003"/>
    <s v="KARANG PANDJAMA"/>
    <s v="2020-12-24"/>
    <x v="3"/>
    <s v="TCD"/>
    <m/>
    <s v="Logone Oriental"/>
    <s v="TCD009"/>
    <m/>
    <m/>
    <m/>
    <m/>
    <s v=""/>
    <s v="2020-12-25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60"/>
    <n v="0"/>
    <n v="0"/>
    <n v="0"/>
    <n v="60"/>
    <n v="7.7847441999999996"/>
    <n v="15.51739456"/>
    <x v="2"/>
  </r>
  <r>
    <s v="2020-12-25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Touboro"/>
    <s v="CMR006004003"/>
    <s v="KARANG PANDJAMA"/>
    <s v="2020-12-24"/>
    <x v="3"/>
    <s v="TCD"/>
    <m/>
    <s v="Logone Oriental"/>
    <s v="TCD009"/>
    <m/>
    <m/>
    <m/>
    <m/>
    <s v=""/>
    <s v="2020-12-25"/>
    <s v="Camerounaise"/>
    <m/>
    <n v="2"/>
    <n v="0"/>
    <n v="0"/>
    <n v="0"/>
    <n v="0"/>
    <n v="0"/>
    <n v="0"/>
    <n v="0"/>
    <n v="1"/>
    <n v="0"/>
    <n v="0"/>
    <n v="0"/>
    <n v="2"/>
    <n v="2"/>
    <s v="Bovins Ovins Autre"/>
    <s v="Asins"/>
    <n v="72"/>
    <n v="5"/>
    <n v="0"/>
    <n v="1"/>
    <n v="78"/>
    <n v="7.7847441999999996"/>
    <n v="15.51739456"/>
    <x v="2"/>
  </r>
  <r>
    <s v="2020-12-2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2-26"/>
    <x v="0"/>
    <s v="CMR"/>
    <m/>
    <s v="Adamaoua"/>
    <s v="CMR001"/>
    <s v="Mbéré"/>
    <s v="CMR001004"/>
    <s v="Meiganga"/>
    <s v="CMR001004002"/>
    <s v="MEIGANGA"/>
    <s v="2020-12-2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2"/>
    <n v="0"/>
    <n v="0"/>
    <n v="0"/>
    <n v="22"/>
    <n v="6.7419379599999996"/>
    <n v="14.56870743"/>
    <x v="2"/>
  </r>
  <r>
    <s v="2020-12-2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24"/>
    <x v="0"/>
    <s v="CMR"/>
    <m/>
    <s v="Adamaoua"/>
    <s v="CMR001"/>
    <s v="Mbéré"/>
    <s v="CMR001004"/>
    <s v="Meiganga"/>
    <s v="CMR001004002"/>
    <s v="MEIGANGA"/>
    <s v="2020-12-2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4"/>
    <n v="0"/>
    <n v="0"/>
    <n v="0"/>
    <n v="24"/>
    <n v="6.7419379599999996"/>
    <n v="14.56870743"/>
    <x v="2"/>
  </r>
  <r>
    <s v="2020-12-26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 "/>
    <s v="2020-12-25"/>
    <x v="0"/>
    <s v="CMR"/>
    <m/>
    <s v="Centre"/>
    <s v="CMR002"/>
    <s v="Mfoundi"/>
    <s v="CMR002007"/>
    <s v="Yaounde V"/>
    <s v="CMR002007007"/>
    <s v="YAOUNDE "/>
    <s v="2021-01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9"/>
    <n v="0"/>
    <n v="0"/>
    <n v="0"/>
    <n v="19"/>
    <n v="6.7419379599999996"/>
    <n v="14.56870743"/>
    <x v="2"/>
  </r>
  <r>
    <s v="2020-12-2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25"/>
    <x v="0"/>
    <s v="CMR"/>
    <m/>
    <s v="Est"/>
    <s v="CMR003"/>
    <s v="Boumba-Et-Ngoko"/>
    <s v="CMR003001"/>
    <s v="Yokadouma"/>
    <s v="CMR003001001"/>
    <s v="YOKADOUMA"/>
    <s v="2021-01-20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183"/>
    <n v="0"/>
    <n v="0"/>
    <n v="0"/>
    <n v="183"/>
    <n v="4.8990748999999996"/>
    <n v="14.54433978"/>
    <x v="2"/>
  </r>
  <r>
    <s v="2020-12-26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30"/>
    <x v="1"/>
    <s v="COG"/>
    <m/>
    <m/>
    <m/>
    <m/>
    <m/>
    <m/>
    <m/>
    <s v=""/>
    <s v="2021-03-28"/>
    <s v="Tchadienne Camerounaise"/>
    <m/>
    <n v="1"/>
    <n v="7"/>
    <n v="0"/>
    <n v="0"/>
    <n v="0"/>
    <n v="0"/>
    <n v="0"/>
    <n v="0"/>
    <n v="2"/>
    <n v="0"/>
    <n v="0"/>
    <n v="0"/>
    <n v="8"/>
    <n v="8"/>
    <s v="Bovins"/>
    <m/>
    <n v="297"/>
    <n v="0"/>
    <n v="0"/>
    <n v="0"/>
    <n v="297"/>
    <n v="4.8990748999999996"/>
    <n v="14.54433978"/>
    <x v="2"/>
  </r>
  <r>
    <s v="2020-12-26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1-01"/>
    <x v="0"/>
    <s v="CMR"/>
    <m/>
    <s v="Est"/>
    <s v="CMR003"/>
    <s v="kadey"/>
    <s v="CMR003003"/>
    <s v="Kette"/>
    <s v="CMR003003004"/>
    <s v="GBITI"/>
    <s v="2020-12-30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79"/>
    <n v="0"/>
    <n v="0"/>
    <n v="0"/>
    <n v="79"/>
    <n v="4.8990748999999996"/>
    <n v="14.54433978"/>
    <x v="2"/>
  </r>
  <r>
    <s v="2020-12-26"/>
    <x v="2"/>
    <s v="CMR003"/>
    <s v="Kadey"/>
    <s v="CMR003003"/>
    <s v="Kette"/>
    <s v="CMR003003004"/>
    <s v="TIMANGOLO"/>
    <x v="0"/>
    <s v="CMR"/>
    <m/>
    <s v="Est"/>
    <s v="CMR003"/>
    <s v="Lom-Et-Djerem"/>
    <s v="CMR003004"/>
    <s v="Ngoura"/>
    <s v="CMR003004005"/>
    <s v="SAMBA"/>
    <s v="2020-12-20"/>
    <x v="0"/>
    <s v="CMR"/>
    <m/>
    <s v="Est"/>
    <s v="CMR003"/>
    <s v="kadey"/>
    <s v="CMR003003"/>
    <s v="Batouri"/>
    <s v="CMR003003003"/>
    <s v="BINI"/>
    <s v="2020-12-31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142"/>
    <n v="0"/>
    <n v="0"/>
    <n v="0"/>
    <n v="142"/>
    <n v="4.8990748999999996"/>
    <n v="14.54433978"/>
    <x v="2"/>
  </r>
  <r>
    <s v="2020-12-26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12-03"/>
    <x v="0"/>
    <s v="CMR"/>
    <m/>
    <s v="Est"/>
    <s v="CMR003"/>
    <s v="kadey"/>
    <s v="CMR003003"/>
    <s v="Kentzou"/>
    <s v="CMR003003007"/>
    <s v="MBILE"/>
    <s v="2020-12-3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68"/>
    <n v="0"/>
    <n v="0"/>
    <n v="0"/>
    <n v="68"/>
    <n v="4.8990748999999996"/>
    <n v="14.54433978"/>
    <x v="2"/>
  </r>
  <r>
    <s v="2020-12-2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ntzou"/>
    <s v="CMR003003007"/>
    <s v="LOLO"/>
    <s v="2020-12-21"/>
    <x v="0"/>
    <s v="CMR"/>
    <m/>
    <s v="Est"/>
    <s v="CMR003"/>
    <s v="kadey"/>
    <s v="CMR003003"/>
    <s v="Batouri"/>
    <s v="CMR003003003"/>
    <s v="TAPARÉ"/>
    <s v="2020-12-3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3"/>
    <n v="0"/>
    <n v="0"/>
    <n v="0"/>
    <n v="13"/>
    <n v="4.8990748999999996"/>
    <n v="14.54433978"/>
    <x v="2"/>
  </r>
  <r>
    <s v="2020-12-2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TIMANGOLO"/>
    <s v="2020-12-25"/>
    <x v="2"/>
    <s v="CAR"/>
    <m/>
    <s v="Mambere-Kadei"/>
    <s v="CAR007"/>
    <m/>
    <m/>
    <m/>
    <m/>
    <s v=""/>
    <s v="2021-01-0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5"/>
    <n v="0"/>
    <n v="0"/>
    <n v="0"/>
    <n v="35"/>
    <n v="4.8990748999999996"/>
    <n v="14.54433978"/>
    <x v="2"/>
  </r>
  <r>
    <s v="2020-12-26"/>
    <x v="1"/>
    <s v="CMR006"/>
    <s v="Mayo-Rey"/>
    <s v="CMR006004"/>
    <s v="Touboro"/>
    <s v="CMR006004003"/>
    <s v="MBAÏMBOUM"/>
    <x v="1"/>
    <s v="TCD"/>
    <m/>
    <s v="Mandoul"/>
    <s v="TCD010"/>
    <m/>
    <m/>
    <m/>
    <m/>
    <s v=""/>
    <s v="2020-11-19"/>
    <x v="0"/>
    <s v="CMR"/>
    <m/>
    <s v="Nord"/>
    <s v="CMR006"/>
    <s v="Mayo-Rey"/>
    <s v="CMR006004"/>
    <s v="Touboro"/>
    <s v="CMR006004003"/>
    <s v="MBAÏMBOUM"/>
    <s v="2020-12-22"/>
    <s v="Tchadienne"/>
    <m/>
    <n v="0"/>
    <n v="6"/>
    <n v="0"/>
    <n v="0"/>
    <n v="0"/>
    <n v="0"/>
    <n v="0"/>
    <n v="0"/>
    <n v="1"/>
    <n v="0"/>
    <n v="0"/>
    <n v="0"/>
    <n v="6"/>
    <n v="6"/>
    <s v="Bovins"/>
    <m/>
    <n v="197"/>
    <n v="0"/>
    <n v="0"/>
    <n v="0"/>
    <n v="197"/>
    <n v="7.5627594599999997"/>
    <n v="15.4252009"/>
    <x v="2"/>
  </r>
  <r>
    <s v="2020-12-26"/>
    <x v="1"/>
    <s v="CMR006"/>
    <s v="Mayo-Rey"/>
    <s v="CMR006004"/>
    <s v="Touboro"/>
    <s v="CMR006004003"/>
    <s v="MBAÏMBOUM"/>
    <x v="0"/>
    <s v="CMR"/>
    <m/>
    <s v="Nord"/>
    <s v="CMR006"/>
    <s v="Mayo-Rey"/>
    <s v="CMR006004"/>
    <s v="Madingring"/>
    <s v="CMR006004004"/>
    <s v="GOR"/>
    <s v="2020-12-01"/>
    <x v="0"/>
    <s v="CMR"/>
    <m/>
    <s v="Nord"/>
    <s v="CMR006"/>
    <s v="Mayo-Rey"/>
    <s v="CMR006004"/>
    <s v="Touboro"/>
    <s v="CMR006004003"/>
    <s v="MBAÏMBOUM"/>
    <s v="2020-12-26"/>
    <s v="Camerounaise"/>
    <m/>
    <n v="11"/>
    <n v="0"/>
    <n v="0"/>
    <n v="0"/>
    <n v="0"/>
    <n v="0"/>
    <n v="0"/>
    <n v="0"/>
    <n v="1"/>
    <n v="2"/>
    <n v="2"/>
    <n v="3"/>
    <n v="4"/>
    <n v="11"/>
    <s v="Bovins Ovins Caprins Autre"/>
    <s v="Asins"/>
    <n v="131"/>
    <n v="50"/>
    <n v="25"/>
    <n v="2"/>
    <n v="208"/>
    <n v="7.5627594599999997"/>
    <n v="15.4252009"/>
    <x v="2"/>
  </r>
  <r>
    <s v="2020-12-26"/>
    <x v="1"/>
    <s v="CMR006"/>
    <s v="Mayo-Rey"/>
    <s v="CMR006004"/>
    <s v="Touboro"/>
    <s v="CMR006004003"/>
    <s v="MBAÏMBOUM"/>
    <x v="1"/>
    <s v="TCD"/>
    <m/>
    <s v="Logone Oriental"/>
    <s v="TCD009"/>
    <m/>
    <m/>
    <m/>
    <m/>
    <s v=""/>
    <s v="2020-11-17"/>
    <x v="0"/>
    <s v="CMR"/>
    <m/>
    <s v="Nord"/>
    <s v="CMR006"/>
    <s v="Mayo-Rey"/>
    <s v="CMR006004"/>
    <s v="Touboro"/>
    <s v="CMR006004003"/>
    <s v="MBAÏMBOUM"/>
    <s v="2020-12-26"/>
    <s v="Tchadienne"/>
    <m/>
    <n v="0"/>
    <n v="8"/>
    <n v="0"/>
    <n v="0"/>
    <n v="0"/>
    <n v="0"/>
    <n v="0"/>
    <n v="0"/>
    <n v="1"/>
    <n v="0"/>
    <n v="0"/>
    <n v="0"/>
    <n v="8"/>
    <n v="8"/>
    <s v="Bovins"/>
    <m/>
    <n v="219"/>
    <n v="0"/>
    <n v="0"/>
    <n v="0"/>
    <n v="219"/>
    <n v="7.5627594599999997"/>
    <n v="15.4252009"/>
    <x v="2"/>
  </r>
  <r>
    <s v="2020-12-27"/>
    <x v="1"/>
    <s v="CMR006"/>
    <s v="Bénoué"/>
    <s v="CMR006001"/>
    <s v="Bibémi"/>
    <s v="CMR006001012"/>
    <s v="MAYO-LOPE"/>
    <x v="1"/>
    <s v="TCD"/>
    <m/>
    <s v="Moyen-Chari"/>
    <s v="TCD013"/>
    <m/>
    <m/>
    <m/>
    <m/>
    <s v=""/>
    <s v="2020-11-28"/>
    <x v="5"/>
    <s v="NGA"/>
    <m/>
    <s v="Adamawa"/>
    <s v="NGA002"/>
    <m/>
    <m/>
    <m/>
    <m/>
    <s v=""/>
    <s v="2021-01-12"/>
    <s v="Nigérianne Tchadienne"/>
    <m/>
    <n v="0"/>
    <n v="4"/>
    <n v="0"/>
    <n v="6"/>
    <n v="0"/>
    <n v="0"/>
    <n v="0"/>
    <n v="0"/>
    <n v="2"/>
    <n v="0"/>
    <n v="0"/>
    <n v="0"/>
    <n v="10"/>
    <n v="10"/>
    <s v="Bovins Autre"/>
    <s v="Asins"/>
    <n v="448"/>
    <n v="0"/>
    <n v="0"/>
    <n v="4"/>
    <n v="452"/>
    <n v="9.2572727399999994"/>
    <n v="13.77182711"/>
    <x v="2"/>
  </r>
  <r>
    <s v="2020-12-2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26"/>
    <x v="0"/>
    <s v="CMR"/>
    <m/>
    <s v="Adamaoua"/>
    <s v="CMR001"/>
    <s v="Mbéré"/>
    <s v="CMR001004"/>
    <s v="Meiganga"/>
    <s v="CMR001004002"/>
    <s v="MEIGANGA"/>
    <s v="2020-12-2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4"/>
    <n v="0"/>
    <n v="0"/>
    <n v="0"/>
    <n v="24"/>
    <n v="6.7419379599999996"/>
    <n v="14.56870743"/>
    <x v="2"/>
  </r>
  <r>
    <s v="2020-12-2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26"/>
    <x v="0"/>
    <s v="CMR"/>
    <m/>
    <s v="Adamaoua"/>
    <s v="CMR001"/>
    <s v="Mbéré"/>
    <s v="CMR001004"/>
    <s v="Meiganga"/>
    <s v="CMR001004002"/>
    <s v="MEIGANGA"/>
    <s v="2020-12-2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69"/>
    <n v="0"/>
    <n v="0"/>
    <n v="0"/>
    <n v="69"/>
    <n v="6.7419379599999996"/>
    <n v="14.56870743"/>
    <x v="2"/>
  </r>
  <r>
    <s v="2020-12-2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BOMAGO"/>
    <s v="2020-12-25"/>
    <x v="0"/>
    <s v="CMR"/>
    <m/>
    <s v="Est"/>
    <s v="CMR003"/>
    <s v="kadey"/>
    <s v="CMR003003"/>
    <s v="Batouri"/>
    <s v="CMR003003003"/>
    <s v="BATOURI "/>
    <s v="2021-01-05"/>
    <s v="Camerounaise"/>
    <m/>
    <n v="6"/>
    <n v="0"/>
    <n v="0"/>
    <n v="0"/>
    <n v="0"/>
    <n v="0"/>
    <n v="0"/>
    <n v="0"/>
    <n v="1"/>
    <n v="0"/>
    <n v="2"/>
    <n v="1"/>
    <n v="3"/>
    <n v="6"/>
    <s v="Bovins "/>
    <m/>
    <n v="82"/>
    <n v="0"/>
    <n v="0"/>
    <n v="0"/>
    <n v="82"/>
    <n v="6.7419379599999996"/>
    <n v="14.56870743"/>
    <x v="2"/>
  </r>
  <r>
    <s v="2020-12-28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 "/>
    <s v="2020-12-25"/>
    <x v="0"/>
    <s v="CMR"/>
    <m/>
    <s v="Est"/>
    <s v="CMR003"/>
    <s v="Lom-Et-Djerem"/>
    <s v="CMR003004"/>
    <s v="Garoua-Boulaï"/>
    <s v="CMR003004006"/>
    <s v="BIDIMBA "/>
    <s v="2021-01-03"/>
    <s v="Camerounaise"/>
    <m/>
    <n v="3"/>
    <n v="0"/>
    <n v="0"/>
    <n v="0"/>
    <n v="0"/>
    <n v="0"/>
    <n v="0"/>
    <n v="0"/>
    <n v="1"/>
    <n v="0"/>
    <n v="0"/>
    <n v="1"/>
    <n v="2"/>
    <n v="3"/>
    <s v="Bovins"/>
    <m/>
    <n v="71"/>
    <n v="0"/>
    <n v="0"/>
    <n v="0"/>
    <n v="71"/>
    <n v="6.7419379599999996"/>
    <n v="14.56870743"/>
    <x v="2"/>
  </r>
  <r>
    <s v="2020-12-2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2-27"/>
    <x v="0"/>
    <s v="CMR"/>
    <m/>
    <s v="Est"/>
    <s v="CMR003"/>
    <s v="kadey"/>
    <s v="CMR003003"/>
    <s v="Kette"/>
    <s v="CMR003003004"/>
    <s v="GBITI"/>
    <s v="2020-12-2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3"/>
    <n v="0"/>
    <n v="0"/>
    <n v="0"/>
    <n v="13"/>
    <n v="4.8990748999999996"/>
    <n v="14.54433978"/>
    <x v="2"/>
  </r>
  <r>
    <s v="2020-12-2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0-12-26"/>
    <x v="0"/>
    <s v="CMR"/>
    <m/>
    <s v="Est"/>
    <s v="CMR003"/>
    <s v="kadey"/>
    <s v="CMR003003"/>
    <s v="Kette"/>
    <s v="CMR003003004"/>
    <s v="GBITI"/>
    <s v="2020-12-2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2"/>
    <n v="0"/>
    <n v="0"/>
    <n v="0"/>
    <n v="32"/>
    <n v="4.8990748999999996"/>
    <n v="14.54433978"/>
    <x v="2"/>
  </r>
  <r>
    <s v="2020-12-28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GARGA"/>
    <s v="2020-12-21"/>
    <x v="0"/>
    <s v="CMR"/>
    <m/>
    <s v="Est"/>
    <s v="CMR003"/>
    <s v="Lom-Et-Djerem"/>
    <s v="CMR003004"/>
    <s v="Garoua-Boulaï"/>
    <s v="CMR003004006"/>
    <s v="GAROUA-BOULAÏ"/>
    <s v="2021-01-0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91"/>
    <n v="0"/>
    <n v="0"/>
    <n v="0"/>
    <n v="91"/>
    <n v="6.0387188500000004"/>
    <n v="14.40065877"/>
    <x v="2"/>
  </r>
  <r>
    <s v="2020-12-28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TOUBORO "/>
    <s v="2020-12-01"/>
    <x v="0"/>
    <s v="CMR"/>
    <m/>
    <s v="Est"/>
    <s v="CMR003"/>
    <s v="kadey"/>
    <s v="CMR003003"/>
    <s v="Kette"/>
    <s v="CMR003003004"/>
    <s v="BITTI "/>
    <s v="2021-01-12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117"/>
    <n v="0"/>
    <n v="0"/>
    <n v="1"/>
    <n v="118"/>
    <n v="6.0387188500000004"/>
    <n v="14.40065877"/>
    <x v="2"/>
  </r>
  <r>
    <s v="2020-12-28"/>
    <x v="1"/>
    <s v="CMR006"/>
    <s v="Bénoué"/>
    <s v="CMR006001"/>
    <s v="Bibémi"/>
    <s v="CMR006001012"/>
    <s v="MAYO-LOPE"/>
    <x v="1"/>
    <s v="TCD"/>
    <m/>
    <s v="Logone Occidental"/>
    <s v="TCD008"/>
    <m/>
    <m/>
    <m/>
    <m/>
    <s v=""/>
    <s v="2020-11-30"/>
    <x v="5"/>
    <s v="NGA"/>
    <m/>
    <s v="Adamawa"/>
    <s v="NGA002"/>
    <m/>
    <m/>
    <m/>
    <m/>
    <s v=""/>
    <s v="2021-01-11"/>
    <s v="Tchadienne"/>
    <m/>
    <n v="0"/>
    <n v="7"/>
    <n v="0"/>
    <n v="0"/>
    <n v="0"/>
    <n v="0"/>
    <n v="0"/>
    <n v="0"/>
    <n v="1"/>
    <n v="0"/>
    <n v="0"/>
    <n v="0"/>
    <n v="7"/>
    <n v="7"/>
    <s v="Bovins Autre"/>
    <s v="Asins"/>
    <n v="311"/>
    <n v="0"/>
    <n v="0"/>
    <n v="3"/>
    <n v="314"/>
    <n v="9.2572727399999994"/>
    <n v="13.77182711"/>
    <x v="2"/>
  </r>
  <r>
    <s v="2020-12-2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27"/>
    <x v="0"/>
    <s v="CMR"/>
    <m/>
    <s v="Adamaoua"/>
    <s v="CMR001"/>
    <s v="Mbéré"/>
    <s v="CMR001004"/>
    <s v="Meiganga"/>
    <s v="CMR001004002"/>
    <s v="MEIGANGA"/>
    <s v="2020-12-30"/>
    <s v="Camerounaise Centrafricaine"/>
    <m/>
    <n v="1"/>
    <n v="0"/>
    <n v="1"/>
    <n v="0"/>
    <n v="0"/>
    <n v="0"/>
    <n v="0"/>
    <n v="0"/>
    <n v="2"/>
    <n v="0"/>
    <n v="0"/>
    <n v="0"/>
    <n v="2"/>
    <n v="2"/>
    <s v="Bovins"/>
    <m/>
    <n v="22"/>
    <n v="0"/>
    <n v="0"/>
    <n v="0"/>
    <n v="22"/>
    <n v="6.7419379599999996"/>
    <n v="14.56870743"/>
    <x v="2"/>
  </r>
  <r>
    <s v="2020-12-2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27"/>
    <x v="0"/>
    <s v="CMR"/>
    <m/>
    <s v="Adamaoua"/>
    <s v="CMR001"/>
    <s v="Mbéré"/>
    <s v="CMR001004"/>
    <s v="Meiganga"/>
    <s v="CMR001004002"/>
    <s v="MEIGANGA"/>
    <s v="2020-12-3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8"/>
    <n v="0"/>
    <n v="0"/>
    <n v="0"/>
    <n v="28"/>
    <n v="6.7419379599999996"/>
    <n v="14.56870743"/>
    <x v="2"/>
  </r>
  <r>
    <s v="2020-12-2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NABEMO "/>
    <s v="2020-12-26"/>
    <x v="0"/>
    <s v="CMR"/>
    <m/>
    <s v="Est"/>
    <s v="CMR003"/>
    <s v="Haut-Nyong"/>
    <s v="CMR003002"/>
    <s v="Dimako"/>
    <s v="CMR003002012"/>
    <s v="DIMAKO "/>
    <s v="2021-01-07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4"/>
    <n v="0"/>
    <n v="0"/>
    <n v="0"/>
    <n v="54"/>
    <n v="6.7419379599999996"/>
    <n v="14.56870743"/>
    <x v="2"/>
  </r>
  <r>
    <s v="2020-12-29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GBADOUK-NDA"/>
    <s v="2020-12-24"/>
    <x v="0"/>
    <s v="CMR"/>
    <m/>
    <s v="Est"/>
    <s v="CMR003"/>
    <s v="Lom-Et-Djerem"/>
    <s v="CMR003004"/>
    <s v="Bétaré-Oya"/>
    <s v="CMR003004002"/>
    <s v="BÉTARÉ-OYA "/>
    <s v="2021-01-0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61"/>
    <n v="0"/>
    <n v="0"/>
    <n v="0"/>
    <n v="61"/>
    <n v="6.7419379599999996"/>
    <n v="14.56870743"/>
    <x v="2"/>
  </r>
  <r>
    <s v="2020-12-29"/>
    <x v="2"/>
    <s v="CMR003"/>
    <s v="Kadey"/>
    <s v="CMR003003"/>
    <s v="Kette"/>
    <s v="CMR003003004"/>
    <s v="TIMANGOLO"/>
    <x v="3"/>
    <s v="NGA"/>
    <m/>
    <s v="Adamawa"/>
    <s v="NGA002"/>
    <m/>
    <m/>
    <m/>
    <m/>
    <s v=""/>
    <s v="2020-12-14"/>
    <x v="2"/>
    <s v="CAR"/>
    <m/>
    <s v="Haut-Mbomou"/>
    <s v="CAR003"/>
    <m/>
    <m/>
    <m/>
    <m/>
    <s v=""/>
    <s v="2021-01-10"/>
    <s v="Nigérianne"/>
    <m/>
    <n v="0"/>
    <n v="0"/>
    <n v="0"/>
    <n v="4"/>
    <n v="0"/>
    <n v="0"/>
    <n v="0"/>
    <n v="0"/>
    <n v="1"/>
    <n v="0"/>
    <n v="0"/>
    <n v="0"/>
    <n v="4"/>
    <n v="4"/>
    <s v="Bovins Ovins Autre"/>
    <s v="Asins"/>
    <n v="150"/>
    <n v="12"/>
    <n v="0"/>
    <n v="4"/>
    <n v="166"/>
    <n v="4.8990748999999996"/>
    <n v="14.54433978"/>
    <x v="2"/>
  </r>
  <r>
    <s v="2020-12-29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0-01"/>
    <x v="1"/>
    <s v="COG"/>
    <m/>
    <m/>
    <m/>
    <m/>
    <m/>
    <m/>
    <m/>
    <s v=""/>
    <s v="2021-02-28"/>
    <s v="Tchadienne Camerounaise"/>
    <m/>
    <n v="3"/>
    <n v="6"/>
    <n v="0"/>
    <n v="0"/>
    <n v="0"/>
    <n v="0"/>
    <n v="0"/>
    <n v="0"/>
    <n v="2"/>
    <n v="0"/>
    <n v="0"/>
    <n v="0"/>
    <n v="9"/>
    <n v="9"/>
    <s v="Bovins"/>
    <m/>
    <n v="254"/>
    <n v="0"/>
    <n v="0"/>
    <n v="0"/>
    <n v="254"/>
    <n v="4.8990748999999996"/>
    <n v="14.54433978"/>
    <x v="2"/>
  </r>
  <r>
    <s v="2020-12-29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2-02"/>
    <x v="0"/>
    <s v="CMR"/>
    <m/>
    <s v="Est"/>
    <s v="CMR003"/>
    <s v="kadey"/>
    <s v="CMR003003"/>
    <s v="Kette"/>
    <s v="CMR003003004"/>
    <s v="KOLBOUGA"/>
    <s v="2020-12-3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8"/>
    <n v="0"/>
    <n v="0"/>
    <n v="0"/>
    <n v="58"/>
    <n v="4.8990748999999996"/>
    <n v="14.54433978"/>
    <x v="2"/>
  </r>
  <r>
    <s v="2020-12-29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11-29"/>
    <x v="0"/>
    <s v="CMR"/>
    <m/>
    <s v="Est"/>
    <s v="CMR003"/>
    <s v="Boumba-Et-Ngoko"/>
    <s v="CMR003001"/>
    <s v="Yokadouma"/>
    <s v="CMR003001001"/>
    <s v="YOKADOUMA"/>
    <s v="2021-01-20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143"/>
    <n v="0"/>
    <n v="0"/>
    <n v="0"/>
    <n v="143"/>
    <n v="4.8990748999999996"/>
    <n v="14.54433978"/>
    <x v="2"/>
  </r>
  <r>
    <s v="2020-12-2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AMA2"/>
    <s v="2020-12-28"/>
    <x v="0"/>
    <s v="CMR"/>
    <m/>
    <s v="Est"/>
    <s v="CMR003"/>
    <s v="kadey"/>
    <s v="CMR003003"/>
    <s v="Batouri"/>
    <s v="CMR003003003"/>
    <s v="GADJI"/>
    <s v="2021-01-0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5"/>
    <n v="0"/>
    <n v="0"/>
    <n v="0"/>
    <n v="25"/>
    <n v="4.8990748999999996"/>
    <n v="14.54433978"/>
    <x v="2"/>
  </r>
  <r>
    <s v="2020-12-2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RGUENE-FONCHA"/>
    <s v="2020-12-28"/>
    <x v="0"/>
    <s v="CMR"/>
    <m/>
    <s v="Est"/>
    <s v="CMR003"/>
    <s v="kadey"/>
    <s v="CMR003003"/>
    <s v="Kette"/>
    <s v="CMR003003004"/>
    <s v="NGALIMAMA"/>
    <s v="2020-12-3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4"/>
    <n v="0"/>
    <n v="0"/>
    <n v="0"/>
    <n v="24"/>
    <n v="4.8990748999999996"/>
    <n v="14.54433978"/>
    <x v="2"/>
  </r>
  <r>
    <s v="2020-12-29"/>
    <x v="2"/>
    <s v="CMR003"/>
    <s v="Kadey"/>
    <s v="CMR003003"/>
    <s v="Kette"/>
    <s v="CMR003003004"/>
    <s v="TIMANGOLO"/>
    <x v="3"/>
    <s v="NGA"/>
    <m/>
    <s v="Adamawa"/>
    <s v="NGA002"/>
    <m/>
    <m/>
    <m/>
    <m/>
    <s v=""/>
    <s v="2020-12-12"/>
    <x v="2"/>
    <s v="CAR"/>
    <m/>
    <s v="Haut-Mbomou"/>
    <s v="CAR003"/>
    <m/>
    <m/>
    <m/>
    <m/>
    <s v=""/>
    <s v="2021-01-10"/>
    <s v="Nigérianne"/>
    <m/>
    <n v="0"/>
    <n v="0"/>
    <n v="0"/>
    <n v="3"/>
    <n v="0"/>
    <n v="0"/>
    <n v="0"/>
    <n v="0"/>
    <n v="1"/>
    <n v="0"/>
    <n v="0"/>
    <n v="0"/>
    <n v="3"/>
    <n v="3"/>
    <s v="Bovins Autre"/>
    <s v="Asins"/>
    <n v="40"/>
    <n v="0"/>
    <n v="0"/>
    <n v="3"/>
    <n v="43"/>
    <n v="4.8990748999999996"/>
    <n v="14.54433978"/>
    <x v="2"/>
  </r>
  <r>
    <s v="2020-12-29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ZIMBI"/>
    <s v="2020-12-29"/>
    <x v="2"/>
    <s v="CAR"/>
    <m/>
    <s v="Nana-Grébizi"/>
    <s v="CAR009"/>
    <m/>
    <m/>
    <m/>
    <m/>
    <s v=""/>
    <s v="2021-01-30"/>
    <s v="Camerounaise"/>
    <m/>
    <n v="6"/>
    <n v="0"/>
    <n v="0"/>
    <n v="0"/>
    <n v="0"/>
    <n v="0"/>
    <n v="0"/>
    <n v="0"/>
    <n v="1"/>
    <n v="0"/>
    <n v="0"/>
    <n v="2"/>
    <n v="4"/>
    <n v="6"/>
    <s v="Bovins Caprins"/>
    <m/>
    <n v="350"/>
    <n v="0"/>
    <n v="40"/>
    <n v="0"/>
    <n v="390"/>
    <n v="5.0849866700000002"/>
    <n v="14.63825578"/>
    <x v="2"/>
  </r>
  <r>
    <s v="2020-12-29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BENGUE TIKO"/>
    <s v="2020-12-26"/>
    <x v="2"/>
    <s v="CAR"/>
    <m/>
    <s v="Kémo"/>
    <s v="CAR005"/>
    <m/>
    <m/>
    <m/>
    <m/>
    <s v=""/>
    <s v="2021-01-21"/>
    <s v="Camerounaise"/>
    <m/>
    <n v="4"/>
    <n v="0"/>
    <n v="0"/>
    <n v="0"/>
    <n v="0"/>
    <n v="0"/>
    <n v="0"/>
    <n v="0"/>
    <n v="1"/>
    <n v="0"/>
    <n v="0"/>
    <n v="1"/>
    <n v="3"/>
    <n v="4"/>
    <s v="Bovins"/>
    <m/>
    <n v="300"/>
    <n v="0"/>
    <n v="0"/>
    <n v="0"/>
    <n v="300"/>
    <n v="5.0849866700000002"/>
    <n v="14.63825578"/>
    <x v="2"/>
  </r>
  <r>
    <s v="2020-12-29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ZIMBI"/>
    <s v="2020-12-29"/>
    <x v="2"/>
    <s v="CAR"/>
    <m/>
    <s v="Nana-Grébizi"/>
    <s v="CAR009"/>
    <m/>
    <m/>
    <m/>
    <m/>
    <s v=""/>
    <s v="2021-01-30"/>
    <s v="Camerounaise"/>
    <m/>
    <n v="11"/>
    <n v="0"/>
    <n v="0"/>
    <n v="0"/>
    <n v="0"/>
    <n v="0"/>
    <n v="0"/>
    <n v="0"/>
    <n v="1"/>
    <n v="0"/>
    <n v="4"/>
    <n v="3"/>
    <n v="4"/>
    <n v="11"/>
    <s v="Bovins Ovins"/>
    <m/>
    <n v="550"/>
    <n v="60"/>
    <n v="0"/>
    <n v="0"/>
    <n v="610"/>
    <n v="5.0849866700000002"/>
    <n v="14.63825578"/>
    <x v="2"/>
  </r>
  <r>
    <s v="2020-12-2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TONGO GANDIMA"/>
    <s v="2020-12-20"/>
    <x v="2"/>
    <s v="CAR"/>
    <m/>
    <s v="Ouham"/>
    <s v="CAR013"/>
    <m/>
    <m/>
    <m/>
    <m/>
    <s v=""/>
    <s v="2021-01-20"/>
    <s v="Camerounaise"/>
    <m/>
    <n v="5"/>
    <n v="0"/>
    <n v="0"/>
    <n v="0"/>
    <n v="0"/>
    <n v="0"/>
    <n v="0"/>
    <n v="0"/>
    <n v="1"/>
    <n v="0"/>
    <n v="0"/>
    <n v="3"/>
    <n v="2"/>
    <n v="5"/>
    <s v="Bovins Autre"/>
    <s v="Asins"/>
    <n v="650"/>
    <n v="0"/>
    <n v="0"/>
    <n v="3"/>
    <n v="653"/>
    <n v="5.0849866700000002"/>
    <n v="14.63825578"/>
    <x v="2"/>
  </r>
  <r>
    <s v="2020-12-2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TONGO GANDIMA"/>
    <s v="2020-12-20"/>
    <x v="2"/>
    <s v="CAR"/>
    <m/>
    <s v="Ouham"/>
    <s v="CAR013"/>
    <m/>
    <m/>
    <m/>
    <m/>
    <s v=""/>
    <s v="2021-01-20"/>
    <s v="Camerounaise"/>
    <m/>
    <n v="12"/>
    <n v="0"/>
    <n v="0"/>
    <n v="0"/>
    <n v="0"/>
    <n v="0"/>
    <n v="0"/>
    <n v="0"/>
    <n v="1"/>
    <n v="2"/>
    <n v="4"/>
    <n v="3"/>
    <n v="3"/>
    <n v="12"/>
    <s v="Bovins Ovins Autre"/>
    <s v="Asins"/>
    <n v="840"/>
    <n v="80"/>
    <n v="0"/>
    <n v="5"/>
    <n v="925"/>
    <n v="5.0849866700000002"/>
    <n v="14.63825578"/>
    <x v="2"/>
  </r>
  <r>
    <s v="2020-12-2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TONGO GANDIMA"/>
    <s v="2020-12-20"/>
    <x v="2"/>
    <s v="CAR"/>
    <m/>
    <s v="Ouham"/>
    <s v="CAR013"/>
    <m/>
    <m/>
    <m/>
    <m/>
    <s v=""/>
    <s v="2021-01-20"/>
    <s v="Camerounaise"/>
    <m/>
    <n v="4"/>
    <n v="0"/>
    <n v="0"/>
    <n v="0"/>
    <n v="0"/>
    <n v="0"/>
    <n v="0"/>
    <n v="0"/>
    <n v="1"/>
    <n v="0"/>
    <n v="0"/>
    <n v="2"/>
    <n v="2"/>
    <n v="4"/>
    <s v="Bovins Ovins"/>
    <m/>
    <n v="490"/>
    <n v="25"/>
    <n v="0"/>
    <n v="0"/>
    <n v="515"/>
    <n v="5.0849866700000002"/>
    <n v="14.63825578"/>
    <x v="2"/>
  </r>
  <r>
    <s v="2020-12-29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TONGO GANDIMA"/>
    <s v="2020-12-20"/>
    <x v="2"/>
    <s v="CAR"/>
    <m/>
    <s v="Ouham"/>
    <s v="CAR013"/>
    <m/>
    <m/>
    <m/>
    <m/>
    <s v=""/>
    <s v="2021-01-20"/>
    <s v="Camerounaise"/>
    <m/>
    <n v="6"/>
    <n v="0"/>
    <n v="0"/>
    <n v="0"/>
    <n v="0"/>
    <n v="0"/>
    <n v="0"/>
    <n v="0"/>
    <n v="1"/>
    <n v="0"/>
    <n v="0"/>
    <n v="2"/>
    <n v="4"/>
    <n v="6"/>
    <s v="Bovins"/>
    <m/>
    <n v="450"/>
    <n v="0"/>
    <n v="0"/>
    <n v="0"/>
    <n v="450"/>
    <n v="5.0849866700000002"/>
    <n v="14.63825578"/>
    <x v="2"/>
  </r>
  <r>
    <s v="2020-12-29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2-15"/>
    <x v="1"/>
    <s v="COG"/>
    <m/>
    <m/>
    <m/>
    <m/>
    <m/>
    <m/>
    <m/>
    <s v=""/>
    <s v="2021-02-10"/>
    <s v="Tchadienne"/>
    <m/>
    <n v="0"/>
    <n v="4"/>
    <n v="0"/>
    <n v="0"/>
    <n v="0"/>
    <n v="0"/>
    <n v="0"/>
    <n v="0"/>
    <n v="1"/>
    <n v="0"/>
    <n v="0"/>
    <n v="0"/>
    <n v="4"/>
    <n v="4"/>
    <s v="Bovins"/>
    <m/>
    <n v="150"/>
    <n v="0"/>
    <n v="0"/>
    <n v="0"/>
    <n v="150"/>
    <n v="6.0385846000000001"/>
    <n v="14.4007468"/>
    <x v="2"/>
  </r>
  <r>
    <s v="2020-12-29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25"/>
    <x v="0"/>
    <s v="CMR"/>
    <m/>
    <s v="Est"/>
    <s v="CMR003"/>
    <s v="kadey"/>
    <s v="CMR003003"/>
    <s v="Kette"/>
    <s v="CMR003003004"/>
    <s v=" BITTI "/>
    <s v="2021-01-22"/>
    <s v="Centrafricaine"/>
    <m/>
    <n v="0"/>
    <n v="0"/>
    <n v="4"/>
    <n v="0"/>
    <n v="0"/>
    <n v="0"/>
    <n v="0"/>
    <n v="0"/>
    <n v="1"/>
    <n v="0"/>
    <n v="0"/>
    <n v="0"/>
    <n v="4"/>
    <n v="4"/>
    <s v="Bovins"/>
    <m/>
    <n v="170"/>
    <n v="0"/>
    <n v="0"/>
    <n v="0"/>
    <n v="170"/>
    <n v="6.0385846000000001"/>
    <n v="14.4007468"/>
    <x v="2"/>
  </r>
  <r>
    <s v="2020-12-29"/>
    <x v="2"/>
    <s v="CMR003"/>
    <s v="Lom-Et-Djerem"/>
    <s v="CMR003004"/>
    <s v="Garoua-Boulaï"/>
    <s v="CMR003004006"/>
    <s v="TAPARE"/>
    <x v="1"/>
    <s v="TCD"/>
    <m/>
    <s v="Moyen-Chari"/>
    <s v="TCD013"/>
    <m/>
    <m/>
    <m/>
    <m/>
    <s v=""/>
    <s v="2020-12-15"/>
    <x v="1"/>
    <s v="COG"/>
    <m/>
    <m/>
    <m/>
    <m/>
    <m/>
    <m/>
    <m/>
    <s v=""/>
    <s v="2021-02-10"/>
    <s v="Tchadienne"/>
    <m/>
    <n v="0"/>
    <n v="5"/>
    <n v="0"/>
    <n v="0"/>
    <n v="0"/>
    <n v="0"/>
    <n v="0"/>
    <n v="0"/>
    <n v="1"/>
    <n v="0"/>
    <n v="0"/>
    <n v="0"/>
    <n v="5"/>
    <n v="5"/>
    <s v="Bovins"/>
    <m/>
    <n v="200"/>
    <n v="0"/>
    <n v="0"/>
    <n v="0"/>
    <n v="200"/>
    <n v="6.0385846000000001"/>
    <n v="14.4007468"/>
    <x v="2"/>
  </r>
  <r>
    <s v="2020-12-29"/>
    <x v="1"/>
    <s v="CMR006"/>
    <s v="Bénoué"/>
    <s v="CMR006001"/>
    <s v="Bibémi"/>
    <s v="CMR006001012"/>
    <s v="MAYO-LOPE"/>
    <x v="1"/>
    <s v="TCD"/>
    <m/>
    <s v="Chari Baguirmi"/>
    <s v="TCD003"/>
    <m/>
    <m/>
    <m/>
    <m/>
    <s v=""/>
    <s v="2020-11-30"/>
    <x v="5"/>
    <s v="NGA"/>
    <m/>
    <s v="Adamawa"/>
    <s v="NGA002"/>
    <m/>
    <m/>
    <m/>
    <m/>
    <s v=""/>
    <s v="2021-01-09"/>
    <s v="Tchadienne"/>
    <m/>
    <n v="0"/>
    <n v="8"/>
    <n v="0"/>
    <n v="0"/>
    <n v="0"/>
    <n v="0"/>
    <n v="0"/>
    <n v="0"/>
    <n v="1"/>
    <n v="0"/>
    <n v="0"/>
    <n v="0"/>
    <n v="8"/>
    <n v="8"/>
    <s v="Bovins Autre"/>
    <s v="Asins"/>
    <n v="403"/>
    <n v="0"/>
    <n v="0"/>
    <n v="3"/>
    <n v="406"/>
    <n v="9.2572727399999994"/>
    <n v="13.77182711"/>
    <x v="2"/>
  </r>
  <r>
    <s v="2020-12-29"/>
    <x v="1"/>
    <s v="CMR006"/>
    <s v="Mayo-Rey"/>
    <s v="CMR006004"/>
    <s v="Touboro"/>
    <s v="CMR006004003"/>
    <s v="BOGDIBO"/>
    <x v="0"/>
    <s v="CMR"/>
    <m/>
    <s v="Nord"/>
    <s v="CMR006"/>
    <s v="Mayo-Rey"/>
    <s v="CMR006004"/>
    <s v="Touboro"/>
    <s v="CMR006004003"/>
    <s v="MAFARÉ"/>
    <s v="2020-12-29"/>
    <x v="3"/>
    <s v="TCD"/>
    <m/>
    <s v="Logone Oriental"/>
    <s v="TCD009"/>
    <m/>
    <m/>
    <m/>
    <m/>
    <s v=""/>
    <s v="2020-12-30"/>
    <s v="Camerounaise"/>
    <m/>
    <n v="11"/>
    <n v="0"/>
    <n v="0"/>
    <n v="0"/>
    <n v="0"/>
    <n v="0"/>
    <n v="0"/>
    <n v="0"/>
    <n v="1"/>
    <n v="0"/>
    <n v="4"/>
    <n v="1"/>
    <n v="6"/>
    <n v="11"/>
    <s v="Bovins Ovins"/>
    <m/>
    <n v="115"/>
    <n v="9"/>
    <n v="0"/>
    <n v="0"/>
    <n v="124"/>
    <n v="7.7847441999999996"/>
    <n v="15.51739456"/>
    <x v="2"/>
  </r>
  <r>
    <s v="2020-12-30"/>
    <x v="0"/>
    <s v="CMR001"/>
    <s v="Mbéré"/>
    <s v="CMR001004"/>
    <s v="Djohong"/>
    <s v="CMR001004003"/>
    <s v="BORGOP"/>
    <x v="0"/>
    <s v="CMR"/>
    <m/>
    <s v="Nord"/>
    <s v="CMR006"/>
    <s v="Mayo-Rey"/>
    <s v="CMR006004"/>
    <s v="Rey-Bouba"/>
    <s v="CMR006004002"/>
    <s v="REY"/>
    <s v="2020-12-27"/>
    <x v="2"/>
    <s v="CAR"/>
    <m/>
    <s v="Lobaye"/>
    <s v="CAR006"/>
    <m/>
    <m/>
    <m/>
    <m/>
    <s v=""/>
    <s v="2021-01-06"/>
    <s v="Camerounaise"/>
    <m/>
    <n v="6"/>
    <n v="0"/>
    <n v="0"/>
    <n v="0"/>
    <n v="0"/>
    <n v="0"/>
    <n v="0"/>
    <n v="0"/>
    <n v="1"/>
    <n v="0"/>
    <n v="0"/>
    <n v="2"/>
    <n v="4"/>
    <n v="6"/>
    <s v="Bovins"/>
    <m/>
    <n v="286"/>
    <n v="0"/>
    <n v="0"/>
    <n v="0"/>
    <n v="286"/>
    <n v="6.9304543000000001"/>
    <n v="14.819990539999999"/>
    <x v="2"/>
  </r>
  <r>
    <s v="2020-12-30"/>
    <x v="0"/>
    <s v="CMR001"/>
    <s v="Mbéré"/>
    <s v="CMR001004"/>
    <s v="Djohong"/>
    <s v="CMR001004003"/>
    <s v="BORGOP"/>
    <x v="1"/>
    <s v="TCD"/>
    <m/>
    <s v="Hadjer Lamis"/>
    <s v="TCD005"/>
    <m/>
    <m/>
    <m/>
    <m/>
    <s v=""/>
    <s v="2020-12-18"/>
    <x v="2"/>
    <s v="CAR"/>
    <m/>
    <s v="Mambere-Kadei"/>
    <s v="CAR007"/>
    <m/>
    <m/>
    <m/>
    <m/>
    <s v=""/>
    <s v="2021-01-03"/>
    <s v="Tchadienne"/>
    <m/>
    <n v="0"/>
    <n v="16"/>
    <n v="0"/>
    <n v="0"/>
    <n v="0"/>
    <n v="0"/>
    <n v="0"/>
    <n v="0"/>
    <n v="1"/>
    <n v="3"/>
    <n v="6"/>
    <n v="2"/>
    <n v="5"/>
    <n v="16"/>
    <s v="Bovins"/>
    <m/>
    <n v="502"/>
    <n v="0"/>
    <n v="0"/>
    <n v="0"/>
    <n v="502"/>
    <n v="6.9304543000000001"/>
    <n v="14.819990539999999"/>
    <x v="2"/>
  </r>
  <r>
    <s v="2020-12-30"/>
    <x v="0"/>
    <s v="CMR001"/>
    <s v="Mbéré"/>
    <s v="CMR001004"/>
    <s v="Djohong"/>
    <s v="CMR001004003"/>
    <s v="BORGOP"/>
    <x v="0"/>
    <s v="CMR"/>
    <m/>
    <s v="Adamaoua"/>
    <s v="CMR001"/>
    <s v="Mbéré"/>
    <s v="CMR001004"/>
    <s v="Djohong"/>
    <s v="CMR001004003"/>
    <s v="BORGOP"/>
    <s v="2020-12-30"/>
    <x v="2"/>
    <s v="CAR"/>
    <m/>
    <s v="Mambere-Kadei"/>
    <s v="CAR007"/>
    <m/>
    <m/>
    <m/>
    <m/>
    <s v=""/>
    <s v="2021-01-03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97"/>
    <n v="0"/>
    <n v="0"/>
    <n v="0"/>
    <n v="97"/>
    <n v="6.9304543000000001"/>
    <n v="14.819990539999999"/>
    <x v="2"/>
  </r>
  <r>
    <s v="2020-12-30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2-18"/>
    <x v="2"/>
    <s v="CAR"/>
    <m/>
    <s v="Mambere-Kadei"/>
    <s v="CAR007"/>
    <m/>
    <m/>
    <m/>
    <m/>
    <s v=""/>
    <s v="2021-01-03"/>
    <s v="Tchadienne"/>
    <m/>
    <n v="0"/>
    <n v="12"/>
    <n v="0"/>
    <n v="0"/>
    <n v="0"/>
    <n v="0"/>
    <n v="0"/>
    <n v="0"/>
    <n v="1"/>
    <n v="2"/>
    <n v="4"/>
    <n v="3"/>
    <n v="3"/>
    <n v="12"/>
    <s v="Bovins"/>
    <m/>
    <n v="580"/>
    <n v="0"/>
    <n v="0"/>
    <n v="0"/>
    <n v="580"/>
    <n v="6.9304543000000001"/>
    <n v="14.819990539999999"/>
    <x v="2"/>
  </r>
  <r>
    <s v="2020-12-3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NGAOUI"/>
    <s v="2020-12-28"/>
    <x v="0"/>
    <s v="CMR"/>
    <m/>
    <s v="Adamaoua"/>
    <s v="CMR001"/>
    <s v="Mbéré"/>
    <s v="CMR001004"/>
    <s v="Meiganga"/>
    <s v="CMR001004002"/>
    <s v="MEIGANGA"/>
    <s v="2020-12-31"/>
    <s v="Camerounaise"/>
    <m/>
    <n v="2"/>
    <n v="0"/>
    <n v="0"/>
    <n v="0"/>
    <n v="0"/>
    <n v="0"/>
    <n v="0"/>
    <n v="0"/>
    <n v="1"/>
    <n v="0"/>
    <n v="0"/>
    <n v="1"/>
    <n v="1"/>
    <n v="2"/>
    <s v="Bovins"/>
    <m/>
    <n v="29"/>
    <n v="0"/>
    <n v="0"/>
    <n v="0"/>
    <n v="29"/>
    <n v="6.7419379599999996"/>
    <n v="14.56870743"/>
    <x v="2"/>
  </r>
  <r>
    <s v="2020-12-3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Ngaoui"/>
    <s v="CMR001004004"/>
    <s v="ALLAHAMDOU "/>
    <s v="2020-12-27"/>
    <x v="0"/>
    <s v="CMR"/>
    <m/>
    <s v="Est"/>
    <s v="CMR003"/>
    <s v="Boumba-Et-Ngoko"/>
    <s v="CMR003001"/>
    <s v="Gari-Gombo"/>
    <s v="CMR003001002"/>
    <s v="GARI-GOMBO "/>
    <s v="2021-01-09"/>
    <s v="Camerounaise"/>
    <m/>
    <n v="5"/>
    <n v="0"/>
    <n v="0"/>
    <n v="0"/>
    <n v="0"/>
    <n v="0"/>
    <n v="0"/>
    <n v="0"/>
    <n v="1"/>
    <n v="0"/>
    <n v="0"/>
    <n v="2"/>
    <n v="3"/>
    <n v="5"/>
    <s v="Bovins"/>
    <m/>
    <n v="67"/>
    <n v="0"/>
    <n v="0"/>
    <n v="0"/>
    <n v="67"/>
    <n v="6.7419379599999996"/>
    <n v="14.56870743"/>
    <x v="2"/>
  </r>
  <r>
    <s v="2020-12-30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 "/>
    <s v="2020-12-30"/>
    <x v="0"/>
    <s v="CMR"/>
    <m/>
    <s v="Centre"/>
    <s v="CMR002"/>
    <s v="Mfoundi"/>
    <s v="CMR002007"/>
    <s v="Yaounde II"/>
    <s v="CMR002007004"/>
    <s v="YAOUNDE "/>
    <s v="2021-01-1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8"/>
    <n v="0"/>
    <n v="0"/>
    <n v="0"/>
    <n v="18"/>
    <n v="6.7419379599999996"/>
    <n v="14.56870743"/>
    <x v="2"/>
  </r>
  <r>
    <s v="2020-12-30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konolinga"/>
    <s v="CMR002009003"/>
    <s v="MINTA"/>
    <s v="2020-12-10"/>
    <x v="0"/>
    <s v="CMR"/>
    <m/>
    <s v="Est"/>
    <s v="CMR003"/>
    <s v="Boumba-Et-Ngoko"/>
    <s v="CMR003001"/>
    <s v="Yokadouma"/>
    <s v="CMR003001001"/>
    <s v="YOKADOUMA"/>
    <s v="2021-01-14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96"/>
    <n v="0"/>
    <n v="0"/>
    <n v="0"/>
    <n v="96"/>
    <n v="4.8990748999999996"/>
    <n v="14.54433978"/>
    <x v="2"/>
  </r>
  <r>
    <s v="2020-12-30"/>
    <x v="2"/>
    <s v="CMR003"/>
    <s v="Kadey"/>
    <s v="CMR003003"/>
    <s v="Kette"/>
    <s v="CMR003003004"/>
    <s v="TIMANGOLO"/>
    <x v="1"/>
    <s v="TCD"/>
    <m/>
    <s v="Lac"/>
    <s v="TCD007"/>
    <m/>
    <m/>
    <m/>
    <m/>
    <s v=""/>
    <s v="2020-10-05"/>
    <x v="1"/>
    <s v="COG"/>
    <m/>
    <m/>
    <m/>
    <m/>
    <m/>
    <m/>
    <m/>
    <s v=""/>
    <s v="2021-03-10"/>
    <s v="Tchadienne"/>
    <m/>
    <n v="0"/>
    <n v="7"/>
    <n v="0"/>
    <n v="0"/>
    <n v="0"/>
    <n v="0"/>
    <n v="0"/>
    <n v="0"/>
    <n v="1"/>
    <n v="0"/>
    <n v="0"/>
    <n v="0"/>
    <n v="7"/>
    <n v="7"/>
    <s v="Bovins"/>
    <m/>
    <n v="185"/>
    <n v="0"/>
    <n v="0"/>
    <n v="0"/>
    <n v="185"/>
    <n v="4.8990748999999996"/>
    <n v="14.54433978"/>
    <x v="2"/>
  </r>
  <r>
    <s v="2020-12-3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ALAKISSA"/>
    <s v="2020-12-29"/>
    <x v="0"/>
    <s v="CMR"/>
    <m/>
    <s v="Est"/>
    <s v="CMR003"/>
    <s v="kadey"/>
    <s v="CMR003003"/>
    <s v="Batouri"/>
    <s v="CMR003003003"/>
    <s v="NYABI"/>
    <s v="2021-01-0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3"/>
    <n v="0"/>
    <n v="0"/>
    <n v="0"/>
    <n v="33"/>
    <n v="4.8990748999999996"/>
    <n v="14.54433978"/>
    <x v="2"/>
  </r>
  <r>
    <s v="2020-12-3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GAROUA SAMBE"/>
    <s v="2020-12-25"/>
    <x v="0"/>
    <s v="CMR"/>
    <m/>
    <s v="Est"/>
    <s v="CMR003"/>
    <s v="kadey"/>
    <s v="CMR003003"/>
    <s v="Kette"/>
    <s v="CMR003003004"/>
    <s v="DORBADAWA"/>
    <s v="2021-01-0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4"/>
    <n v="0"/>
    <n v="0"/>
    <n v="0"/>
    <n v="14"/>
    <n v="4.8990748999999996"/>
    <n v="14.54433978"/>
    <x v="2"/>
  </r>
  <r>
    <s v="2020-12-3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0-12-29"/>
    <x v="0"/>
    <s v="CMR"/>
    <m/>
    <s v="Est"/>
    <s v="CMR003"/>
    <s v="kadey"/>
    <s v="CMR003003"/>
    <s v="Kette"/>
    <s v="CMR003003004"/>
    <s v="NGALIMAMA"/>
    <s v="2021-01-02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7"/>
    <n v="0"/>
    <n v="0"/>
    <n v="0"/>
    <n v="57"/>
    <n v="4.8990748999999996"/>
    <n v="14.54433978"/>
    <x v="2"/>
  </r>
  <r>
    <s v="2020-12-30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2-28"/>
    <x v="2"/>
    <s v="CAR"/>
    <m/>
    <s v="Nana-Mambere"/>
    <s v="CAR010"/>
    <m/>
    <m/>
    <m/>
    <m/>
    <s v=""/>
    <s v="2020-12-31"/>
    <s v="Camerounaise Centrafricaine"/>
    <m/>
    <n v="4"/>
    <n v="0"/>
    <n v="2"/>
    <n v="0"/>
    <n v="0"/>
    <n v="0"/>
    <n v="0"/>
    <n v="0"/>
    <n v="2"/>
    <n v="0"/>
    <n v="0"/>
    <n v="0"/>
    <n v="6"/>
    <n v="6"/>
    <s v="Bovins"/>
    <m/>
    <n v="460"/>
    <n v="0"/>
    <n v="0"/>
    <n v="0"/>
    <n v="460"/>
    <n v="5.0849866700000002"/>
    <n v="14.63825578"/>
    <x v="2"/>
  </r>
  <r>
    <s v="2020-12-30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NDOKAYO"/>
    <s v="2020-12-28"/>
    <x v="2"/>
    <s v="CAR"/>
    <m/>
    <s v="Nana-Mambere"/>
    <s v="CAR010"/>
    <m/>
    <m/>
    <m/>
    <m/>
    <s v=""/>
    <s v="2020-12-31"/>
    <s v="Camerounaise"/>
    <m/>
    <n v="4"/>
    <n v="0"/>
    <n v="0"/>
    <n v="0"/>
    <n v="0"/>
    <n v="0"/>
    <n v="0"/>
    <n v="0"/>
    <n v="1"/>
    <n v="0"/>
    <n v="0"/>
    <n v="0"/>
    <n v="4"/>
    <n v="4"/>
    <s v="Bovins Autre"/>
    <s v="Asins"/>
    <n v="270"/>
    <n v="0"/>
    <n v="0"/>
    <n v="2"/>
    <n v="272"/>
    <n v="5.0849866700000002"/>
    <n v="14.63825578"/>
    <x v="2"/>
  </r>
  <r>
    <s v="2020-12-30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WADEN"/>
    <s v="2020-12-28"/>
    <x v="2"/>
    <s v="CAR"/>
    <m/>
    <s v="Mambere-Kadei"/>
    <s v="CAR007"/>
    <m/>
    <m/>
    <m/>
    <m/>
    <s v=""/>
    <s v="2020-12-3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280"/>
    <n v="0"/>
    <n v="0"/>
    <n v="0"/>
    <n v="280"/>
    <n v="5.0849866700000002"/>
    <n v="14.63825578"/>
    <x v="2"/>
  </r>
  <r>
    <s v="2020-12-30"/>
    <x v="2"/>
    <s v="CMR003"/>
    <s v="Kadey"/>
    <s v="CMR003003"/>
    <s v="Ouli"/>
    <s v="CMR003003005"/>
    <s v="TAMOUNEGUEZE"/>
    <x v="0"/>
    <s v="CMR"/>
    <m/>
    <s v="Nord"/>
    <s v="CMR006"/>
    <s v="Mayo-Rey"/>
    <s v="CMR006004"/>
    <s v="Touboro"/>
    <s v="CMR006004003"/>
    <s v="TOUBORO"/>
    <s v="2020-12-05"/>
    <x v="2"/>
    <s v="CAR"/>
    <m/>
    <s v="Nana-Mambere"/>
    <s v="CAR010"/>
    <m/>
    <m/>
    <m/>
    <m/>
    <s v=""/>
    <s v="2021-01-30"/>
    <s v="Tchadienne Camerounaise"/>
    <m/>
    <n v="6"/>
    <n v="2"/>
    <n v="0"/>
    <n v="0"/>
    <n v="0"/>
    <n v="0"/>
    <n v="0"/>
    <n v="0"/>
    <n v="2"/>
    <n v="0"/>
    <n v="0"/>
    <n v="4"/>
    <n v="4"/>
    <n v="8"/>
    <s v="Bovins Ovins"/>
    <m/>
    <n v="950"/>
    <n v="80"/>
    <n v="0"/>
    <n v="0"/>
    <n v="1030"/>
    <n v="5.0849866700000002"/>
    <n v="14.63825578"/>
    <x v="2"/>
  </r>
  <r>
    <s v="2020-12-30"/>
    <x v="2"/>
    <s v="CMR003"/>
    <s v="Kadey"/>
    <s v="CMR003003"/>
    <s v="Ouli"/>
    <s v="CMR003003005"/>
    <s v="TAMOUNEGUEZE"/>
    <x v="0"/>
    <s v="CMR"/>
    <m/>
    <s v="Extrême-Nord"/>
    <s v="CMR004"/>
    <s v="Logone-Et-Chari"/>
    <s v="CMR004002"/>
    <s v="Kousseri"/>
    <s v="CMR004002006"/>
    <s v="KOUSSERI"/>
    <s v="2020-12-10"/>
    <x v="2"/>
    <s v="CAR"/>
    <m/>
    <s v="Bamingui-Bangoran"/>
    <s v="CAR001"/>
    <m/>
    <m/>
    <m/>
    <m/>
    <s v=""/>
    <s v="2021-02-10"/>
    <s v="Camerounaise Nigérianne"/>
    <m/>
    <n v="3"/>
    <n v="0"/>
    <n v="0"/>
    <n v="2"/>
    <n v="0"/>
    <n v="0"/>
    <n v="0"/>
    <n v="0"/>
    <n v="2"/>
    <n v="0"/>
    <n v="0"/>
    <n v="1"/>
    <n v="4"/>
    <n v="5"/>
    <s v="Bovins Ovins Autre"/>
    <s v="Equins"/>
    <n v="1500"/>
    <n v="150"/>
    <n v="0"/>
    <n v="2"/>
    <n v="1652"/>
    <n v="5.0849866700000002"/>
    <n v="14.63825578"/>
    <x v="2"/>
  </r>
  <r>
    <s v="2020-12-30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MALEWA"/>
    <s v="2020-12-30"/>
    <x v="2"/>
    <s v="CAR"/>
    <m/>
    <s v="Ouham"/>
    <s v="CAR013"/>
    <m/>
    <m/>
    <m/>
    <m/>
    <s v=""/>
    <s v="2021-01-23"/>
    <s v="Camerounaise"/>
    <m/>
    <n v="5"/>
    <n v="0"/>
    <n v="0"/>
    <n v="0"/>
    <n v="0"/>
    <n v="0"/>
    <n v="0"/>
    <n v="0"/>
    <n v="1"/>
    <n v="0"/>
    <n v="0"/>
    <n v="2"/>
    <n v="3"/>
    <n v="5"/>
    <s v="Bovins"/>
    <m/>
    <n v="430"/>
    <n v="0"/>
    <n v="0"/>
    <n v="0"/>
    <n v="430"/>
    <n v="5.0849866700000002"/>
    <n v="14.63825578"/>
    <x v="2"/>
  </r>
  <r>
    <s v="2020-12-30"/>
    <x v="2"/>
    <s v="CMR003"/>
    <s v="Kadey"/>
    <s v="CMR003003"/>
    <s v="Ouli"/>
    <s v="CMR003003005"/>
    <s v="TAMOUNEGUEZE"/>
    <x v="0"/>
    <s v="CMR"/>
    <m/>
    <s v="Nord"/>
    <s v="CMR006"/>
    <s v="Mayo-Rey"/>
    <s v="CMR006004"/>
    <s v="Touboro"/>
    <s v="CMR006004003"/>
    <s v="TOUBORO"/>
    <s v="2020-12-05"/>
    <x v="2"/>
    <s v="CAR"/>
    <m/>
    <s v="Nana-Mambere"/>
    <s v="CAR010"/>
    <m/>
    <m/>
    <m/>
    <m/>
    <s v=""/>
    <s v="2021-01-30"/>
    <s v="Camerounaise Nigérianne"/>
    <m/>
    <n v="3"/>
    <n v="0"/>
    <n v="0"/>
    <n v="4"/>
    <n v="0"/>
    <n v="0"/>
    <n v="0"/>
    <n v="0"/>
    <n v="2"/>
    <n v="0"/>
    <n v="0"/>
    <n v="3"/>
    <n v="4"/>
    <n v="7"/>
    <s v="Bovins Ovins"/>
    <m/>
    <n v="1100"/>
    <n v="150"/>
    <n v="0"/>
    <n v="0"/>
    <n v="1250"/>
    <n v="5.0849866700000002"/>
    <n v="14.63825578"/>
    <x v="2"/>
  </r>
  <r>
    <s v="2020-12-30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2-25"/>
    <x v="2"/>
    <s v="CAR"/>
    <m/>
    <s v="Ouham-Pende"/>
    <s v="CAR014"/>
    <m/>
    <m/>
    <m/>
    <m/>
    <s v=""/>
    <s v="2021-01-19"/>
    <s v="Camerounaise"/>
    <m/>
    <n v="6"/>
    <n v="0"/>
    <n v="0"/>
    <n v="0"/>
    <n v="0"/>
    <n v="0"/>
    <n v="0"/>
    <n v="0"/>
    <n v="1"/>
    <n v="0"/>
    <n v="0"/>
    <n v="2"/>
    <n v="4"/>
    <n v="6"/>
    <s v="Bovins"/>
    <m/>
    <n v="600"/>
    <n v="0"/>
    <n v="0"/>
    <n v="0"/>
    <n v="600"/>
    <n v="5.0849866700000002"/>
    <n v="14.63825578"/>
    <x v="2"/>
  </r>
  <r>
    <s v="2020-12-30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MBAIBOUM "/>
    <s v="2020-12-08"/>
    <x v="1"/>
    <s v="COG"/>
    <m/>
    <m/>
    <m/>
    <m/>
    <m/>
    <m/>
    <m/>
    <s v=""/>
    <s v="2021-02-28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306"/>
    <n v="0"/>
    <n v="0"/>
    <n v="0"/>
    <n v="306"/>
    <n v="6.0387188500000004"/>
    <n v="14.40065877"/>
    <x v="2"/>
  </r>
  <r>
    <s v="2020-12-30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MBAIBOUM "/>
    <s v="2020-12-08"/>
    <x v="1"/>
    <s v="COG"/>
    <m/>
    <m/>
    <m/>
    <m/>
    <m/>
    <m/>
    <m/>
    <s v=""/>
    <s v="2021-02-28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70"/>
    <n v="0"/>
    <n v="0"/>
    <n v="0"/>
    <n v="170"/>
    <n v="6.0387188500000004"/>
    <n v="14.40065877"/>
    <x v="2"/>
  </r>
  <r>
    <s v="2020-12-30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MBAIBOUM "/>
    <s v="2020-12-08"/>
    <x v="1"/>
    <s v="COG"/>
    <m/>
    <m/>
    <m/>
    <m/>
    <m/>
    <m/>
    <m/>
    <s v=""/>
    <s v="2021-02-28"/>
    <s v="Tchadienne"/>
    <m/>
    <n v="0"/>
    <n v="3"/>
    <n v="0"/>
    <n v="0"/>
    <n v="0"/>
    <n v="0"/>
    <n v="0"/>
    <n v="0"/>
    <n v="1"/>
    <n v="0"/>
    <n v="0"/>
    <n v="0"/>
    <n v="3"/>
    <n v="3"/>
    <s v="Bovins"/>
    <m/>
    <n v="316"/>
    <n v="0"/>
    <n v="0"/>
    <n v="0"/>
    <n v="316"/>
    <n v="6.0387188500000004"/>
    <n v="14.40065877"/>
    <x v="2"/>
  </r>
  <r>
    <s v="2020-12-30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MBAIBOUM "/>
    <s v="2020-12-08"/>
    <x v="1"/>
    <s v="COG"/>
    <m/>
    <m/>
    <m/>
    <m/>
    <m/>
    <m/>
    <m/>
    <s v=""/>
    <s v="2021-02-28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202"/>
    <n v="0"/>
    <n v="0"/>
    <n v="0"/>
    <n v="202"/>
    <n v="6.0387188500000004"/>
    <n v="14.40065877"/>
    <x v="2"/>
  </r>
  <r>
    <s v="2020-12-30"/>
    <x v="1"/>
    <s v="CMR006"/>
    <s v="Bénoué"/>
    <s v="CMR006001"/>
    <s v="Bibémi"/>
    <s v="CMR006001012"/>
    <s v="MAYO-LOPE"/>
    <x v="1"/>
    <s v="TCD"/>
    <m/>
    <s v="Logone Oriental"/>
    <s v="TCD009"/>
    <m/>
    <m/>
    <m/>
    <m/>
    <s v=""/>
    <s v="2020-12-02"/>
    <x v="0"/>
    <s v="CMR"/>
    <m/>
    <s v="Nord"/>
    <s v="CMR006"/>
    <s v="Bénoué"/>
    <s v="CMR006001"/>
    <s v="Bibémi"/>
    <s v="CMR006001012"/>
    <s v="KAREDJE"/>
    <s v="2020-12-31"/>
    <s v="Tchadienne"/>
    <m/>
    <n v="0"/>
    <n v="6"/>
    <n v="0"/>
    <n v="0"/>
    <n v="0"/>
    <n v="0"/>
    <n v="0"/>
    <n v="0"/>
    <n v="1"/>
    <n v="0"/>
    <n v="0"/>
    <n v="0"/>
    <n v="6"/>
    <n v="6"/>
    <s v="Bovins Autre"/>
    <s v="Asins"/>
    <n v="313"/>
    <n v="0"/>
    <n v="0"/>
    <n v="2"/>
    <n v="315"/>
    <n v="9.2572727399999994"/>
    <n v="13.77182711"/>
    <x v="2"/>
  </r>
  <r>
    <s v="2020-12-31"/>
    <x v="0"/>
    <s v="CMR001"/>
    <s v="Mbéré"/>
    <s v="CMR001004"/>
    <s v="Djohong"/>
    <s v="CMR001004003"/>
    <s v="BORGOP"/>
    <x v="1"/>
    <s v="TCD"/>
    <m/>
    <s v="Kanem"/>
    <s v="TCD006"/>
    <m/>
    <m/>
    <m/>
    <m/>
    <s v=""/>
    <s v="2020-12-05"/>
    <x v="0"/>
    <s v="CMR"/>
    <m/>
    <s v="Adamaoua"/>
    <s v="CMR001"/>
    <s v="Mbéré"/>
    <s v="CMR001004"/>
    <s v="Djohong"/>
    <s v="CMR001004003"/>
    <s v="OURO ADDE"/>
    <s v="2020-12-31"/>
    <s v="Tchadienne"/>
    <m/>
    <n v="0"/>
    <n v="9"/>
    <n v="0"/>
    <n v="0"/>
    <n v="0"/>
    <n v="0"/>
    <n v="0"/>
    <n v="0"/>
    <n v="1"/>
    <n v="0"/>
    <n v="2"/>
    <n v="2"/>
    <n v="5"/>
    <n v="9"/>
    <s v="Bovins Autre"/>
    <s v="Equins"/>
    <n v="235"/>
    <n v="35"/>
    <n v="0"/>
    <n v="10"/>
    <n v="280"/>
    <n v="6.9304543000000001"/>
    <n v="14.819990539999999"/>
    <x v="2"/>
  </r>
  <r>
    <s v="2020-12-31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2-05"/>
    <x v="0"/>
    <s v="CMR"/>
    <m/>
    <s v="Adamaoua"/>
    <s v="CMR001"/>
    <s v="Mbéré"/>
    <s v="CMR001004"/>
    <s v="Djohong"/>
    <s v="CMR001004003"/>
    <s v="LAMOU"/>
    <s v="2020-12-31"/>
    <s v="Tchadienne"/>
    <m/>
    <n v="0"/>
    <n v="10"/>
    <n v="0"/>
    <n v="0"/>
    <n v="0"/>
    <n v="0"/>
    <n v="0"/>
    <n v="0"/>
    <n v="1"/>
    <n v="3"/>
    <n v="2"/>
    <n v="1"/>
    <n v="4"/>
    <n v="10"/>
    <s v="Bovins Autre"/>
    <s v="Asins et Equins"/>
    <n v="290"/>
    <n v="49"/>
    <n v="0"/>
    <n v="15"/>
    <n v="354"/>
    <n v="6.9304543000000001"/>
    <n v="14.819990539999999"/>
    <x v="2"/>
  </r>
  <r>
    <s v="2020-12-31"/>
    <x v="0"/>
    <s v="CMR001"/>
    <s v="Mbéré"/>
    <s v="CMR001004"/>
    <s v="Djohong"/>
    <s v="CMR001004003"/>
    <s v="BORGOP"/>
    <x v="1"/>
    <s v="TCD"/>
    <m/>
    <s v="Lac"/>
    <s v="TCD007"/>
    <m/>
    <m/>
    <m/>
    <m/>
    <s v=""/>
    <s v="2020-12-09"/>
    <x v="0"/>
    <s v="CMR"/>
    <m/>
    <s v="Adamaoua"/>
    <s v="CMR001"/>
    <s v="Mbéré"/>
    <s v="CMR001004"/>
    <s v="Djohong"/>
    <s v="CMR001004003"/>
    <s v="LAMOU"/>
    <s v="2020-12-31"/>
    <s v="Tchadienne"/>
    <m/>
    <n v="0"/>
    <n v="5"/>
    <n v="0"/>
    <n v="0"/>
    <n v="0"/>
    <n v="0"/>
    <n v="0"/>
    <n v="0"/>
    <n v="1"/>
    <n v="1"/>
    <n v="2"/>
    <n v="0"/>
    <n v="2"/>
    <n v="5"/>
    <s v="Bovins"/>
    <m/>
    <n v="195"/>
    <n v="0"/>
    <n v="0"/>
    <n v="0"/>
    <n v="195"/>
    <n v="6.9304543000000001"/>
    <n v="14.819990539999999"/>
    <x v="2"/>
  </r>
  <r>
    <s v="2020-12-3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Meiganga"/>
    <s v="CMR001004002"/>
    <s v="FADA"/>
    <s v="2020-12-31"/>
    <x v="0"/>
    <s v="CMR"/>
    <m/>
    <s v="Adamaoua"/>
    <s v="CMR001"/>
    <s v="Mbéré"/>
    <s v="CMR001004"/>
    <s v="Meiganga"/>
    <s v="CMR001004002"/>
    <s v="MEIGANGA"/>
    <s v="2021-01-01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15"/>
    <n v="0"/>
    <n v="0"/>
    <n v="0"/>
    <n v="15"/>
    <n v="6.7419379599999996"/>
    <n v="14.56870743"/>
    <x v="2"/>
  </r>
  <r>
    <s v="2020-12-31"/>
    <x v="0"/>
    <s v="CMR001"/>
    <s v="Mbéré"/>
    <s v="CMR001004"/>
    <s v="Meiganga"/>
    <s v="CMR001004002"/>
    <s v="NGAM"/>
    <x v="0"/>
    <s v="CMR"/>
    <m/>
    <s v="Adamaoua"/>
    <s v="CMR001"/>
    <s v="Mbéré"/>
    <s v="CMR001004"/>
    <s v="Djohong"/>
    <s v="CMR001004003"/>
    <s v="DJOHONG "/>
    <s v="2020-12-30"/>
    <x v="0"/>
    <s v="CMR"/>
    <m/>
    <s v="Est"/>
    <s v="CMR003"/>
    <s v="kadey"/>
    <s v="CMR003003"/>
    <s v="Kentzou"/>
    <s v="CMR003003007"/>
    <s v="KENTZOU "/>
    <s v="2021-01-09"/>
    <s v="Camerounaise"/>
    <m/>
    <n v="4"/>
    <n v="0"/>
    <n v="0"/>
    <n v="0"/>
    <n v="0"/>
    <n v="0"/>
    <n v="0"/>
    <n v="0"/>
    <n v="1"/>
    <n v="0"/>
    <n v="0"/>
    <n v="1"/>
    <n v="3"/>
    <n v="4"/>
    <s v="Bovins"/>
    <m/>
    <n v="67"/>
    <n v="0"/>
    <n v="0"/>
    <n v="0"/>
    <n v="67"/>
    <n v="6.7419379599999996"/>
    <n v="14.56870743"/>
    <x v="2"/>
  </r>
  <r>
    <s v="2020-12-3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29"/>
    <x v="0"/>
    <s v="CMR"/>
    <m/>
    <s v="Est"/>
    <s v="CMR003"/>
    <s v="kadey"/>
    <s v="CMR003003"/>
    <s v="Batouri"/>
    <s v="CMR003003003"/>
    <s v="BATOURI"/>
    <s v="2021-01-01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3"/>
    <n v="0"/>
    <n v="0"/>
    <n v="0"/>
    <n v="13"/>
    <n v="4.8990748999999996"/>
    <n v="14.54433978"/>
    <x v="2"/>
  </r>
  <r>
    <s v="2020-12-3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30"/>
    <x v="0"/>
    <s v="CMR"/>
    <m/>
    <s v="Est"/>
    <s v="CMR003"/>
    <s v="kadey"/>
    <s v="CMR003003"/>
    <s v="Batouri"/>
    <s v="CMR003003003"/>
    <s v="KAMBELLÉ"/>
    <s v="2021-01-0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2"/>
    <n v="0"/>
    <n v="0"/>
    <n v="0"/>
    <n v="12"/>
    <n v="4.8990748999999996"/>
    <n v="14.54433978"/>
    <x v="2"/>
  </r>
  <r>
    <s v="2020-12-3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EDOBO"/>
    <s v="2020-12-29"/>
    <x v="0"/>
    <s v="CMR"/>
    <m/>
    <s v="Est"/>
    <s v="CMR003"/>
    <s v="Boumba-Et-Ngoko"/>
    <s v="CMR003001"/>
    <s v="Salapoumbé"/>
    <s v="CMR003001004"/>
    <s v="SALAPOUMBE"/>
    <s v="2021-01-20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8"/>
    <n v="0"/>
    <n v="0"/>
    <n v="0"/>
    <n v="58"/>
    <n v="4.8990748999999996"/>
    <n v="14.54433978"/>
    <x v="2"/>
  </r>
  <r>
    <s v="2020-12-31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09-30"/>
    <x v="1"/>
    <s v="COG"/>
    <m/>
    <m/>
    <m/>
    <m/>
    <m/>
    <m/>
    <m/>
    <s v=""/>
    <s v="2021-02-28"/>
    <s v="Tchadienne Camerounaise"/>
    <m/>
    <n v="3"/>
    <n v="6"/>
    <n v="0"/>
    <n v="0"/>
    <n v="0"/>
    <n v="0"/>
    <n v="0"/>
    <n v="0"/>
    <n v="2"/>
    <n v="0"/>
    <n v="0"/>
    <n v="0"/>
    <n v="9"/>
    <n v="9"/>
    <s v="Bovins"/>
    <m/>
    <n v="268"/>
    <n v="0"/>
    <n v="0"/>
    <n v="0"/>
    <n v="268"/>
    <n v="4.8990748999999996"/>
    <n v="14.54433978"/>
    <x v="2"/>
  </r>
  <r>
    <s v="2020-12-3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0-12-30"/>
    <x v="0"/>
    <s v="CMR"/>
    <m/>
    <s v="Est"/>
    <s v="CMR003"/>
    <s v="kadey"/>
    <s v="CMR003003"/>
    <s v="Batouri"/>
    <s v="CMR003003003"/>
    <s v="NYABI"/>
    <s v="2021-01-01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6"/>
    <n v="0"/>
    <n v="0"/>
    <n v="0"/>
    <n v="16"/>
    <n v="4.8990748999999996"/>
    <n v="14.54433978"/>
    <x v="2"/>
  </r>
  <r>
    <s v="2020-12-31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11"/>
    <x v="0"/>
    <s v="CMR"/>
    <m/>
    <s v="Est"/>
    <s v="CMR003"/>
    <s v="Lom-Et-Djerem"/>
    <s v="CMR003004"/>
    <s v="Garoua-Boulaï"/>
    <s v="CMR003004006"/>
    <s v="MBORGUENE "/>
    <s v="2021-01-04"/>
    <s v="Camerounaise"/>
    <m/>
    <n v="2"/>
    <n v="0"/>
    <n v="0"/>
    <n v="0"/>
    <n v="0"/>
    <n v="0"/>
    <n v="0"/>
    <n v="0"/>
    <n v="1"/>
    <n v="0"/>
    <n v="0"/>
    <n v="0"/>
    <n v="2"/>
    <n v="2"/>
    <s v="Bovins Autre"/>
    <s v="Asins"/>
    <n v="192"/>
    <n v="0"/>
    <n v="0"/>
    <n v="1"/>
    <n v="193"/>
    <n v="6.0387188500000004"/>
    <n v="14.40065877"/>
    <x v="2"/>
  </r>
  <r>
    <s v="2020-12-31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11"/>
    <x v="0"/>
    <s v="CMR"/>
    <m/>
    <s v="Est"/>
    <s v="CMR003"/>
    <s v="Lom-Et-Djerem"/>
    <s v="CMR003004"/>
    <s v="Garoua-Boulaï"/>
    <s v="CMR003004006"/>
    <s v="MBORGUENE "/>
    <s v="2021-01-04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23"/>
    <n v="0"/>
    <n v="0"/>
    <n v="0"/>
    <n v="223"/>
    <n v="6.0387188500000004"/>
    <n v="14.40065877"/>
    <x v="2"/>
  </r>
  <r>
    <s v="2020-12-31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10"/>
    <x v="0"/>
    <s v="CMR"/>
    <m/>
    <s v="Est"/>
    <s v="CMR003"/>
    <s v="Lom-Et-Djerem"/>
    <s v="CMR003004"/>
    <s v="Bétaré-Oya"/>
    <s v="CMR003004002"/>
    <s v="ZEMBE "/>
    <s v="2021-01-06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03"/>
    <n v="0"/>
    <n v="0"/>
    <n v="0"/>
    <n v="203"/>
    <n v="6.0387188500000004"/>
    <n v="14.40065877"/>
    <x v="2"/>
  </r>
  <r>
    <s v="2020-12-31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DJOHONG "/>
    <s v="2020-12-10"/>
    <x v="0"/>
    <s v="CMR"/>
    <m/>
    <s v="Est"/>
    <s v="CMR003"/>
    <s v="Lom-Et-Djerem"/>
    <s v="CMR003004"/>
    <s v="Bétaré-Oya"/>
    <s v="CMR003004002"/>
    <s v="ZEMBE "/>
    <s v="2020-12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66"/>
    <n v="0"/>
    <n v="0"/>
    <n v="0"/>
    <n v="66"/>
    <n v="6.0387188500000004"/>
    <n v="14.40065877"/>
    <x v="2"/>
  </r>
  <r>
    <s v="2020-12-31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10"/>
    <x v="0"/>
    <s v="CMR"/>
    <m/>
    <s v="Est"/>
    <s v="CMR003"/>
    <s v="Lom-Et-Djerem"/>
    <s v="CMR003004"/>
    <s v="Bétaré-Oya"/>
    <s v="CMR003004002"/>
    <s v="ZEMBE "/>
    <s v="2021-01-06"/>
    <s v="Camerounaise"/>
    <m/>
    <n v="2"/>
    <n v="0"/>
    <n v="0"/>
    <n v="0"/>
    <n v="0"/>
    <n v="0"/>
    <n v="0"/>
    <n v="0"/>
    <n v="1"/>
    <n v="0"/>
    <n v="0"/>
    <n v="0"/>
    <n v="2"/>
    <n v="2"/>
    <s v="Bovins Autre"/>
    <s v="Asins"/>
    <n v="118"/>
    <n v="0"/>
    <n v="0"/>
    <n v="2"/>
    <n v="120"/>
    <n v="6.0387188500000004"/>
    <n v="14.40065877"/>
    <x v="2"/>
  </r>
  <r>
    <s v="2020-12-31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11"/>
    <x v="0"/>
    <s v="CMR"/>
    <m/>
    <s v="Est"/>
    <s v="CMR003"/>
    <s v="Lom-Et-Djerem"/>
    <s v="CMR003004"/>
    <s v="Garoua-Boulaï"/>
    <s v="CMR003004006"/>
    <s v="MBORGUENE "/>
    <s v="2021-01-04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251"/>
    <n v="0"/>
    <n v="0"/>
    <n v="0"/>
    <n v="251"/>
    <n v="6.0387188500000004"/>
    <n v="14.40065877"/>
    <x v="2"/>
  </r>
  <r>
    <s v="2020-12-31"/>
    <x v="1"/>
    <s v="CMR006"/>
    <s v="Bénoué"/>
    <s v="CMR006001"/>
    <s v="Bibémi"/>
    <s v="CMR006001012"/>
    <s v="MAYO-LOPE"/>
    <x v="1"/>
    <s v="TCD"/>
    <m/>
    <s v="Logone Oriental"/>
    <s v="TCD009"/>
    <m/>
    <m/>
    <m/>
    <m/>
    <s v=""/>
    <s v="2020-12-04"/>
    <x v="0"/>
    <s v="CMR"/>
    <m/>
    <s v="Nord"/>
    <s v="CMR006"/>
    <s v="Bénoué"/>
    <s v="CMR006001"/>
    <s v="Bibémi"/>
    <s v="CMR006001012"/>
    <s v="KAREDJE"/>
    <s v="2021-01-03"/>
    <s v="Tchadienne"/>
    <m/>
    <n v="0"/>
    <n v="7"/>
    <n v="0"/>
    <n v="0"/>
    <n v="0"/>
    <n v="0"/>
    <n v="0"/>
    <n v="0"/>
    <n v="1"/>
    <n v="0"/>
    <n v="0"/>
    <n v="0"/>
    <n v="7"/>
    <n v="7"/>
    <s v="Bovins Autre"/>
    <s v="Asins"/>
    <n v="353"/>
    <n v="0"/>
    <n v="0"/>
    <n v="3"/>
    <n v="356"/>
    <n v="9.2572727399999994"/>
    <n v="13.77182711"/>
    <x v="2"/>
  </r>
  <r>
    <s v="2021-01-01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19"/>
    <x v="1"/>
    <s v="COG"/>
    <m/>
    <m/>
    <m/>
    <m/>
    <m/>
    <m/>
    <m/>
    <s v=""/>
    <s v="2021-03-19"/>
    <s v="Camerounaise Tchadienne"/>
    <m/>
    <n v="3"/>
    <n v="5"/>
    <n v="0"/>
    <n v="0"/>
    <n v="0"/>
    <n v="0"/>
    <n v="0"/>
    <n v="0"/>
    <n v="2"/>
    <n v="0"/>
    <n v="0"/>
    <n v="0"/>
    <n v="8"/>
    <n v="8"/>
    <s v="Bovins"/>
    <m/>
    <n v="257"/>
    <n v="0"/>
    <n v="0"/>
    <n v="0"/>
    <n v="257"/>
    <n v="4.8990748999999996"/>
    <n v="14.54433978"/>
    <x v="2"/>
  </r>
  <r>
    <s v="2021-01-01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12-31"/>
    <x v="0"/>
    <s v="CMR"/>
    <m/>
    <s v="Est"/>
    <s v="CMR003"/>
    <s v="Boumba-Et-Ngoko"/>
    <s v="CMR003001"/>
    <s v="Yokadouma"/>
    <s v="CMR003001001"/>
    <s v="YOKADOUMA"/>
    <s v="2021-01-3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24"/>
    <n v="0"/>
    <n v="0"/>
    <n v="0"/>
    <n v="124"/>
    <n v="4.8990748999999996"/>
    <n v="14.54433978"/>
    <x v="2"/>
  </r>
  <r>
    <s v="2021-01-01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MOBÉ"/>
    <s v="2020-12-24"/>
    <x v="0"/>
    <s v="CMR"/>
    <m/>
    <s v="Est"/>
    <s v="CMR003"/>
    <s v="kadey"/>
    <s v="CMR003003"/>
    <s v="Kette"/>
    <s v="CMR003003004"/>
    <s v="OURO-IDJE"/>
    <s v="2021-01-0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5"/>
    <n v="0"/>
    <n v="0"/>
    <n v="0"/>
    <n v="35"/>
    <n v="4.8990748999999996"/>
    <n v="14.54433978"/>
    <x v="2"/>
  </r>
  <r>
    <s v="2021-01-01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MBAIBOUM"/>
    <s v="2020-11-29"/>
    <x v="0"/>
    <s v="CMR"/>
    <m/>
    <s v="Est"/>
    <s v="CMR003"/>
    <s v="kadey"/>
    <s v="CMR003003"/>
    <s v="Batouri"/>
    <s v="CMR003003003"/>
    <s v="BITTI"/>
    <s v="2021-01-20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20"/>
    <n v="0"/>
    <n v="0"/>
    <n v="0"/>
    <n v="120"/>
    <n v="6.0387188500000004"/>
    <n v="14.40065877"/>
    <x v="2"/>
  </r>
  <r>
    <s v="2021-01-01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MBAIBOUM"/>
    <s v="2020-11-29"/>
    <x v="0"/>
    <s v="CMR"/>
    <m/>
    <s v="Est"/>
    <s v="CMR003"/>
    <s v="kadey"/>
    <s v="CMR003003"/>
    <s v="Batouri"/>
    <s v="CMR003003003"/>
    <s v="BITTI"/>
    <s v="2021-01-20"/>
    <s v="Tchadienne"/>
    <m/>
    <n v="0"/>
    <n v="2"/>
    <n v="0"/>
    <n v="0"/>
    <n v="0"/>
    <n v="0"/>
    <n v="0"/>
    <n v="0"/>
    <n v="1"/>
    <n v="0"/>
    <n v="0"/>
    <n v="0"/>
    <n v="2"/>
    <n v="2"/>
    <s v="Bovins Autre"/>
    <s v="Asins"/>
    <n v="160"/>
    <n v="0"/>
    <n v="0"/>
    <n v="1"/>
    <n v="161"/>
    <n v="6.0387188500000004"/>
    <n v="14.40065877"/>
    <x v="2"/>
  </r>
  <r>
    <s v="2021-01-01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MBAIBOUM"/>
    <s v="2020-11-29"/>
    <x v="0"/>
    <s v="CMR"/>
    <m/>
    <s v="Est"/>
    <s v="CMR003"/>
    <s v="kadey"/>
    <s v="CMR003003"/>
    <s v="Batouri"/>
    <s v="CMR003003003"/>
    <s v="BITTI"/>
    <s v="2021-01-20"/>
    <s v="Tchadienne"/>
    <m/>
    <n v="0"/>
    <n v="2"/>
    <n v="0"/>
    <n v="0"/>
    <n v="0"/>
    <n v="0"/>
    <n v="0"/>
    <n v="0"/>
    <n v="1"/>
    <n v="0"/>
    <n v="0"/>
    <n v="0"/>
    <n v="2"/>
    <n v="2"/>
    <s v="Bovins"/>
    <m/>
    <n v="136"/>
    <n v="0"/>
    <n v="0"/>
    <n v="0"/>
    <n v="136"/>
    <n v="6.0387188500000004"/>
    <n v="14.40065877"/>
    <x v="2"/>
  </r>
  <r>
    <s v="2021-01-02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11-30"/>
    <x v="1"/>
    <s v="COG"/>
    <m/>
    <m/>
    <m/>
    <m/>
    <m/>
    <m/>
    <m/>
    <s v=""/>
    <s v="2021-03-28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255"/>
    <n v="0"/>
    <n v="0"/>
    <n v="0"/>
    <n v="255"/>
    <n v="4.8990748999999996"/>
    <n v="14.54433978"/>
    <x v="2"/>
  </r>
  <r>
    <s v="2021-01-02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OUBARA"/>
    <s v="2021-01-01"/>
    <x v="0"/>
    <s v="CMR"/>
    <m/>
    <s v="Est"/>
    <s v="CMR003"/>
    <s v="kadey"/>
    <s v="CMR003003"/>
    <s v="Batouri"/>
    <s v="CMR003003003"/>
    <s v="TAPARÉ"/>
    <s v="2021-01-08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5"/>
    <n v="0"/>
    <n v="0"/>
    <n v="0"/>
    <n v="25"/>
    <n v="4.8990748999999996"/>
    <n v="14.54433978"/>
    <x v="2"/>
  </r>
  <r>
    <s v="2021-01-0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2-31"/>
    <x v="2"/>
    <s v="CAR"/>
    <m/>
    <s v="Ouham-Pende"/>
    <s v="CAR014"/>
    <m/>
    <m/>
    <m/>
    <m/>
    <s v=""/>
    <s v="2021-01-04"/>
    <s v="Camerounaise"/>
    <m/>
    <n v="3"/>
    <n v="0"/>
    <n v="0"/>
    <n v="0"/>
    <n v="0"/>
    <n v="0"/>
    <n v="0"/>
    <n v="0"/>
    <n v="1"/>
    <n v="0"/>
    <n v="0"/>
    <n v="0"/>
    <n v="3"/>
    <n v="3"/>
    <s v="Bovins Autre"/>
    <s v="Asins"/>
    <n v="420"/>
    <n v="0"/>
    <n v="0"/>
    <n v="2"/>
    <n v="422"/>
    <n v="5.0849866700000002"/>
    <n v="14.63825578"/>
    <x v="2"/>
  </r>
  <r>
    <s v="2021-01-0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Ngoura"/>
    <s v="CMR003004005"/>
    <s v="GUIWA YANGAMO"/>
    <s v="2020-12-31"/>
    <x v="2"/>
    <s v="CAR"/>
    <m/>
    <s v="Ouham-Pende"/>
    <s v="CAR014"/>
    <m/>
    <m/>
    <m/>
    <m/>
    <s v=""/>
    <s v="2021-01-05"/>
    <s v="Camerounaise Centrafricaine"/>
    <m/>
    <n v="3"/>
    <n v="0"/>
    <n v="1"/>
    <n v="0"/>
    <n v="0"/>
    <n v="0"/>
    <n v="0"/>
    <n v="0"/>
    <n v="2"/>
    <n v="0"/>
    <n v="0"/>
    <n v="0"/>
    <n v="4"/>
    <n v="4"/>
    <s v="Bovins Ovins"/>
    <m/>
    <n v="340"/>
    <n v="26"/>
    <n v="0"/>
    <n v="0"/>
    <n v="366"/>
    <n v="5.0849866700000002"/>
    <n v="14.63825578"/>
    <x v="2"/>
  </r>
  <r>
    <s v="2021-01-02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Garoua-Boulaï"/>
    <s v="CMR003004006"/>
    <s v="GADO BADGER"/>
    <s v="2020-12-26"/>
    <x v="2"/>
    <s v="CAR"/>
    <m/>
    <s v="Ouham-Pende"/>
    <s v="CAR014"/>
    <m/>
    <m/>
    <m/>
    <m/>
    <s v=""/>
    <s v="2021-01-20"/>
    <s v="Centrafricaine"/>
    <m/>
    <n v="0"/>
    <n v="0"/>
    <n v="5"/>
    <n v="0"/>
    <n v="0"/>
    <n v="0"/>
    <n v="0"/>
    <n v="0"/>
    <n v="1"/>
    <n v="0"/>
    <n v="0"/>
    <n v="2"/>
    <n v="3"/>
    <n v="5"/>
    <s v="Bovins"/>
    <m/>
    <n v="450"/>
    <n v="0"/>
    <n v="0"/>
    <n v="0"/>
    <n v="450"/>
    <n v="5.0849866700000002"/>
    <n v="14.63825578"/>
    <x v="2"/>
  </r>
  <r>
    <s v="2021-01-03"/>
    <x v="2"/>
    <s v="CMR003"/>
    <s v="Kadey"/>
    <s v="CMR003003"/>
    <s v="Ouli"/>
    <s v="CMR003003005"/>
    <s v="TAMOUNEGUEZE"/>
    <x v="0"/>
    <s v="CMR"/>
    <m/>
    <s v="Adamaoua"/>
    <s v="CMR001"/>
    <s v="Mbéré"/>
    <s v="CMR001004"/>
    <s v="Ngaoui"/>
    <s v="CMR001004004"/>
    <s v="NGAOUI"/>
    <s v="2020-12-15"/>
    <x v="2"/>
    <s v="CAR"/>
    <m/>
    <s v="Bamingui-Bangoran"/>
    <s v="CAR001"/>
    <m/>
    <m/>
    <m/>
    <m/>
    <s v=""/>
    <s v="2021-02-20"/>
    <s v="Camerounaise Nigérianne"/>
    <m/>
    <n v="6"/>
    <n v="0"/>
    <n v="0"/>
    <n v="4"/>
    <n v="0"/>
    <n v="0"/>
    <n v="0"/>
    <n v="0"/>
    <n v="2"/>
    <n v="0"/>
    <n v="0"/>
    <n v="4"/>
    <n v="6"/>
    <n v="10"/>
    <s v="Bovins Ovins Autre"/>
    <s v="Equins"/>
    <n v="1950"/>
    <n v="180"/>
    <n v="0"/>
    <n v="3"/>
    <n v="2133"/>
    <n v="5.0849866700000002"/>
    <n v="14.63825578"/>
    <x v="2"/>
  </r>
  <r>
    <s v="2021-01-03"/>
    <x v="2"/>
    <s v="CMR003"/>
    <s v="Kadey"/>
    <s v="CMR003003"/>
    <s v="Ouli"/>
    <s v="CMR003003005"/>
    <s v="TAMOUNEGUEZE"/>
    <x v="0"/>
    <s v="CMR"/>
    <m/>
    <s v="Est"/>
    <s v="CMR003"/>
    <s v="Lom-Et-Djerem"/>
    <s v="CMR003004"/>
    <s v="Bétaré-Oya"/>
    <s v="CMR003004002"/>
    <s v="BETARE OYA"/>
    <s v="2020-12-29"/>
    <x v="2"/>
    <s v="CAR"/>
    <m/>
    <s v="Mambere-Kadei"/>
    <s v="CAR007"/>
    <m/>
    <m/>
    <m/>
    <m/>
    <s v=""/>
    <s v="2021-01-20"/>
    <s v="Camerounaise"/>
    <m/>
    <n v="13"/>
    <n v="0"/>
    <n v="0"/>
    <n v="0"/>
    <n v="0"/>
    <n v="0"/>
    <n v="0"/>
    <n v="0"/>
    <n v="1"/>
    <n v="1"/>
    <n v="5"/>
    <n v="2"/>
    <n v="5"/>
    <n v="13"/>
    <s v="Bovins Autre"/>
    <s v="Asins"/>
    <n v="890"/>
    <n v="0"/>
    <n v="0"/>
    <n v="6"/>
    <n v="896"/>
    <n v="5.0849866700000002"/>
    <n v="14.63825578"/>
    <x v="2"/>
  </r>
  <r>
    <s v="2021-01-03"/>
    <x v="2"/>
    <s v="CMR003"/>
    <s v="Kadey"/>
    <s v="CMR003003"/>
    <s v="Ouli"/>
    <s v="CMR003003005"/>
    <s v="TAMOUNEGUEZE"/>
    <x v="0"/>
    <s v="CMR"/>
    <m/>
    <s v="Est"/>
    <s v="CMR003"/>
    <s v="Kadey"/>
    <s v="CMR003003"/>
    <s v="Ouli"/>
    <s v="CMR003003005"/>
    <s v="MBELEBINA"/>
    <s v="2021-01-02"/>
    <x v="2"/>
    <s v="CAR"/>
    <m/>
    <s v="Ouham-Pende"/>
    <s v="CAR014"/>
    <m/>
    <m/>
    <m/>
    <m/>
    <s v=""/>
    <s v="2021-01-30"/>
    <s v="Camerounaise"/>
    <m/>
    <n v="4"/>
    <n v="0"/>
    <n v="0"/>
    <n v="0"/>
    <n v="0"/>
    <n v="0"/>
    <n v="0"/>
    <n v="0"/>
    <n v="1"/>
    <n v="0"/>
    <n v="0"/>
    <n v="2"/>
    <n v="2"/>
    <n v="4"/>
    <s v="Bovins"/>
    <m/>
    <n v="330"/>
    <n v="0"/>
    <n v="0"/>
    <n v="0"/>
    <n v="330"/>
    <n v="5.0849866700000002"/>
    <n v="14.63825578"/>
    <x v="2"/>
  </r>
  <r>
    <s v="2021-01-03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05"/>
    <x v="0"/>
    <s v="CMR"/>
    <m/>
    <s v="Est"/>
    <s v="CMR003"/>
    <s v="Lom-Et-Djerem"/>
    <s v="CMR003004"/>
    <s v="Bétaré-Oya"/>
    <s v="CMR003004002"/>
    <s v="ZEMBE "/>
    <s v="2021-01-06"/>
    <s v="Centrafricaine"/>
    <m/>
    <n v="0"/>
    <n v="0"/>
    <n v="2"/>
    <n v="0"/>
    <n v="0"/>
    <n v="0"/>
    <n v="0"/>
    <n v="0"/>
    <n v="1"/>
    <n v="0"/>
    <n v="0"/>
    <n v="0"/>
    <n v="2"/>
    <n v="2"/>
    <s v="Bovins Ovins"/>
    <m/>
    <n v="56"/>
    <n v="17"/>
    <n v="0"/>
    <n v="0"/>
    <n v="73"/>
    <n v="6.0387188500000004"/>
    <n v="14.40065877"/>
    <x v="2"/>
  </r>
  <r>
    <s v="2021-01-03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05"/>
    <x v="0"/>
    <s v="CMR"/>
    <m/>
    <s v="Est"/>
    <s v="CMR003"/>
    <s v="Lom-Et-Djerem"/>
    <s v="CMR003004"/>
    <s v="Bétaré-Oya"/>
    <s v="CMR003004002"/>
    <s v="ZEMBE "/>
    <s v="2021-01-06"/>
    <s v="Centrafricaine"/>
    <m/>
    <n v="0"/>
    <n v="0"/>
    <n v="3"/>
    <n v="0"/>
    <n v="0"/>
    <n v="0"/>
    <n v="0"/>
    <n v="0"/>
    <n v="1"/>
    <n v="0"/>
    <n v="0"/>
    <n v="0"/>
    <n v="3"/>
    <n v="3"/>
    <s v="Bovins Autre"/>
    <s v="Asins"/>
    <n v="331"/>
    <n v="0"/>
    <n v="0"/>
    <n v="2"/>
    <n v="333"/>
    <n v="6.0387188500000004"/>
    <n v="14.40065877"/>
    <x v="2"/>
  </r>
  <r>
    <s v="2021-01-03"/>
    <x v="2"/>
    <s v="CMR003"/>
    <s v="Lom-Et-Djerem"/>
    <s v="CMR003004"/>
    <s v="Garoua-Boulaï"/>
    <s v="CMR003004006"/>
    <s v="TAPARE"/>
    <x v="2"/>
    <s v="CAR"/>
    <m/>
    <s v="Nana-Mambere"/>
    <s v="CAR010"/>
    <m/>
    <m/>
    <m/>
    <m/>
    <s v=""/>
    <s v="2020-12-15"/>
    <x v="0"/>
    <s v="CMR"/>
    <m/>
    <s v="Est"/>
    <s v="CMR003"/>
    <s v="Lom-Et-Djerem"/>
    <s v="CMR003004"/>
    <s v="Garoua-Boulaï"/>
    <s v="CMR003004006"/>
    <s v="GADO-BADJERE "/>
    <s v="2021-01-07"/>
    <s v="Centrafricaine"/>
    <m/>
    <n v="0"/>
    <n v="0"/>
    <n v="3"/>
    <n v="0"/>
    <n v="0"/>
    <n v="0"/>
    <n v="0"/>
    <n v="0"/>
    <n v="1"/>
    <n v="0"/>
    <n v="0"/>
    <n v="0"/>
    <n v="3"/>
    <n v="3"/>
    <s v="Bovins"/>
    <m/>
    <n v="202"/>
    <n v="0"/>
    <n v="0"/>
    <n v="0"/>
    <n v="202"/>
    <n v="6.0387188500000004"/>
    <n v="14.40065877"/>
    <x v="2"/>
  </r>
  <r>
    <s v="2021-01-04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12-01"/>
    <x v="0"/>
    <s v="CMR"/>
    <m/>
    <s v="Est"/>
    <s v="CMR003"/>
    <s v="kadey"/>
    <s v="CMR003003"/>
    <s v="Batouri"/>
    <s v="CMR003003003"/>
    <s v="NYABI"/>
    <s v="2021-01-07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8"/>
    <n v="0"/>
    <n v="0"/>
    <n v="0"/>
    <n v="58"/>
    <n v="4.8990748999999996"/>
    <n v="14.54433978"/>
    <x v="2"/>
  </r>
  <r>
    <s v="2021-01-04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TIMANGOLO"/>
    <s v="2021-01-03"/>
    <x v="0"/>
    <s v="CMR"/>
    <m/>
    <s v="Est"/>
    <s v="CMR003"/>
    <s v="kadey"/>
    <s v="CMR003003"/>
    <s v="Batouri"/>
    <s v="CMR003003003"/>
    <s v="BATOURI"/>
    <s v="2021-01-05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2"/>
    <n v="0"/>
    <n v="0"/>
    <n v="0"/>
    <n v="52"/>
    <n v="4.8990748999999996"/>
    <n v="14.54433978"/>
    <x v="2"/>
  </r>
  <r>
    <s v="2021-01-04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1-01-03"/>
    <x v="0"/>
    <s v="CMR"/>
    <m/>
    <s v="Est"/>
    <s v="CMR003"/>
    <s v="kadey"/>
    <s v="CMR003003"/>
    <s v="Kette"/>
    <s v="CMR003003004"/>
    <s v="GBITI"/>
    <s v="2021-01-0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3"/>
    <n v="0"/>
    <n v="0"/>
    <n v="0"/>
    <n v="13"/>
    <n v="4.8990748999999996"/>
    <n v="14.54433978"/>
    <x v="2"/>
  </r>
  <r>
    <s v="2021-01-04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0-12-27"/>
    <x v="0"/>
    <s v="CMR"/>
    <m/>
    <s v="Est"/>
    <s v="CMR003"/>
    <s v="Lom-Et-Djerem"/>
    <s v="CMR003004"/>
    <s v="Garoua-Boulaï"/>
    <s v="CMR003004006"/>
    <s v="GAROUA BOULAÏ "/>
    <s v="2021-01-0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40"/>
    <n v="0"/>
    <n v="0"/>
    <n v="0"/>
    <n v="140"/>
    <n v="6.0385846000000001"/>
    <n v="14.4007468"/>
    <x v="2"/>
  </r>
  <r>
    <s v="2021-01-04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KAKA"/>
    <s v="2021-01-02"/>
    <x v="0"/>
    <s v="CMR"/>
    <m/>
    <s v="Est"/>
    <s v="CMR003"/>
    <s v="Lom-Et-Djerem"/>
    <s v="CMR003004"/>
    <s v="Mandjou"/>
    <s v="CMR003004004"/>
    <s v="MANDJOU"/>
    <s v="2021-01-2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33"/>
    <n v="0"/>
    <n v="0"/>
    <n v="0"/>
    <n v="33"/>
    <n v="6.0385846000000001"/>
    <n v="14.4007468"/>
    <x v="2"/>
  </r>
  <r>
    <s v="2021-01-04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TOUBORO "/>
    <s v="2020-12-12"/>
    <x v="0"/>
    <s v="CMR"/>
    <m/>
    <s v="Est"/>
    <s v="CMR003"/>
    <s v="kadey"/>
    <s v="CMR003003"/>
    <s v="Kette"/>
    <s v="CMR003003004"/>
    <s v="BITTI "/>
    <s v="2021-01-1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44"/>
    <n v="0"/>
    <n v="0"/>
    <n v="0"/>
    <n v="144"/>
    <n v="6.0387188500000004"/>
    <n v="14.40065877"/>
    <x v="2"/>
  </r>
  <r>
    <s v="2021-01-04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TOUBORO "/>
    <s v="2020-12-12"/>
    <x v="0"/>
    <s v="CMR"/>
    <m/>
    <s v="Est"/>
    <s v="CMR003"/>
    <s v="kadey"/>
    <s v="CMR003003"/>
    <s v="Kette"/>
    <s v="CMR003003004"/>
    <s v="BITTI "/>
    <s v="2021-01-1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77"/>
    <n v="0"/>
    <n v="0"/>
    <n v="0"/>
    <n v="177"/>
    <n v="6.0387188500000004"/>
    <n v="14.40065877"/>
    <x v="2"/>
  </r>
  <r>
    <s v="2021-01-04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TOUBORO "/>
    <s v="2020-12-12"/>
    <x v="0"/>
    <s v="CMR"/>
    <m/>
    <s v="Est"/>
    <s v="CMR003"/>
    <s v="kadey"/>
    <s v="CMR003003"/>
    <s v="Kette"/>
    <s v="CMR003003004"/>
    <s v="BITTI "/>
    <s v="2021-01-1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9"/>
    <n v="0"/>
    <n v="0"/>
    <n v="0"/>
    <n v="209"/>
    <n v="6.0387188500000004"/>
    <n v="14.40065877"/>
    <x v="2"/>
  </r>
  <r>
    <s v="2021-01-05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11-30"/>
    <x v="0"/>
    <s v="CMR"/>
    <m/>
    <s v="Est"/>
    <s v="CMR003"/>
    <s v="Boumba-Et-Ngoko"/>
    <s v="CMR003001"/>
    <s v="Yokadouma"/>
    <s v="CMR003001001"/>
    <s v="YOKADOUMA"/>
    <s v="2021-01-31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123"/>
    <n v="0"/>
    <n v="0"/>
    <n v="0"/>
    <n v="123"/>
    <n v="4.8990748999999996"/>
    <n v="14.54433978"/>
    <x v="2"/>
  </r>
  <r>
    <s v="2021-01-05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TIMANGOLO"/>
    <s v="2021-01-04"/>
    <x v="0"/>
    <s v="CMR"/>
    <m/>
    <s v="Est"/>
    <s v="CMR003"/>
    <s v="kadey"/>
    <s v="CMR003003"/>
    <s v="Kette"/>
    <s v="CMR003003004"/>
    <s v="GBITI"/>
    <s v="2021-01-06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2"/>
    <n v="0"/>
    <n v="0"/>
    <n v="0"/>
    <n v="32"/>
    <n v="4.8990748999999996"/>
    <n v="14.54433978"/>
    <x v="2"/>
  </r>
  <r>
    <s v="2021-01-05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1-01-04"/>
    <x v="0"/>
    <s v="CMR"/>
    <m/>
    <s v="Est"/>
    <s v="CMR003"/>
    <s v="kadey"/>
    <s v="CMR003003"/>
    <s v="Kette"/>
    <s v="CMR003003004"/>
    <s v="GBITI"/>
    <s v="2021-01-06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1"/>
    <n v="0"/>
    <n v="0"/>
    <n v="0"/>
    <n v="11"/>
    <n v="4.8990748999999996"/>
    <n v="14.54433978"/>
    <x v="2"/>
  </r>
  <r>
    <s v="2021-01-05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1-01-05"/>
    <x v="0"/>
    <s v="CMR"/>
    <m/>
    <s v="Est"/>
    <s v="CMR003"/>
    <s v="kadey"/>
    <s v="CMR003003"/>
    <s v="Batouri"/>
    <s v="CMR003003003"/>
    <s v="BATOURI"/>
    <s v="2021-01-07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35"/>
    <n v="0"/>
    <n v="0"/>
    <n v="0"/>
    <n v="35"/>
    <n v="4.8990748999999996"/>
    <n v="14.54433978"/>
    <x v="2"/>
  </r>
  <r>
    <s v="2021-01-05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DJOHONG "/>
    <s v="2020-12-19"/>
    <x v="0"/>
    <s v="CMR"/>
    <m/>
    <s v="Est"/>
    <s v="CMR003"/>
    <s v="Lom-Et-Djerem"/>
    <s v="CMR003004"/>
    <s v="Garoua-Boulaï"/>
    <s v="CMR003004006"/>
    <s v="MBORGUENE "/>
    <s v="2021-01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97"/>
    <n v="0"/>
    <n v="0"/>
    <n v="0"/>
    <n v="197"/>
    <n v="6.0387188500000004"/>
    <n v="14.40065877"/>
    <x v="2"/>
  </r>
  <r>
    <s v="2021-01-05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DJOHONG "/>
    <s v="2020-12-19"/>
    <x v="0"/>
    <s v="CMR"/>
    <m/>
    <s v="Est"/>
    <s v="CMR003"/>
    <s v="Lom-Et-Djerem"/>
    <s v="CMR003004"/>
    <s v="Garoua-Boulaï"/>
    <s v="CMR003004006"/>
    <s v="MBORGUENE "/>
    <s v="2021-01-10"/>
    <s v="Camerounaise"/>
    <m/>
    <n v="2"/>
    <n v="0"/>
    <n v="0"/>
    <n v="0"/>
    <n v="0"/>
    <n v="0"/>
    <n v="0"/>
    <n v="0"/>
    <n v="1"/>
    <n v="0"/>
    <n v="0"/>
    <n v="0"/>
    <n v="2"/>
    <n v="2"/>
    <s v="Bovins Ovins"/>
    <m/>
    <n v="228"/>
    <n v="23"/>
    <n v="0"/>
    <n v="0"/>
    <n v="251"/>
    <n v="6.0387188500000004"/>
    <n v="14.40065877"/>
    <x v="2"/>
  </r>
  <r>
    <s v="2021-01-05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johong"/>
    <s v="CMR001004003"/>
    <s v="DJOHONG "/>
    <s v="2020-12-19"/>
    <x v="0"/>
    <s v="CMR"/>
    <m/>
    <s v="Est"/>
    <s v="CMR003"/>
    <s v="Lom-Et-Djerem"/>
    <s v="CMR003004"/>
    <s v="Garoua-Boulaï"/>
    <s v="CMR003004006"/>
    <s v="MBORGUENE "/>
    <s v="2021-01-10"/>
    <s v="Camerounaise"/>
    <m/>
    <n v="2"/>
    <n v="0"/>
    <n v="0"/>
    <n v="0"/>
    <n v="0"/>
    <n v="0"/>
    <n v="0"/>
    <n v="0"/>
    <n v="1"/>
    <n v="0"/>
    <n v="0"/>
    <n v="0"/>
    <n v="2"/>
    <n v="2"/>
    <s v="Bovins Autre"/>
    <s v="Asins"/>
    <n v="17"/>
    <n v="0"/>
    <n v="0"/>
    <n v="2"/>
    <n v="19"/>
    <n v="6.0387188500000004"/>
    <n v="14.40065877"/>
    <x v="2"/>
  </r>
  <r>
    <s v="2021-01-0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YOKO TOUBORO "/>
    <s v="2020-12-08"/>
    <x v="0"/>
    <s v="CMR"/>
    <m/>
    <s v="Est"/>
    <s v="CMR003"/>
    <s v="kadey"/>
    <s v="CMR003003"/>
    <s v="Kette"/>
    <s v="CMR003003004"/>
    <s v="TOCTOYO "/>
    <s v="2021-01-2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01"/>
    <n v="0"/>
    <n v="0"/>
    <n v="0"/>
    <n v="101"/>
    <n v="6.0387188500000004"/>
    <n v="14.40065877"/>
    <x v="2"/>
  </r>
  <r>
    <s v="2021-01-05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YOKO TOUBORO "/>
    <s v="2020-12-08"/>
    <x v="0"/>
    <s v="CMR"/>
    <m/>
    <s v="Est"/>
    <s v="CMR003"/>
    <s v="kadey"/>
    <s v="CMR003003"/>
    <s v="Kette"/>
    <s v="CMR003003004"/>
    <s v="TOCTOYO "/>
    <s v="2021-01-20"/>
    <s v="Camerounaise"/>
    <m/>
    <n v="2"/>
    <n v="0"/>
    <n v="0"/>
    <n v="0"/>
    <n v="0"/>
    <n v="0"/>
    <n v="0"/>
    <n v="0"/>
    <n v="1"/>
    <n v="0"/>
    <n v="0"/>
    <n v="0"/>
    <n v="2"/>
    <n v="2"/>
    <s v="Bovins Autre"/>
    <s v="Asins"/>
    <n v="166"/>
    <n v="0"/>
    <n v="0"/>
    <n v="2"/>
    <n v="168"/>
    <n v="6.0387188500000004"/>
    <n v="14.40065877"/>
    <x v="2"/>
  </r>
  <r>
    <s v="2021-01-06"/>
    <x v="2"/>
    <s v="CMR003"/>
    <s v="Kadey"/>
    <s v="CMR003003"/>
    <s v="Kette"/>
    <s v="CMR003003004"/>
    <s v="TIMANGOLO"/>
    <x v="0"/>
    <s v="CMR"/>
    <m/>
    <s v="Nord"/>
    <s v="CMR006"/>
    <s v="Mayo-Rey"/>
    <s v="CMR006004"/>
    <s v="Touboro"/>
    <s v="CMR006004003"/>
    <s v="TOUBORO"/>
    <s v="2020-12-01"/>
    <x v="0"/>
    <s v="CMR"/>
    <m/>
    <s v="Est"/>
    <s v="CMR003"/>
    <s v="kadey"/>
    <s v="CMR003003"/>
    <s v="Kette"/>
    <s v="CMR003003004"/>
    <s v="BOUBARA"/>
    <s v="2021-01-07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1"/>
    <n v="0"/>
    <n v="0"/>
    <n v="0"/>
    <n v="21"/>
    <n v="4.8990748999999996"/>
    <n v="14.54433978"/>
    <x v="2"/>
  </r>
  <r>
    <s v="2021-01-0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BOUBARA"/>
    <s v="2021-01-05"/>
    <x v="0"/>
    <s v="CMR"/>
    <m/>
    <s v="Est"/>
    <s v="CMR003"/>
    <s v="kadey"/>
    <s v="CMR003003"/>
    <s v="Batouri"/>
    <s v="CMR003003003"/>
    <s v="YABBI"/>
    <s v="2021-01-08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2"/>
    <n v="0"/>
    <n v="0"/>
    <n v="0"/>
    <n v="12"/>
    <n v="4.8990748999999996"/>
    <n v="14.54433978"/>
    <x v="2"/>
  </r>
  <r>
    <s v="2021-01-06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1-01-05"/>
    <x v="0"/>
    <s v="CMR"/>
    <m/>
    <s v="Est"/>
    <s v="CMR003"/>
    <s v="kadey"/>
    <s v="CMR003003"/>
    <s v="Ndélélé"/>
    <s v="CMR003003006"/>
    <s v="GOTO"/>
    <s v="2021-01-09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63"/>
    <n v="0"/>
    <n v="0"/>
    <n v="0"/>
    <n v="63"/>
    <n v="4.8990748999999996"/>
    <n v="14.54433978"/>
    <x v="2"/>
  </r>
  <r>
    <s v="2021-01-07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GBITI"/>
    <s v="2021-01-06"/>
    <x v="0"/>
    <s v="CMR"/>
    <m/>
    <s v="Est"/>
    <s v="CMR003"/>
    <s v="kadey"/>
    <s v="CMR003003"/>
    <s v="Batouri"/>
    <s v="CMR003003003"/>
    <s v="MDEM"/>
    <s v="2021-01-08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35"/>
    <n v="0"/>
    <n v="0"/>
    <n v="0"/>
    <n v="35"/>
    <n v="4.8990748999999996"/>
    <n v="14.54433978"/>
    <x v="2"/>
  </r>
  <r>
    <s v="2021-01-07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05"/>
    <x v="1"/>
    <s v="COG"/>
    <m/>
    <m/>
    <m/>
    <m/>
    <m/>
    <m/>
    <m/>
    <s v=""/>
    <s v="2021-03-28"/>
    <s v="Camerounaise Tchadienne"/>
    <m/>
    <n v="3"/>
    <n v="6"/>
    <n v="0"/>
    <n v="0"/>
    <n v="0"/>
    <n v="0"/>
    <n v="0"/>
    <n v="0"/>
    <n v="2"/>
    <n v="0"/>
    <n v="0"/>
    <n v="0"/>
    <n v="9"/>
    <n v="9"/>
    <s v="Bovins"/>
    <m/>
    <n v="268"/>
    <n v="0"/>
    <n v="0"/>
    <n v="0"/>
    <n v="268"/>
    <n v="4.8990748999999996"/>
    <n v="14.54433978"/>
    <x v="2"/>
  </r>
  <r>
    <s v="2021-01-07"/>
    <x v="2"/>
    <s v="CMR003"/>
    <s v="Kadey"/>
    <s v="CMR003003"/>
    <s v="Kette"/>
    <s v="CMR003003004"/>
    <s v="TIMANGOLO"/>
    <x v="1"/>
    <s v="TCD"/>
    <m/>
    <s v="N'Djamena"/>
    <s v="TCD018"/>
    <m/>
    <m/>
    <m/>
    <m/>
    <s v=""/>
    <s v="2020-11-18"/>
    <x v="1"/>
    <s v="COG"/>
    <m/>
    <m/>
    <m/>
    <m/>
    <m/>
    <m/>
    <m/>
    <s v=""/>
    <s v="2021-03-31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145"/>
    <n v="0"/>
    <n v="0"/>
    <n v="0"/>
    <n v="145"/>
    <n v="4.8990748999999996"/>
    <n v="14.54433978"/>
    <x v="2"/>
  </r>
  <r>
    <s v="2021-01-07"/>
    <x v="2"/>
    <s v="CMR003"/>
    <s v="Kadey"/>
    <s v="CMR003003"/>
    <s v="Kette"/>
    <s v="CMR003003004"/>
    <s v="TIMANGOLO"/>
    <x v="0"/>
    <s v="CMR"/>
    <m/>
    <s v="Nord"/>
    <s v="CMR006"/>
    <s v="Kadey"/>
    <s v="CMR003003"/>
    <s v="Pitoa"/>
    <s v="CMR006001010"/>
    <s v="PITOA"/>
    <s v="2020-12-01"/>
    <x v="0"/>
    <s v="CMR"/>
    <m/>
    <s v="Est"/>
    <s v="CMR003"/>
    <s v="Boumba-Et-Ngoko"/>
    <s v="CMR003001"/>
    <s v="Yokadouma"/>
    <s v="CMR003001001"/>
    <s v="YOKADOUMA"/>
    <s v="2021-02-1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2"/>
    <n v="0"/>
    <n v="0"/>
    <n v="0"/>
    <n v="32"/>
    <n v="4.8990748999999996"/>
    <n v="14.54433978"/>
    <x v="2"/>
  </r>
  <r>
    <s v="2021-01-07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Mbé"/>
    <s v="CMR001005002"/>
    <s v="MBAE  MBOU"/>
    <s v="2020-12-29"/>
    <x v="0"/>
    <s v="CMR"/>
    <m/>
    <s v="Est"/>
    <s v="CMR003"/>
    <s v="kadey"/>
    <s v="CMR003003"/>
    <s v="Kette"/>
    <s v="CMR003003004"/>
    <s v="BITI"/>
    <s v="2021-01-25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20"/>
    <n v="0"/>
    <n v="0"/>
    <n v="0"/>
    <n v="120"/>
    <n v="6.0385846000000001"/>
    <n v="14.4007468"/>
    <x v="2"/>
  </r>
  <r>
    <s v="2021-01-07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GARGA "/>
    <s v="2020-12-20"/>
    <x v="0"/>
    <s v="CMR"/>
    <m/>
    <s v="Est"/>
    <s v="CMR003"/>
    <s v="Lom-Et-Djerem"/>
    <s v="CMR003004"/>
    <s v="Garoua-Boulaï"/>
    <s v="CMR003004006"/>
    <s v="GAROUA-BOULAÏ "/>
    <s v="2021-01-0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99"/>
    <n v="0"/>
    <n v="0"/>
    <n v="0"/>
    <n v="199"/>
    <n v="6.0387188500000004"/>
    <n v="14.40065877"/>
    <x v="2"/>
  </r>
  <r>
    <s v="2021-01-07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GARGA"/>
    <s v="2020-12-20"/>
    <x v="0"/>
    <s v="CMR"/>
    <m/>
    <s v="Est"/>
    <s v="CMR003"/>
    <s v="Lom-Et-Djerem"/>
    <s v="CMR003004"/>
    <s v="Garoua-Boulaï"/>
    <s v="CMR003004006"/>
    <s v="GARROUA-BOULAÏ "/>
    <s v="2021-01-0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71"/>
    <n v="0"/>
    <n v="0"/>
    <n v="0"/>
    <n v="71"/>
    <n v="6.0387188500000004"/>
    <n v="14.40065877"/>
    <x v="2"/>
  </r>
  <r>
    <s v="2021-01-07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EIGANGA "/>
    <s v="2020-12-23"/>
    <x v="0"/>
    <s v="CMR"/>
    <m/>
    <s v="Est"/>
    <s v="CMR003"/>
    <s v="Lom-Et-Djerem"/>
    <s v="CMR003004"/>
    <s v="Garoua-Boulaï"/>
    <s v="CMR003004006"/>
    <s v="GAROUA-BOULAÏ "/>
    <s v="2021-01-0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03"/>
    <n v="0"/>
    <n v="0"/>
    <n v="0"/>
    <n v="203"/>
    <n v="6.0387188500000004"/>
    <n v="14.40065877"/>
    <x v="2"/>
  </r>
  <r>
    <s v="2021-01-08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2-17"/>
    <x v="0"/>
    <s v="CMR"/>
    <m/>
    <s v="Est"/>
    <s v="CMR003"/>
    <s v="Boumba-Et-Ngoko"/>
    <s v="CMR003001"/>
    <s v="Yokadouma"/>
    <s v="CMR003001001"/>
    <s v="YOKADOUMA"/>
    <s v="2021-01-31"/>
    <s v="Camerounaise"/>
    <m/>
    <n v="6"/>
    <n v="0"/>
    <n v="0"/>
    <n v="0"/>
    <n v="0"/>
    <n v="0"/>
    <n v="0"/>
    <n v="0"/>
    <n v="1"/>
    <n v="0"/>
    <n v="0"/>
    <n v="0"/>
    <n v="6"/>
    <n v="6"/>
    <s v="Bovins"/>
    <m/>
    <n v="235"/>
    <n v="0"/>
    <n v="0"/>
    <n v="0"/>
    <n v="235"/>
    <n v="4.8990748999999996"/>
    <n v="14.54433978"/>
    <x v="2"/>
  </r>
  <r>
    <s v="2021-01-08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konolinga"/>
    <s v="CMR002009003"/>
    <s v="AKONOLINGA"/>
    <s v="2020-12-03"/>
    <x v="0"/>
    <s v="CMR"/>
    <m/>
    <s v="Est"/>
    <s v="CMR003"/>
    <s v="kadey"/>
    <s v="CMR003003"/>
    <s v="Kette"/>
    <s v="CMR003003004"/>
    <s v="NYABI"/>
    <s v="2021-01-15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188"/>
    <n v="0"/>
    <n v="0"/>
    <n v="0"/>
    <n v="188"/>
    <n v="4.8990748999999996"/>
    <n v="14.54433978"/>
    <x v="2"/>
  </r>
  <r>
    <s v="2021-01-0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KOLBOUGA"/>
    <s v="2021-01-07"/>
    <x v="0"/>
    <s v="CMR"/>
    <m/>
    <s v="Est"/>
    <s v="CMR003"/>
    <s v="kadey"/>
    <s v="CMR003003"/>
    <s v="Batouri"/>
    <s v="CMR003003003"/>
    <s v="YOLO"/>
    <s v="2021-01-12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8"/>
    <n v="0"/>
    <n v="0"/>
    <n v="0"/>
    <n v="58"/>
    <n v="4.8990748999999996"/>
    <n v="14.54433978"/>
    <x v="2"/>
  </r>
  <r>
    <s v="2021-01-08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AMA2"/>
    <s v="2021-01-07"/>
    <x v="0"/>
    <s v="CMR"/>
    <m/>
    <s v="Est"/>
    <s v="CMR003"/>
    <s v="kadey"/>
    <s v="CMR003003"/>
    <s v="Batouri"/>
    <s v="CMR003003003"/>
    <s v="BATOURI"/>
    <s v="2021-01-09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17"/>
    <n v="0"/>
    <n v="0"/>
    <n v="0"/>
    <n v="17"/>
    <n v="4.8990748999999996"/>
    <n v="14.54433978"/>
    <x v="2"/>
  </r>
  <r>
    <s v="2021-01-08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yambaka"/>
    <s v="CMR001005003"/>
    <s v="NYAMBAKA"/>
    <s v="2021-01-05"/>
    <x v="0"/>
    <s v="CMR"/>
    <m/>
    <s v="Est"/>
    <s v="CMR003"/>
    <s v="Lom-Et-Djerem"/>
    <s v="CMR003004"/>
    <s v="Garoua-Boulaï"/>
    <s v="CMR003004006"/>
    <s v="MBORGUÉNE "/>
    <s v="2021-01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98"/>
    <n v="0"/>
    <n v="0"/>
    <n v="0"/>
    <n v="98"/>
    <n v="6.0385846000000001"/>
    <n v="14.4007468"/>
    <x v="2"/>
  </r>
  <r>
    <s v="2021-01-08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GARGA LYMBONA "/>
    <s v="2021-01-05"/>
    <x v="0"/>
    <s v="CMR"/>
    <m/>
    <s v="Est"/>
    <s v="CMR003"/>
    <s v="Lom-Et-Djerem"/>
    <s v="CMR003004"/>
    <s v="Garoua-Boulaï"/>
    <s v="CMR003004006"/>
    <s v="MBORGUÉNE "/>
    <s v="2021-01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52"/>
    <n v="0"/>
    <n v="0"/>
    <n v="0"/>
    <n v="52"/>
    <n v="6.0385846000000001"/>
    <n v="14.4007468"/>
    <x v="2"/>
  </r>
  <r>
    <s v="2021-01-08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I"/>
    <s v="CMR001005006"/>
    <s v="GARGA LYMBONA "/>
    <s v="2021-01-05"/>
    <x v="0"/>
    <s v="CMR"/>
    <m/>
    <s v="Est"/>
    <s v="CMR003"/>
    <s v="Lom-Et-Djerem"/>
    <s v="CMR003004"/>
    <s v="Garoua-Boulaï"/>
    <s v="CMR003004006"/>
    <s v="MBORGUÉNE"/>
    <s v="2021-01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50"/>
    <n v="0"/>
    <n v="0"/>
    <n v="0"/>
    <n v="50"/>
    <n v="6.0385846000000001"/>
    <n v="14.4007468"/>
    <x v="2"/>
  </r>
  <r>
    <s v="2021-01-08"/>
    <x v="2"/>
    <s v="CMR003"/>
    <s v="Lom-Et-Djerem"/>
    <s v="CMR003004"/>
    <s v="Garoua-Boulaï"/>
    <s v="CMR003004006"/>
    <s v="TAPARE"/>
    <x v="0"/>
    <s v="CMR"/>
    <m/>
    <s v="Adamaoua"/>
    <s v="CMR001"/>
    <s v="Vina"/>
    <s v="CMR001005"/>
    <s v="Ngaoundéré I"/>
    <s v="CMR001005004"/>
    <s v="NYAMBAKA"/>
    <s v="2021-01-05"/>
    <x v="0"/>
    <s v="CMR"/>
    <m/>
    <s v="Est"/>
    <s v="CMR003"/>
    <s v="Lom-Et-Djerem"/>
    <s v="CMR003004"/>
    <s v="Garoua-Boulaï"/>
    <s v="CMR003004006"/>
    <s v="MBORGUÉNE "/>
    <s v="2021-01-10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8"/>
    <n v="0"/>
    <n v="0"/>
    <n v="0"/>
    <n v="48"/>
    <n v="6.0385846000000001"/>
    <n v="14.4007468"/>
    <x v="2"/>
  </r>
  <r>
    <s v="2021-01-08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EKA"/>
    <s v="2021-01-04"/>
    <x v="0"/>
    <s v="CMR"/>
    <m/>
    <s v="Est"/>
    <s v="CMR003"/>
    <s v="Lom-Et-Djerem"/>
    <s v="CMR003004"/>
    <s v="Garoua-Boulaï"/>
    <s v="CMR003004006"/>
    <s v="GAROUA-BOULAÏ "/>
    <s v="2021-01-13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92"/>
    <n v="0"/>
    <n v="0"/>
    <n v="0"/>
    <n v="92"/>
    <n v="6.0387188500000004"/>
    <n v="14.40065877"/>
    <x v="2"/>
  </r>
  <r>
    <s v="2021-01-08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EKA"/>
    <s v="2021-01-04"/>
    <x v="0"/>
    <s v="CMR"/>
    <m/>
    <s v="Est"/>
    <s v="CMR003"/>
    <s v="Lom-Et-Djerem"/>
    <s v="CMR003004"/>
    <s v="Garoua-Boulaï"/>
    <s v="CMR003004006"/>
    <s v="GAROUA-BOULAÏ "/>
    <s v="2021-01-12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25"/>
    <n v="0"/>
    <n v="0"/>
    <n v="0"/>
    <n v="25"/>
    <n v="6.0387188500000004"/>
    <n v="14.40065877"/>
    <x v="2"/>
  </r>
  <r>
    <s v="2021-01-09"/>
    <x v="2"/>
    <s v="CMR003"/>
    <s v="Kadey"/>
    <s v="CMR003003"/>
    <s v="Kette"/>
    <s v="CMR003003004"/>
    <s v="TIMANGOLO"/>
    <x v="0"/>
    <s v="CMR"/>
    <m/>
    <s v="Centre"/>
    <s v="CMR002"/>
    <s v="Nyong-et-Mfoumou"/>
    <s v="CMR002009"/>
    <s v="Ayos"/>
    <s v="CMR002009004"/>
    <s v="AYOS"/>
    <s v="2020-12-03"/>
    <x v="2"/>
    <s v="CAR"/>
    <m/>
    <s v="Mambere-Kadei"/>
    <s v="CAR007"/>
    <m/>
    <m/>
    <m/>
    <m/>
    <s v=""/>
    <s v="2021-01-20"/>
    <s v="Camerounaise"/>
    <m/>
    <n v="5"/>
    <n v="0"/>
    <n v="0"/>
    <n v="0"/>
    <n v="0"/>
    <n v="0"/>
    <n v="0"/>
    <n v="0"/>
    <n v="1"/>
    <n v="0"/>
    <n v="0"/>
    <n v="0"/>
    <n v="5"/>
    <n v="5"/>
    <s v="Bovins"/>
    <m/>
    <n v="177"/>
    <n v="0"/>
    <n v="0"/>
    <n v="0"/>
    <n v="177"/>
    <n v="4.8990748999999996"/>
    <n v="14.54433978"/>
    <x v="2"/>
  </r>
  <r>
    <s v="2021-01-0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RGUENE-FONCHA"/>
    <s v="2021-01-07"/>
    <x v="0"/>
    <s v="CMR"/>
    <m/>
    <s v="Est"/>
    <s v="CMR003"/>
    <s v="kadey"/>
    <s v="CMR003003"/>
    <s v="Kette"/>
    <s v="CMR003003004"/>
    <s v="WOLO"/>
    <s v="2021-01-13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52"/>
    <n v="0"/>
    <n v="0"/>
    <n v="0"/>
    <n v="52"/>
    <n v="4.8990748999999996"/>
    <n v="14.54433978"/>
    <x v="2"/>
  </r>
  <r>
    <s v="2021-01-0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TAPARÉ"/>
    <s v="2021-01-02"/>
    <x v="0"/>
    <s v="CMR"/>
    <m/>
    <s v="Est"/>
    <s v="CMR003"/>
    <s v="kadey"/>
    <s v="CMR003003"/>
    <s v="Batouri"/>
    <s v="CMR003003003"/>
    <s v="LOLO"/>
    <s v="2021-01-12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8"/>
    <n v="0"/>
    <n v="0"/>
    <n v="0"/>
    <n v="58"/>
    <n v="4.8990748999999996"/>
    <n v="14.54433978"/>
    <x v="2"/>
  </r>
  <r>
    <s v="2021-01-0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TIMANGOLO"/>
    <s v="2021-01-08"/>
    <x v="2"/>
    <s v="CAR"/>
    <m/>
    <s v="Mambere-Kadei"/>
    <s v="CAR007"/>
    <m/>
    <m/>
    <m/>
    <m/>
    <s v=""/>
    <s v="2021-01-16"/>
    <s v="Camerounaise"/>
    <m/>
    <n v="7"/>
    <n v="0"/>
    <n v="0"/>
    <n v="0"/>
    <n v="0"/>
    <n v="0"/>
    <n v="0"/>
    <n v="0"/>
    <n v="1"/>
    <n v="0"/>
    <n v="0"/>
    <n v="0"/>
    <n v="7"/>
    <n v="7"/>
    <s v="Bovins"/>
    <m/>
    <n v="235"/>
    <n v="0"/>
    <n v="0"/>
    <n v="0"/>
    <n v="235"/>
    <n v="4.8990748999999996"/>
    <n v="14.54433978"/>
    <x v="2"/>
  </r>
  <r>
    <s v="2021-01-0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ntzou"/>
    <s v="CMR003003007"/>
    <s v="MBILE"/>
    <s v="2021-01-07"/>
    <x v="0"/>
    <s v="CMR"/>
    <m/>
    <s v="Est"/>
    <s v="CMR003"/>
    <s v="kadey"/>
    <s v="CMR003003"/>
    <s v="Batouri"/>
    <s v="CMR003003003"/>
    <s v="GADJI"/>
    <s v="2021-01-2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52"/>
    <n v="0"/>
    <n v="0"/>
    <n v="0"/>
    <n v="52"/>
    <n v="4.8990748999999996"/>
    <n v="14.54433978"/>
    <x v="2"/>
  </r>
  <r>
    <s v="2021-01-09"/>
    <x v="2"/>
    <s v="CMR003"/>
    <s v="Kadey"/>
    <s v="CMR003003"/>
    <s v="Kette"/>
    <s v="CMR003003004"/>
    <s v="TIMANGOLO"/>
    <x v="0"/>
    <s v="CMR"/>
    <m/>
    <s v="Est"/>
    <s v="CMR003"/>
    <s v="Kadey"/>
    <s v="CMR003003"/>
    <s v="Kette"/>
    <s v="CMR003003004"/>
    <s v="MBOUMAMA"/>
    <s v="2021-01-08"/>
    <x v="0"/>
    <s v="CMR"/>
    <m/>
    <s v="Est"/>
    <s v="CMR003"/>
    <s v="kadey"/>
    <s v="CMR003003"/>
    <s v="Kette"/>
    <s v="CMR003003004"/>
    <s v="TTIMANGOLO"/>
    <s v="2021-01-10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32"/>
    <n v="0"/>
    <n v="0"/>
    <n v="0"/>
    <n v="32"/>
    <n v="4.8990748999999996"/>
    <n v="14.54433978"/>
    <x v="2"/>
  </r>
  <r>
    <s v="2021-01-10"/>
    <x v="2"/>
    <s v="CMR003"/>
    <s v="Kadey"/>
    <s v="CMR003003"/>
    <s v="Kette"/>
    <s v="CMR003003004"/>
    <s v="TIMANGOLO"/>
    <x v="0"/>
    <s v="CMR"/>
    <m/>
    <s v="Est"/>
    <s v="CMR003"/>
    <s v="Kadey"/>
    <s v="CMR003003"/>
    <s v="Batouri"/>
    <s v="CMR003003003"/>
    <s v="KWELE"/>
    <s v="2021-01-09"/>
    <x v="0"/>
    <s v="CMR"/>
    <m/>
    <s v="Est"/>
    <s v="CMR003"/>
    <s v="kadey"/>
    <s v="CMR003003"/>
    <s v="Kette"/>
    <s v="CMR003003004"/>
    <s v="TIMANGOLO"/>
    <s v="2021-01-11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85"/>
    <n v="0"/>
    <n v="0"/>
    <n v="0"/>
    <n v="85"/>
    <n v="4.8990748999999996"/>
    <n v="14.54433978"/>
    <x v="2"/>
  </r>
  <r>
    <s v="2021-01-11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GARGA "/>
    <s v="2020-12-25"/>
    <x v="0"/>
    <s v="CMR"/>
    <m/>
    <s v="Est"/>
    <s v="CMR003"/>
    <s v="Lom-Et-Djerem"/>
    <s v="CMR003004"/>
    <s v="Garoua-Boulaï"/>
    <s v="CMR003004006"/>
    <s v="GAROUA-BOULAÏ "/>
    <s v="2021-01-15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212"/>
    <n v="0"/>
    <n v="0"/>
    <n v="0"/>
    <n v="212"/>
    <n v="6.0387188500000004"/>
    <n v="14.40065877"/>
    <x v="2"/>
  </r>
  <r>
    <s v="2021-01-11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GARGA "/>
    <s v="2020-12-25"/>
    <x v="0"/>
    <s v="CMR"/>
    <m/>
    <s v="Est"/>
    <s v="CMR003"/>
    <s v="Lom-Et-Djerem"/>
    <s v="CMR003004"/>
    <s v="Garoua-Boulaï"/>
    <s v="CMR003004006"/>
    <s v="GAROUA-BOULAÏ "/>
    <s v="2021-01-15"/>
    <s v="Camerounaise"/>
    <m/>
    <n v="4"/>
    <n v="0"/>
    <n v="0"/>
    <n v="0"/>
    <n v="0"/>
    <n v="0"/>
    <n v="0"/>
    <n v="0"/>
    <n v="1"/>
    <n v="0"/>
    <n v="0"/>
    <n v="0"/>
    <n v="4"/>
    <n v="4"/>
    <s v="Bovins"/>
    <m/>
    <n v="306"/>
    <n v="0"/>
    <n v="0"/>
    <n v="0"/>
    <n v="306"/>
    <n v="6.0387188500000004"/>
    <n v="14.40065877"/>
    <x v="2"/>
  </r>
  <r>
    <s v="2021-01-11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Dir"/>
    <s v="CMR001004001"/>
    <s v="BADJE"/>
    <s v="2020-12-17"/>
    <x v="0"/>
    <s v="CMR"/>
    <m/>
    <s v="Est"/>
    <s v="CMR003"/>
    <s v="kadey"/>
    <s v="CMR003003"/>
    <s v="Ouli"/>
    <s v="CMR003003005"/>
    <s v="GOURA"/>
    <s v="2021-01-26"/>
    <s v="Camerounaise"/>
    <m/>
    <n v="5"/>
    <n v="0"/>
    <n v="0"/>
    <n v="0"/>
    <n v="0"/>
    <n v="0"/>
    <n v="0"/>
    <n v="0"/>
    <n v="1"/>
    <n v="0"/>
    <n v="0"/>
    <n v="0"/>
    <n v="5"/>
    <n v="5"/>
    <s v="Bovins Autre"/>
    <s v="Asins"/>
    <n v="421"/>
    <n v="0"/>
    <n v="0"/>
    <n v="2"/>
    <n v="423"/>
    <n v="6.0387188500000004"/>
    <n v="14.40065877"/>
    <x v="2"/>
  </r>
  <r>
    <s v="2021-01-11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GARGA "/>
    <s v="2020-12-25"/>
    <x v="0"/>
    <s v="CMR"/>
    <m/>
    <s v="Est"/>
    <s v="CMR003"/>
    <s v="Lom-Et-Djerem"/>
    <s v="CMR003004"/>
    <s v="Garoua-Boulaï"/>
    <s v="CMR003004006"/>
    <s v="GAROUA-BOULAÏ "/>
    <s v="2021-01-15"/>
    <s v="Camerounaise"/>
    <m/>
    <n v="2"/>
    <n v="0"/>
    <n v="0"/>
    <n v="0"/>
    <n v="0"/>
    <n v="0"/>
    <n v="0"/>
    <n v="0"/>
    <n v="1"/>
    <n v="0"/>
    <n v="0"/>
    <n v="0"/>
    <n v="2"/>
    <n v="2"/>
    <s v="Bovins"/>
    <m/>
    <n v="48"/>
    <n v="0"/>
    <n v="0"/>
    <n v="0"/>
    <n v="48"/>
    <n v="6.0387188500000004"/>
    <n v="14.40065877"/>
    <x v="2"/>
  </r>
  <r>
    <s v="2021-01-11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EIDOUGOU"/>
    <s v="2021-01-03"/>
    <x v="0"/>
    <s v="CMR"/>
    <m/>
    <s v="Est"/>
    <s v="CMR003"/>
    <s v="Lom-Et-Djerem"/>
    <s v="CMR003004"/>
    <s v="Bétaré-Oya"/>
    <s v="CMR003004002"/>
    <s v="ZEMBE "/>
    <s v="2021-01-16"/>
    <s v="Camerounaise"/>
    <m/>
    <n v="3"/>
    <n v="0"/>
    <n v="0"/>
    <n v="0"/>
    <n v="0"/>
    <n v="0"/>
    <n v="0"/>
    <n v="0"/>
    <n v="1"/>
    <n v="0"/>
    <n v="0"/>
    <n v="0"/>
    <n v="3"/>
    <n v="3"/>
    <s v="Bovins"/>
    <m/>
    <n v="176"/>
    <n v="0"/>
    <n v="0"/>
    <n v="0"/>
    <n v="176"/>
    <n v="6.0387188500000004"/>
    <n v="14.40065877"/>
    <x v="2"/>
  </r>
  <r>
    <s v="2021-01-11"/>
    <x v="2"/>
    <s v="CMR003"/>
    <s v="Lom-Et-Djerem"/>
    <s v="CMR003004"/>
    <s v="Garoua-Boulaï"/>
    <s v="CMR003004006"/>
    <s v="TAPARE"/>
    <x v="0"/>
    <s v="CMR"/>
    <m/>
    <s v="Adamaoua"/>
    <s v="CMR001"/>
    <s v="Mbéré"/>
    <s v="CMR001004"/>
    <s v="Meiganga"/>
    <s v="CMR001004002"/>
    <s v="MEIDOUGOU"/>
    <s v="2021-01-03"/>
    <x v="0"/>
    <s v="CMR"/>
    <m/>
    <s v="Est"/>
    <s v="CMR003"/>
    <s v="Lom-Et-Djerem"/>
    <s v="CMR003004"/>
    <s v="Bétaré-Oya"/>
    <s v="CMR003004002"/>
    <s v="ZEMBE "/>
    <s v="2021-01-16"/>
    <s v="Camerounaise"/>
    <m/>
    <n v="1"/>
    <n v="0"/>
    <n v="0"/>
    <n v="0"/>
    <n v="0"/>
    <n v="0"/>
    <n v="0"/>
    <n v="0"/>
    <n v="1"/>
    <n v="0"/>
    <n v="0"/>
    <n v="0"/>
    <n v="1"/>
    <n v="1"/>
    <s v="Bovins"/>
    <m/>
    <n v="31"/>
    <n v="0"/>
    <n v="0"/>
    <n v="0"/>
    <n v="31"/>
    <n v="6.0387188500000004"/>
    <n v="14.4006587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20A622-3491-4E16-8B2E-1A3D861C8EF3}" name="PivotTable3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11" firstHeaderRow="1" firstDataRow="2" firstDataCol="1"/>
  <pivotFields count="56">
    <pivotField showAll="0"/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4"/>
        <item x="3"/>
        <item x="2"/>
        <item x="5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5"/>
        <item x="2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>
      <items count="4">
        <item x="0"/>
        <item x="1"/>
        <item x="2"/>
        <item t="default"/>
      </items>
    </pivotField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9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otal des animaux" fld="52" showDataAs="percentOfTotal" baseField="8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10CD52-D3B5-4D29-80B7-E575118BA74F}" name="Table2" displayName="Table2" ref="A1:BD1674" totalsRowShown="0" headerRowDxfId="5">
  <autoFilter ref="A1:BD1674" xr:uid="{D9A41278-909D-4EFC-9807-FF524EB14900}"/>
  <tableColumns count="56">
    <tableColumn id="2" xr3:uid="{EFF17279-9C86-4642-9219-3A7025ABE445}" name="A1. Date de l’évaluation" dataDxfId="0"/>
    <tableColumn id="4" xr3:uid="{DDC6215D-E3A7-40A5-AFD0-C3AD8B707B37}" name="A3. Région de l'enquête"/>
    <tableColumn id="8" xr3:uid="{3DFB73AC-7F98-4B4C-8433-FBE6E81B9C50}" name="Région_ID"/>
    <tableColumn id="5" xr3:uid="{EA265CE0-C796-4F4E-AB89-B6929CF4C6FD}" name="A4. Département"/>
    <tableColumn id="47" xr3:uid="{8D22A33F-8AEF-4700-8AA4-5FF63B3EBDEC}" name="Département_ID"/>
    <tableColumn id="6" xr3:uid="{B214ED36-8F3A-4B1C-9C15-7D6FB2423DFC}" name="A5. Arrondissement"/>
    <tableColumn id="48" xr3:uid="{D027AD17-8160-4335-9B91-CF7CB073AB8C}" name="Arrondissement_ID"/>
    <tableColumn id="7" xr3:uid="{D5D9A634-D703-49C4-9198-B115182046BD}" name="A6. Nom du Village / localité"/>
    <tableColumn id="9" xr3:uid="{FC79D90A-48A9-4981-BA40-18ED77B8FB88}" name="B1.1. Pays de départ"/>
    <tableColumn id="49" xr3:uid="{332F16DA-3755-4727-85F4-BB68EACDBE4D}" name="Pays_ID"/>
    <tableColumn id="10" xr3:uid="{023B465C-CE23-4A69-B715-2962BB3C5E19}" name="B1.1.1. Autre Pays de départ"/>
    <tableColumn id="11" xr3:uid="{D8A51681-9730-40AD-BBCB-DF54560F0FBD}" name="B1.2. Région/Province de départ"/>
    <tableColumn id="50" xr3:uid="{0F1FDC36-2C8F-4AAD-A864-18BFCF62CDB6}" name="Région_ID2"/>
    <tableColumn id="12" xr3:uid="{6F8ED318-EE73-4D2D-8826-267EC2475F50}" name="B1.3. Département/Préfecture de départ"/>
    <tableColumn id="51" xr3:uid="{35E74FD6-31B2-4D49-82CB-3185540A00DE}" name="Département_ID2"/>
    <tableColumn id="13" xr3:uid="{4F26B05C-2F07-484D-A925-C4734E5A89FE}" name="B1.4. Arrondissement/Sous-Préfecture de départ"/>
    <tableColumn id="52" xr3:uid="{D1E837AC-B6AD-40B9-B632-D0BDBD5FC9E9}" name="Arrondissement_ID2"/>
    <tableColumn id="14" xr3:uid="{CEE85290-30A8-4C5C-B69C-84519B8F8462}" name="B1.5. Localité"/>
    <tableColumn id="15" xr3:uid="{2C6CB5A4-0A0E-4DB0-B6EE-F2BC2B7BA714}" name="B1.6. Date de départ"/>
    <tableColumn id="16" xr3:uid="{E7C9BE89-07F2-40F7-AE04-A9B1E925895E}" name="B2.1. Pays de destination"/>
    <tableColumn id="53" xr3:uid="{9E3C6FF0-8784-41E5-9ACB-728D65A02195}" name="Pays___ID"/>
    <tableColumn id="17" xr3:uid="{6DBA6A9B-8573-4F9C-AA4D-2B4FC25DC882}" name="B2.1.1. Autre Pays de destination"/>
    <tableColumn id="18" xr3:uid="{74E8CC72-BA42-4969-B5B7-A54F8CD09BFD}" name="B2.2. Région/Province de destination"/>
    <tableColumn id="54" xr3:uid="{AD0EB9F5-94A7-47CF-B311-A34B2DAE6FE7}" name="Région_ID3"/>
    <tableColumn id="19" xr3:uid="{5FD570AE-4990-4374-B899-2B4CC4838289}" name="B2.3. Département de destination"/>
    <tableColumn id="55" xr3:uid="{BA2304FB-03B9-42F0-9822-EF47F393A33B}" name="Département_ID3"/>
    <tableColumn id="20" xr3:uid="{FBC5A1E6-7FCE-4A2B-A69A-1B0D1DD81148}" name="B2.4. Arrondissement de destination"/>
    <tableColumn id="56" xr3:uid="{6C84333C-8BEA-4509-AC3F-A4A811360432}" name="Arrondissement_ID3"/>
    <tableColumn id="21" xr3:uid="{F21DDFD0-7470-4F89-9DF5-27EE07C09FD6}" name="B2.5. Localité de destination"/>
    <tableColumn id="22" xr3:uid="{91A4EEB1-010B-4829-9C28-C981BDF81618}" name="B2.6. Date d'arrivée estimée"/>
    <tableColumn id="23" xr3:uid="{19F59C33-9CF4-4BBE-A5E6-748A036DC8F5}" name="C1.0. Nationalités observées"/>
    <tableColumn id="24" xr3:uid="{66E46750-9929-4C55-B674-26D84968DFA9}" name="Précision, Autre nationalité"/>
    <tableColumn id="25" xr3:uid="{491A5899-D87B-4A6A-B2E4-76AC70FC228E}" name="Camerounaise"/>
    <tableColumn id="26" xr3:uid="{5DCB9B95-7568-488D-ABD2-E6CEE0FB50CA}" name="Tchadienne"/>
    <tableColumn id="27" xr3:uid="{BBCB5D76-86D1-466A-A883-12459EF7150A}" name="Centrafricaine"/>
    <tableColumn id="28" xr3:uid="{AD488291-F243-4C14-AB19-C1722AD6EF74}" name="Nigériane"/>
    <tableColumn id="29" xr3:uid="{90847F39-15A0-43A2-A12F-270B976D8427}" name="Nigérienne"/>
    <tableColumn id="30" xr3:uid="{B8637144-B410-47AB-85C3-1273DF52A658}" name="Soudanaise"/>
    <tableColumn id="1" xr3:uid="{DE3592C4-6E66-43F9-A138-A3BF7C324A79}" name="Congolaise"/>
    <tableColumn id="31" xr3:uid="{D049A949-7F14-484F-A34A-A9E1FAFA563E}" name="Autre"/>
    <tableColumn id="46" xr3:uid="{090D2AC2-8AFA-47CB-B4EF-6BE538ABCDEC}" name="Nombre de nationalité" dataDxfId="4"/>
    <tableColumn id="32" xr3:uid="{86936FCA-A249-4C95-9C85-84616BA7F681}" name="Féminin de moins de 18 ans"/>
    <tableColumn id="33" xr3:uid="{AB28A7FB-3CF5-40E8-8DCF-3FE29ED04DCE}" name="Féminin de plus de 17 ans ( 18 ans et plus)"/>
    <tableColumn id="34" xr3:uid="{A9C35701-7213-4966-AD90-D3DAE5597BF1}" name="Masculin de moins de 18 ans"/>
    <tableColumn id="35" xr3:uid="{23E008F2-9CC4-4D70-9BF2-B977FD3D2F73}" name="Masculin de plus de 17 ans ( 18 ans et plus)"/>
    <tableColumn id="36" xr3:uid="{2ACDB659-FBD3-4F1C-B578-1E88688D2BA5}" name="Nombre total de personnes "/>
    <tableColumn id="37" xr3:uid="{633581E8-0A31-40E1-BD50-9C669C884701}" name="Espèces observés"/>
    <tableColumn id="38" xr3:uid="{0CAC1212-A729-4AB4-B12B-A85BA0E9D7A9}" name="Autre espèce"/>
    <tableColumn id="39" xr3:uid="{C9BCCFE6-C66B-452B-9C1F-5244382075F4}" name="Bovins"/>
    <tableColumn id="40" xr3:uid="{98CEA57B-4B1F-4E38-A154-32D687F38904}" name="Ovins"/>
    <tableColumn id="41" xr3:uid="{0AB1AE5C-3175-4B4F-976F-836C2D62BBEA}" name="Caprins"/>
    <tableColumn id="42" xr3:uid="{A7A5F777-15B6-4457-B06F-6656D636CCF2}" name="Autre2"/>
    <tableColumn id="43" xr3:uid="{EEC466FA-C37B-403D-9FEF-F6E28B4F04FB}" name="Total des animaux"/>
    <tableColumn id="44" xr3:uid="{B54E6BC1-53F5-4DDC-A368-3C520C85C4EF}" name="Coordonnée GPS latitude"/>
    <tableColumn id="45" xr3:uid="{73D6A2E7-F95A-431F-B324-315ABA3B29F4}" name="Coordonnée GPS longitude"/>
    <tableColumn id="3" xr3:uid="{B391B17F-B5E1-409A-A3F0-C20A43CE8F66}" name="mois" dataDxfId="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850951-2B88-4F9F-A19E-8B9860C6B19A}" name="Table224" displayName="Table224" ref="A1:F15" totalsRowShown="0" headerRowDxfId="2">
  <autoFilter ref="A1:F15" xr:uid="{74AD614E-0472-4075-8E2D-10586A01C4AF}"/>
  <tableColumns count="6">
    <tableColumn id="4" xr3:uid="{444C4E46-F1D6-41F7-A89C-E1AA0F606AEB}" name="Région"/>
    <tableColumn id="5" xr3:uid="{5072E8A4-F649-46AC-B937-43C77A25B906}" name="Département"/>
    <tableColumn id="6" xr3:uid="{76CB53C3-A728-41B1-816A-C69BD01A12E2}" name="Arrondissement"/>
    <tableColumn id="7" xr3:uid="{B5AF39D2-1D89-4D9A-ACBE-C41946B492FC}" name="Point de comptage"/>
    <tableColumn id="44" xr3:uid="{D3950406-D6AA-4E07-A625-45A74BC9CB40}" name="Coordonnée GPS latitude"/>
    <tableColumn id="45" xr3:uid="{AEF71FD9-A90A-43CF-B7DD-C764BB475012}" name="Coordonnée GPS longitud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2092B6-DBC1-463F-A176-B7380EE49746}" name="Table22" displayName="Table22" ref="A1:I15" totalsRowShown="0" headerRowDxfId="1">
  <autoFilter ref="A1:I15" xr:uid="{D9A41278-909D-4EFC-9807-FF524EB14900}"/>
  <tableColumns count="9">
    <tableColumn id="4" xr3:uid="{CFA83D19-6578-4436-9BBC-AA910BD1BA7E}" name="Région"/>
    <tableColumn id="8" xr3:uid="{3CD6CC43-3949-485A-B257-5B16DE50A7CE}" name="Région_ID"/>
    <tableColumn id="5" xr3:uid="{AE6631F8-8F36-4D29-8422-8F9C6AF0CEF9}" name="Département"/>
    <tableColumn id="47" xr3:uid="{A24F2333-D86A-45A9-90BF-3BEF77516515}" name="Département_ID"/>
    <tableColumn id="6" xr3:uid="{B94FA86E-397D-4D6D-8555-784DB50E9841}" name="Arrondissement"/>
    <tableColumn id="48" xr3:uid="{95C5319E-4987-46D0-81A6-EAD9FF755876}" name="Arrondissement_ID"/>
    <tableColumn id="7" xr3:uid="{913077EC-963C-44B4-94F7-B00F09B2EEA1}" name="Point de comptage"/>
    <tableColumn id="44" xr3:uid="{689A83D0-27D3-4CE8-AB09-87CD82B2D8AB}" name="Coordonnée GPS latitude"/>
    <tableColumn id="45" xr3:uid="{55E919EC-D230-44CE-B37C-9B011E2FB3E4}" name="Coordonnée GPS longitud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3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6E99D4"/>
    </a:accent1>
    <a:accent2>
      <a:srgbClr val="073F94"/>
    </a:accent2>
    <a:accent3>
      <a:srgbClr val="D2E4FC"/>
    </a:accent3>
    <a:accent4>
      <a:srgbClr val="023160"/>
    </a:accent4>
    <a:accent5>
      <a:srgbClr val="A5A5A5"/>
    </a:accent5>
    <a:accent6>
      <a:srgbClr val="0C0C0C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7975-6271-4543-AD55-9B7FF158BD1E}">
  <dimension ref="A3:V23"/>
  <sheetViews>
    <sheetView workbookViewId="0">
      <selection activeCell="K10" sqref="K10"/>
    </sheetView>
  </sheetViews>
  <sheetFormatPr defaultRowHeight="15" x14ac:dyDescent="0.25"/>
  <cols>
    <col min="1" max="1" width="24.7109375" bestFit="1" customWidth="1"/>
    <col min="2" max="2" width="16.28515625" bestFit="1" customWidth="1"/>
    <col min="3" max="3" width="16.5703125" bestFit="1" customWidth="1"/>
    <col min="4" max="4" width="7.42578125" bestFit="1" customWidth="1"/>
    <col min="5" max="5" width="24.7109375" bestFit="1" customWidth="1"/>
    <col min="6" max="6" width="7.5703125" bestFit="1" customWidth="1"/>
    <col min="7" max="7" width="6.140625" bestFit="1" customWidth="1"/>
    <col min="8" max="8" width="11.28515625" bestFit="1" customWidth="1"/>
    <col min="9" max="9" width="7.42578125" bestFit="1" customWidth="1"/>
    <col min="10" max="10" width="24.7109375" bestFit="1" customWidth="1"/>
    <col min="11" max="11" width="7.5703125" bestFit="1" customWidth="1"/>
    <col min="12" max="12" width="6.140625" bestFit="1" customWidth="1"/>
    <col min="13" max="13" width="8.42578125" bestFit="1" customWidth="1"/>
    <col min="14" max="14" width="10.140625" bestFit="1" customWidth="1"/>
    <col min="15" max="15" width="5.85546875" bestFit="1" customWidth="1"/>
    <col min="16" max="16" width="24.7109375" bestFit="1" customWidth="1"/>
    <col min="17" max="17" width="6.140625" bestFit="1" customWidth="1"/>
    <col min="18" max="18" width="10.28515625" bestFit="1" customWidth="1"/>
    <col min="19" max="19" width="11.28515625" bestFit="1" customWidth="1"/>
  </cols>
  <sheetData>
    <row r="3" spans="1:8" x14ac:dyDescent="0.25">
      <c r="A3" s="124" t="s">
        <v>1206</v>
      </c>
      <c r="B3" s="124" t="s">
        <v>1205</v>
      </c>
    </row>
    <row r="4" spans="1:8" x14ac:dyDescent="0.25">
      <c r="A4" s="124" t="s">
        <v>1203</v>
      </c>
      <c r="B4" t="s">
        <v>25</v>
      </c>
      <c r="C4" t="s">
        <v>544</v>
      </c>
      <c r="D4" t="s">
        <v>281</v>
      </c>
      <c r="E4" t="s">
        <v>17</v>
      </c>
      <c r="F4" t="s">
        <v>239</v>
      </c>
      <c r="G4" t="s">
        <v>14</v>
      </c>
      <c r="H4" t="s">
        <v>1204</v>
      </c>
    </row>
    <row r="5" spans="1:8" x14ac:dyDescent="0.25">
      <c r="A5" s="125" t="s">
        <v>25</v>
      </c>
      <c r="B5" s="130">
        <v>0.15648438549322424</v>
      </c>
      <c r="C5" s="130">
        <v>3.17403465282376E-3</v>
      </c>
      <c r="D5" s="130">
        <v>8.2473060763794796E-4</v>
      </c>
      <c r="E5" s="130">
        <v>0.46079584147263897</v>
      </c>
      <c r="F5" s="130">
        <v>5.2735631425535074E-3</v>
      </c>
      <c r="G5" s="130">
        <v>1.0122979115464642E-2</v>
      </c>
      <c r="H5" s="130">
        <v>0.63667553448434311</v>
      </c>
    </row>
    <row r="6" spans="1:8" x14ac:dyDescent="0.25">
      <c r="A6" s="125" t="s">
        <v>286</v>
      </c>
      <c r="B6" s="130">
        <v>2.3445912988564522E-3</v>
      </c>
      <c r="C6" s="130">
        <v>3.0350086361076484E-3</v>
      </c>
      <c r="D6" s="130">
        <v>0</v>
      </c>
      <c r="E6" s="130">
        <v>2.1207358482118661E-3</v>
      </c>
      <c r="F6" s="130">
        <v>0</v>
      </c>
      <c r="G6" s="130">
        <v>0</v>
      </c>
      <c r="H6" s="130">
        <v>7.5003357831759671E-3</v>
      </c>
    </row>
    <row r="7" spans="1:8" x14ac:dyDescent="0.25">
      <c r="A7" s="125" t="s">
        <v>281</v>
      </c>
      <c r="B7" s="130">
        <v>1.013240460812336E-4</v>
      </c>
      <c r="C7" s="130">
        <v>2.9383973363557745E-3</v>
      </c>
      <c r="D7" s="130">
        <v>0</v>
      </c>
      <c r="E7" s="130">
        <v>1.0886444020820913E-3</v>
      </c>
      <c r="F7" s="130">
        <v>0</v>
      </c>
      <c r="G7" s="130">
        <v>0</v>
      </c>
      <c r="H7" s="130">
        <v>4.1283657845190991E-3</v>
      </c>
    </row>
    <row r="8" spans="1:8" x14ac:dyDescent="0.25">
      <c r="A8" s="125" t="s">
        <v>17</v>
      </c>
      <c r="B8" s="130">
        <v>4.517402994007743E-2</v>
      </c>
      <c r="C8" s="130">
        <v>2.0029171899778737E-4</v>
      </c>
      <c r="D8" s="130">
        <v>0</v>
      </c>
      <c r="E8" s="130">
        <v>1.6188283641350579E-3</v>
      </c>
      <c r="F8" s="130">
        <v>0</v>
      </c>
      <c r="G8" s="130">
        <v>0</v>
      </c>
      <c r="H8" s="130">
        <v>4.6993150023210278E-2</v>
      </c>
    </row>
    <row r="9" spans="1:8" x14ac:dyDescent="0.25">
      <c r="A9" s="125" t="s">
        <v>239</v>
      </c>
      <c r="B9" s="130">
        <v>0</v>
      </c>
      <c r="C9" s="130">
        <v>0</v>
      </c>
      <c r="D9" s="130">
        <v>0</v>
      </c>
      <c r="E9" s="130">
        <v>2.1678633115054634E-4</v>
      </c>
      <c r="F9" s="130">
        <v>0</v>
      </c>
      <c r="G9" s="130">
        <v>0</v>
      </c>
      <c r="H9" s="130">
        <v>2.1678633115054634E-4</v>
      </c>
    </row>
    <row r="10" spans="1:8" x14ac:dyDescent="0.25">
      <c r="A10" s="125" t="s">
        <v>14</v>
      </c>
      <c r="B10" s="130">
        <v>6.1755827899929547E-2</v>
      </c>
      <c r="C10" s="130">
        <v>5.182607138396865E-2</v>
      </c>
      <c r="D10" s="130">
        <v>8.9447925331247163E-3</v>
      </c>
      <c r="E10" s="130">
        <v>0.18055002462409958</v>
      </c>
      <c r="F10" s="130">
        <v>0</v>
      </c>
      <c r="G10" s="130">
        <v>1.4091111524785511E-3</v>
      </c>
      <c r="H10" s="130">
        <v>0.30448582759360104</v>
      </c>
    </row>
    <row r="11" spans="1:8" x14ac:dyDescent="0.25">
      <c r="A11" s="125" t="s">
        <v>1204</v>
      </c>
      <c r="B11" s="130">
        <v>0.26586015867816892</v>
      </c>
      <c r="C11" s="130">
        <v>6.1173803728253623E-2</v>
      </c>
      <c r="D11" s="130">
        <v>9.7695231407626641E-3</v>
      </c>
      <c r="E11" s="130">
        <v>0.64639086104231813</v>
      </c>
      <c r="F11" s="130">
        <v>5.2735631425535074E-3</v>
      </c>
      <c r="G11" s="130">
        <v>1.1532090267943192E-2</v>
      </c>
      <c r="H11" s="130">
        <v>1</v>
      </c>
    </row>
    <row r="20" spans="19:22" x14ac:dyDescent="0.25">
      <c r="S20" t="s">
        <v>1207</v>
      </c>
      <c r="T20" t="s">
        <v>26</v>
      </c>
      <c r="U20" t="s">
        <v>92</v>
      </c>
      <c r="V20" t="s">
        <v>10</v>
      </c>
    </row>
    <row r="21" spans="19:22" x14ac:dyDescent="0.25">
      <c r="S21" t="s">
        <v>1208</v>
      </c>
      <c r="T21" s="127">
        <v>5338</v>
      </c>
      <c r="U21" s="127">
        <v>33174</v>
      </c>
      <c r="V21" s="127">
        <v>25866</v>
      </c>
    </row>
    <row r="22" spans="19:22" x14ac:dyDescent="0.25">
      <c r="S22" t="s">
        <v>1209</v>
      </c>
      <c r="T22" s="127">
        <v>38301</v>
      </c>
      <c r="U22" s="127">
        <v>95792</v>
      </c>
      <c r="V22" s="127">
        <v>41365</v>
      </c>
    </row>
    <row r="23" spans="19:22" x14ac:dyDescent="0.25">
      <c r="S23" t="s">
        <v>1210</v>
      </c>
      <c r="T23" s="127">
        <v>24324</v>
      </c>
      <c r="U23" s="127">
        <v>132798</v>
      </c>
      <c r="V23" s="127">
        <v>27423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674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42578125" style="171" customWidth="1"/>
    <col min="2" max="3" width="17.28515625" customWidth="1"/>
    <col min="4" max="5" width="16.85546875" customWidth="1"/>
    <col min="6" max="7" width="20.140625" customWidth="1"/>
    <col min="8" max="8" width="17.7109375" customWidth="1"/>
    <col min="9" max="10" width="23.140625" customWidth="1"/>
    <col min="11" max="11" width="13.7109375" customWidth="1"/>
    <col min="12" max="13" width="19.42578125" customWidth="1"/>
    <col min="14" max="17" width="18.42578125" customWidth="1"/>
    <col min="18" max="18" width="14.28515625" customWidth="1"/>
    <col min="19" max="19" width="20.42578125" customWidth="1"/>
    <col min="20" max="21" width="24.5703125" customWidth="1"/>
    <col min="22" max="22" width="18.5703125" customWidth="1"/>
    <col min="23" max="29" width="18" customWidth="1"/>
    <col min="30" max="30" width="15.140625" customWidth="1"/>
    <col min="31" max="31" width="25.7109375" customWidth="1"/>
    <col min="32" max="32" width="12.28515625" customWidth="1"/>
    <col min="33" max="33" width="14.28515625" customWidth="1"/>
    <col min="34" max="34" width="11.28515625" customWidth="1"/>
    <col min="35" max="35" width="14" customWidth="1"/>
    <col min="36" max="37" width="10.42578125" customWidth="1"/>
    <col min="38" max="39" width="11.7109375" customWidth="1"/>
    <col min="40" max="40" width="9.42578125" customWidth="1"/>
    <col min="41" max="41" width="11.28515625" customWidth="1"/>
    <col min="42" max="46" width="15.7109375" customWidth="1"/>
    <col min="47" max="47" width="18.140625" customWidth="1"/>
    <col min="48" max="48" width="13.42578125" customWidth="1"/>
    <col min="49" max="52" width="10.5703125" customWidth="1"/>
    <col min="53" max="53" width="12" customWidth="1"/>
    <col min="54" max="55" width="16.5703125" customWidth="1"/>
  </cols>
  <sheetData>
    <row r="1" spans="1:56" s="1" customFormat="1" ht="78" customHeight="1" x14ac:dyDescent="0.25">
      <c r="A1" s="170" t="s">
        <v>0</v>
      </c>
      <c r="B1" s="1" t="s">
        <v>347</v>
      </c>
      <c r="C1" s="1" t="s">
        <v>579</v>
      </c>
      <c r="D1" s="1" t="s">
        <v>348</v>
      </c>
      <c r="E1" s="1" t="s">
        <v>580</v>
      </c>
      <c r="F1" s="1" t="s">
        <v>349</v>
      </c>
      <c r="G1" s="1" t="s">
        <v>581</v>
      </c>
      <c r="H1" s="1" t="s">
        <v>1</v>
      </c>
      <c r="I1" s="1" t="s">
        <v>354</v>
      </c>
      <c r="J1" s="1" t="s">
        <v>582</v>
      </c>
      <c r="K1" s="1" t="s">
        <v>350</v>
      </c>
      <c r="L1" s="1" t="s">
        <v>351</v>
      </c>
      <c r="M1" s="1" t="s">
        <v>583</v>
      </c>
      <c r="N1" s="1" t="s">
        <v>352</v>
      </c>
      <c r="O1" s="1" t="s">
        <v>584</v>
      </c>
      <c r="P1" s="1" t="s">
        <v>353</v>
      </c>
      <c r="Q1" s="1" t="s">
        <v>585</v>
      </c>
      <c r="R1" s="1" t="s">
        <v>2</v>
      </c>
      <c r="S1" s="1" t="s">
        <v>3</v>
      </c>
      <c r="T1" s="1" t="s">
        <v>4</v>
      </c>
      <c r="U1" s="1" t="s">
        <v>1211</v>
      </c>
      <c r="V1" s="1" t="s">
        <v>5</v>
      </c>
      <c r="W1" s="1" t="s">
        <v>6</v>
      </c>
      <c r="X1" s="1" t="s">
        <v>586</v>
      </c>
      <c r="Y1" s="1" t="s">
        <v>355</v>
      </c>
      <c r="Z1" s="1" t="s">
        <v>587</v>
      </c>
      <c r="AA1" s="1" t="s">
        <v>356</v>
      </c>
      <c r="AB1" s="1" t="s">
        <v>588</v>
      </c>
      <c r="AC1" s="1" t="s">
        <v>371</v>
      </c>
      <c r="AD1" s="1" t="s">
        <v>7</v>
      </c>
      <c r="AE1" s="1" t="s">
        <v>357</v>
      </c>
      <c r="AF1" s="1" t="s">
        <v>525</v>
      </c>
      <c r="AG1" s="1" t="s">
        <v>30</v>
      </c>
      <c r="AH1" s="1" t="s">
        <v>36</v>
      </c>
      <c r="AI1" s="1" t="s">
        <v>112</v>
      </c>
      <c r="AJ1" s="1" t="s">
        <v>526</v>
      </c>
      <c r="AK1" s="1" t="s">
        <v>527</v>
      </c>
      <c r="AL1" s="1" t="s">
        <v>345</v>
      </c>
      <c r="AM1" s="82" t="s">
        <v>589</v>
      </c>
      <c r="AN1" s="1" t="s">
        <v>118</v>
      </c>
      <c r="AO1" s="1" t="s">
        <v>517</v>
      </c>
      <c r="AP1" s="1" t="s">
        <v>571</v>
      </c>
      <c r="AQ1" s="1" t="s">
        <v>572</v>
      </c>
      <c r="AR1" s="1" t="s">
        <v>573</v>
      </c>
      <c r="AS1" s="1" t="s">
        <v>574</v>
      </c>
      <c r="AT1" s="1" t="s">
        <v>575</v>
      </c>
      <c r="AU1" s="1" t="s">
        <v>576</v>
      </c>
      <c r="AV1" s="1" t="s">
        <v>577</v>
      </c>
      <c r="AW1" s="1" t="s">
        <v>37</v>
      </c>
      <c r="AX1" s="1" t="s">
        <v>275</v>
      </c>
      <c r="AY1" s="1" t="s">
        <v>346</v>
      </c>
      <c r="AZ1" s="1" t="s">
        <v>515</v>
      </c>
      <c r="BA1" s="1" t="s">
        <v>514</v>
      </c>
      <c r="BB1" s="1" t="s">
        <v>528</v>
      </c>
      <c r="BC1" s="1" t="s">
        <v>529</v>
      </c>
      <c r="BD1" s="1" t="s">
        <v>1202</v>
      </c>
    </row>
    <row r="2" spans="1:56" x14ac:dyDescent="0.25">
      <c r="A2" s="171">
        <v>44111</v>
      </c>
      <c r="B2" t="s">
        <v>26</v>
      </c>
      <c r="C2" t="s">
        <v>590</v>
      </c>
      <c r="D2" t="s">
        <v>591</v>
      </c>
      <c r="E2" t="s">
        <v>592</v>
      </c>
      <c r="F2" t="s">
        <v>88</v>
      </c>
      <c r="G2" t="s">
        <v>593</v>
      </c>
      <c r="H2" t="s">
        <v>89</v>
      </c>
      <c r="I2" t="s">
        <v>25</v>
      </c>
      <c r="J2" t="s">
        <v>596</v>
      </c>
      <c r="L2" t="s">
        <v>26</v>
      </c>
      <c r="M2" t="s">
        <v>590</v>
      </c>
      <c r="N2" t="s">
        <v>591</v>
      </c>
      <c r="O2" t="s">
        <v>592</v>
      </c>
      <c r="P2" t="s">
        <v>88</v>
      </c>
      <c r="Q2" t="s">
        <v>593</v>
      </c>
      <c r="R2" t="s">
        <v>90</v>
      </c>
      <c r="S2" t="s">
        <v>91</v>
      </c>
      <c r="T2" t="s">
        <v>25</v>
      </c>
      <c r="U2" t="s">
        <v>596</v>
      </c>
      <c r="W2" t="s">
        <v>92</v>
      </c>
      <c r="X2" t="s">
        <v>602</v>
      </c>
      <c r="Y2" t="s">
        <v>93</v>
      </c>
      <c r="Z2" t="s">
        <v>687</v>
      </c>
      <c r="AA2" t="s">
        <v>94</v>
      </c>
      <c r="AB2" t="s">
        <v>796</v>
      </c>
      <c r="AC2" t="s">
        <v>383</v>
      </c>
      <c r="AD2" t="s">
        <v>95</v>
      </c>
      <c r="AE2" t="s">
        <v>30</v>
      </c>
      <c r="AG2">
        <v>2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1</v>
      </c>
      <c r="AP2">
        <v>0</v>
      </c>
      <c r="AQ2">
        <v>0</v>
      </c>
      <c r="AR2">
        <v>1</v>
      </c>
      <c r="AS2">
        <v>1</v>
      </c>
      <c r="AT2">
        <v>2</v>
      </c>
      <c r="AU2" t="s">
        <v>31</v>
      </c>
      <c r="AW2">
        <v>24</v>
      </c>
      <c r="AX2">
        <v>15</v>
      </c>
      <c r="AY2">
        <v>0</v>
      </c>
      <c r="AZ2">
        <v>0</v>
      </c>
      <c r="BA2">
        <v>39</v>
      </c>
      <c r="BB2">
        <v>6.7419379599999996</v>
      </c>
      <c r="BC2">
        <v>14.56870743</v>
      </c>
      <c r="BD2">
        <v>10</v>
      </c>
    </row>
    <row r="3" spans="1:56" x14ac:dyDescent="0.25">
      <c r="A3" s="171">
        <v>44111</v>
      </c>
      <c r="B3" t="s">
        <v>26</v>
      </c>
      <c r="C3" t="s">
        <v>590</v>
      </c>
      <c r="D3" t="s">
        <v>591</v>
      </c>
      <c r="E3" t="s">
        <v>592</v>
      </c>
      <c r="F3" t="s">
        <v>88</v>
      </c>
      <c r="G3" t="s">
        <v>593</v>
      </c>
      <c r="H3" t="s">
        <v>89</v>
      </c>
      <c r="I3" t="s">
        <v>14</v>
      </c>
      <c r="J3" t="s">
        <v>611</v>
      </c>
      <c r="L3" t="s">
        <v>97</v>
      </c>
      <c r="M3" t="s">
        <v>644</v>
      </c>
      <c r="R3" t="s">
        <v>372</v>
      </c>
      <c r="S3" t="s">
        <v>98</v>
      </c>
      <c r="T3" t="s">
        <v>25</v>
      </c>
      <c r="U3" t="s">
        <v>596</v>
      </c>
      <c r="W3" t="s">
        <v>92</v>
      </c>
      <c r="X3" t="s">
        <v>602</v>
      </c>
      <c r="Y3" t="s">
        <v>603</v>
      </c>
      <c r="Z3" t="s">
        <v>604</v>
      </c>
      <c r="AA3" t="s">
        <v>99</v>
      </c>
      <c r="AB3" t="s">
        <v>695</v>
      </c>
      <c r="AC3" t="s">
        <v>100</v>
      </c>
      <c r="AD3" t="s">
        <v>22</v>
      </c>
      <c r="AE3" t="s">
        <v>36</v>
      </c>
      <c r="AG3">
        <v>0</v>
      </c>
      <c r="AH3">
        <v>5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1</v>
      </c>
      <c r="AP3">
        <v>0</v>
      </c>
      <c r="AQ3">
        <v>0</v>
      </c>
      <c r="AR3">
        <v>0</v>
      </c>
      <c r="AS3">
        <v>5</v>
      </c>
      <c r="AT3">
        <v>5</v>
      </c>
      <c r="AU3" t="s">
        <v>37</v>
      </c>
      <c r="AW3">
        <v>123</v>
      </c>
      <c r="AX3">
        <v>0</v>
      </c>
      <c r="AY3">
        <v>0</v>
      </c>
      <c r="AZ3">
        <v>0</v>
      </c>
      <c r="BA3">
        <v>123</v>
      </c>
      <c r="BB3">
        <v>6.7419379599999996</v>
      </c>
      <c r="BC3">
        <v>14.56870743</v>
      </c>
      <c r="BD3">
        <v>10</v>
      </c>
    </row>
    <row r="4" spans="1:56" x14ac:dyDescent="0.25">
      <c r="A4" s="171">
        <v>44111</v>
      </c>
      <c r="B4" t="s">
        <v>10</v>
      </c>
      <c r="C4" t="s">
        <v>659</v>
      </c>
      <c r="D4" t="s">
        <v>11</v>
      </c>
      <c r="E4" t="s">
        <v>660</v>
      </c>
      <c r="F4" t="s">
        <v>33</v>
      </c>
      <c r="G4" t="s">
        <v>668</v>
      </c>
      <c r="H4" t="s">
        <v>362</v>
      </c>
      <c r="I4" t="s">
        <v>14</v>
      </c>
      <c r="J4" t="s">
        <v>611</v>
      </c>
      <c r="L4" t="s">
        <v>34</v>
      </c>
      <c r="M4" t="s">
        <v>651</v>
      </c>
      <c r="R4" t="s">
        <v>372</v>
      </c>
      <c r="S4" t="s">
        <v>24</v>
      </c>
      <c r="T4" t="s">
        <v>25</v>
      </c>
      <c r="U4" t="s">
        <v>596</v>
      </c>
      <c r="W4" t="s">
        <v>10</v>
      </c>
      <c r="X4" t="s">
        <v>659</v>
      </c>
      <c r="Y4" t="s">
        <v>927</v>
      </c>
      <c r="Z4" t="s">
        <v>928</v>
      </c>
      <c r="AA4" t="s">
        <v>1143</v>
      </c>
      <c r="AB4" t="s">
        <v>1144</v>
      </c>
      <c r="AC4" t="s">
        <v>387</v>
      </c>
      <c r="AD4" t="s">
        <v>87</v>
      </c>
      <c r="AE4" t="s">
        <v>36</v>
      </c>
      <c r="AG4">
        <v>0</v>
      </c>
      <c r="AH4">
        <v>3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 s="36">
        <v>1</v>
      </c>
      <c r="AP4">
        <v>0</v>
      </c>
      <c r="AQ4">
        <v>0</v>
      </c>
      <c r="AR4">
        <v>0</v>
      </c>
      <c r="AS4">
        <v>3</v>
      </c>
      <c r="AT4">
        <v>3</v>
      </c>
      <c r="AU4" t="s">
        <v>37</v>
      </c>
      <c r="AW4">
        <v>20</v>
      </c>
      <c r="AX4">
        <v>0</v>
      </c>
      <c r="AY4">
        <v>0</v>
      </c>
      <c r="AZ4">
        <v>0</v>
      </c>
      <c r="BA4">
        <v>20</v>
      </c>
      <c r="BB4">
        <v>9.3887997999999993</v>
      </c>
      <c r="BC4">
        <v>13.43275727</v>
      </c>
      <c r="BD4">
        <v>10</v>
      </c>
    </row>
    <row r="5" spans="1:56" x14ac:dyDescent="0.25">
      <c r="A5" s="171">
        <v>44112</v>
      </c>
      <c r="B5" t="s">
        <v>26</v>
      </c>
      <c r="C5" t="s">
        <v>590</v>
      </c>
      <c r="D5" t="s">
        <v>591</v>
      </c>
      <c r="E5" t="s">
        <v>592</v>
      </c>
      <c r="F5" t="s">
        <v>88</v>
      </c>
      <c r="G5" t="s">
        <v>593</v>
      </c>
      <c r="H5" t="s">
        <v>89</v>
      </c>
      <c r="I5" t="s">
        <v>25</v>
      </c>
      <c r="J5" t="s">
        <v>596</v>
      </c>
      <c r="L5" t="s">
        <v>10</v>
      </c>
      <c r="M5" t="s">
        <v>659</v>
      </c>
      <c r="N5" t="s">
        <v>11</v>
      </c>
      <c r="O5" t="s">
        <v>660</v>
      </c>
      <c r="P5" t="s">
        <v>12</v>
      </c>
      <c r="Q5" t="s">
        <v>661</v>
      </c>
      <c r="R5" t="s">
        <v>102</v>
      </c>
      <c r="S5" t="s">
        <v>103</v>
      </c>
      <c r="T5" t="s">
        <v>25</v>
      </c>
      <c r="U5" t="s">
        <v>596</v>
      </c>
      <c r="W5" t="s">
        <v>92</v>
      </c>
      <c r="X5" t="s">
        <v>602</v>
      </c>
      <c r="Y5" t="s">
        <v>603</v>
      </c>
      <c r="Z5" t="s">
        <v>604</v>
      </c>
      <c r="AA5" t="s">
        <v>736</v>
      </c>
      <c r="AB5" t="s">
        <v>737</v>
      </c>
      <c r="AC5" t="s">
        <v>738</v>
      </c>
      <c r="AD5" t="s">
        <v>48</v>
      </c>
      <c r="AE5" t="s">
        <v>30</v>
      </c>
      <c r="AG5">
        <v>5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 s="36">
        <v>1</v>
      </c>
      <c r="AP5">
        <v>0</v>
      </c>
      <c r="AQ5">
        <v>0</v>
      </c>
      <c r="AR5">
        <v>2</v>
      </c>
      <c r="AS5">
        <v>3</v>
      </c>
      <c r="AT5">
        <v>5</v>
      </c>
      <c r="AU5" t="s">
        <v>37</v>
      </c>
      <c r="AW5">
        <v>73</v>
      </c>
      <c r="AX5">
        <v>0</v>
      </c>
      <c r="AY5">
        <v>0</v>
      </c>
      <c r="AZ5">
        <v>0</v>
      </c>
      <c r="BA5">
        <v>73</v>
      </c>
      <c r="BB5">
        <v>6.7419379599999996</v>
      </c>
      <c r="BC5">
        <v>14.56870743</v>
      </c>
      <c r="BD5">
        <v>10</v>
      </c>
    </row>
    <row r="6" spans="1:56" x14ac:dyDescent="0.25">
      <c r="A6" s="171">
        <v>44112</v>
      </c>
      <c r="B6" t="s">
        <v>26</v>
      </c>
      <c r="C6" t="s">
        <v>590</v>
      </c>
      <c r="D6" t="s">
        <v>591</v>
      </c>
      <c r="E6" t="s">
        <v>592</v>
      </c>
      <c r="F6" t="s">
        <v>88</v>
      </c>
      <c r="G6" t="s">
        <v>593</v>
      </c>
      <c r="H6" t="s">
        <v>89</v>
      </c>
      <c r="I6" t="s">
        <v>25</v>
      </c>
      <c r="J6" t="s">
        <v>596</v>
      </c>
      <c r="L6" t="s">
        <v>26</v>
      </c>
      <c r="M6" t="s">
        <v>590</v>
      </c>
      <c r="N6" t="s">
        <v>591</v>
      </c>
      <c r="O6" t="s">
        <v>592</v>
      </c>
      <c r="P6" t="s">
        <v>27</v>
      </c>
      <c r="Q6" t="s">
        <v>607</v>
      </c>
      <c r="R6" t="s">
        <v>608</v>
      </c>
      <c r="S6" t="s">
        <v>91</v>
      </c>
      <c r="T6" t="s">
        <v>25</v>
      </c>
      <c r="U6" t="s">
        <v>596</v>
      </c>
      <c r="W6" t="s">
        <v>92</v>
      </c>
      <c r="X6" t="s">
        <v>602</v>
      </c>
      <c r="Y6" t="s">
        <v>105</v>
      </c>
      <c r="Z6" t="s">
        <v>609</v>
      </c>
      <c r="AA6" t="s">
        <v>106</v>
      </c>
      <c r="AB6" t="s">
        <v>610</v>
      </c>
      <c r="AC6" t="s">
        <v>384</v>
      </c>
      <c r="AD6" t="s">
        <v>38</v>
      </c>
      <c r="AE6" t="s">
        <v>107</v>
      </c>
      <c r="AG6">
        <v>4</v>
      </c>
      <c r="AH6">
        <v>0</v>
      </c>
      <c r="AI6">
        <v>2</v>
      </c>
      <c r="AJ6">
        <v>0</v>
      </c>
      <c r="AK6">
        <v>0</v>
      </c>
      <c r="AL6">
        <v>0</v>
      </c>
      <c r="AM6">
        <v>0</v>
      </c>
      <c r="AN6">
        <v>0</v>
      </c>
      <c r="AO6">
        <v>2</v>
      </c>
      <c r="AP6">
        <v>0</v>
      </c>
      <c r="AQ6">
        <v>0</v>
      </c>
      <c r="AR6">
        <v>0</v>
      </c>
      <c r="AS6">
        <v>6</v>
      </c>
      <c r="AT6">
        <v>6</v>
      </c>
      <c r="AU6" t="s">
        <v>37</v>
      </c>
      <c r="AW6">
        <v>37</v>
      </c>
      <c r="AX6">
        <v>0</v>
      </c>
      <c r="AY6">
        <v>0</v>
      </c>
      <c r="AZ6">
        <v>0</v>
      </c>
      <c r="BA6">
        <v>37</v>
      </c>
      <c r="BB6">
        <v>6.7419379599999996</v>
      </c>
      <c r="BC6">
        <v>14.56870743</v>
      </c>
      <c r="BD6">
        <v>10</v>
      </c>
    </row>
    <row r="7" spans="1:56" x14ac:dyDescent="0.25">
      <c r="A7" s="171">
        <v>44112</v>
      </c>
      <c r="B7" t="s">
        <v>26</v>
      </c>
      <c r="C7" t="s">
        <v>590</v>
      </c>
      <c r="D7" t="s">
        <v>591</v>
      </c>
      <c r="E7" t="s">
        <v>592</v>
      </c>
      <c r="F7" t="s">
        <v>88</v>
      </c>
      <c r="G7" t="s">
        <v>593</v>
      </c>
      <c r="H7" t="s">
        <v>89</v>
      </c>
      <c r="I7" t="s">
        <v>17</v>
      </c>
      <c r="J7" t="s">
        <v>594</v>
      </c>
      <c r="L7" t="s">
        <v>618</v>
      </c>
      <c r="M7" t="s">
        <v>619</v>
      </c>
      <c r="R7" t="s">
        <v>372</v>
      </c>
      <c r="S7" t="s">
        <v>108</v>
      </c>
      <c r="T7" t="s">
        <v>25</v>
      </c>
      <c r="U7" t="s">
        <v>596</v>
      </c>
      <c r="W7" t="s">
        <v>109</v>
      </c>
      <c r="X7" t="s">
        <v>690</v>
      </c>
      <c r="Y7" t="s">
        <v>110</v>
      </c>
      <c r="Z7" t="s">
        <v>772</v>
      </c>
      <c r="AA7" t="s">
        <v>111</v>
      </c>
      <c r="AB7" t="s">
        <v>773</v>
      </c>
      <c r="AC7" t="s">
        <v>385</v>
      </c>
      <c r="AD7" t="s">
        <v>43</v>
      </c>
      <c r="AE7" t="s">
        <v>112</v>
      </c>
      <c r="AG7">
        <v>0</v>
      </c>
      <c r="AH7">
        <v>0</v>
      </c>
      <c r="AI7">
        <v>10</v>
      </c>
      <c r="AJ7">
        <v>0</v>
      </c>
      <c r="AK7">
        <v>0</v>
      </c>
      <c r="AL7">
        <v>0</v>
      </c>
      <c r="AM7">
        <v>0</v>
      </c>
      <c r="AN7">
        <v>0</v>
      </c>
      <c r="AO7">
        <v>1</v>
      </c>
      <c r="AP7">
        <v>2</v>
      </c>
      <c r="AQ7">
        <v>3</v>
      </c>
      <c r="AR7">
        <v>0</v>
      </c>
      <c r="AS7">
        <v>5</v>
      </c>
      <c r="AT7">
        <v>10</v>
      </c>
      <c r="AU7" t="s">
        <v>39</v>
      </c>
      <c r="AW7">
        <v>262</v>
      </c>
      <c r="AX7">
        <v>10</v>
      </c>
      <c r="AY7">
        <v>8</v>
      </c>
      <c r="AZ7">
        <v>0</v>
      </c>
      <c r="BA7">
        <v>280</v>
      </c>
      <c r="BB7">
        <v>6.7419379599999996</v>
      </c>
      <c r="BC7">
        <v>14.56870743</v>
      </c>
      <c r="BD7">
        <v>10</v>
      </c>
    </row>
    <row r="8" spans="1:56" x14ac:dyDescent="0.25">
      <c r="A8" s="171">
        <v>44114</v>
      </c>
      <c r="B8" t="s">
        <v>26</v>
      </c>
      <c r="C8" t="s">
        <v>590</v>
      </c>
      <c r="D8" t="s">
        <v>591</v>
      </c>
      <c r="E8" t="s">
        <v>592</v>
      </c>
      <c r="F8" t="s">
        <v>88</v>
      </c>
      <c r="G8" t="s">
        <v>593</v>
      </c>
      <c r="H8" t="s">
        <v>89</v>
      </c>
      <c r="I8" t="s">
        <v>25</v>
      </c>
      <c r="J8" t="s">
        <v>596</v>
      </c>
      <c r="L8" t="s">
        <v>26</v>
      </c>
      <c r="M8" t="s">
        <v>590</v>
      </c>
      <c r="N8" t="s">
        <v>591</v>
      </c>
      <c r="O8" t="s">
        <v>592</v>
      </c>
      <c r="P8" t="s">
        <v>142</v>
      </c>
      <c r="Q8" t="s">
        <v>606</v>
      </c>
      <c r="R8" t="s">
        <v>153</v>
      </c>
      <c r="S8" t="s">
        <v>117</v>
      </c>
      <c r="T8" t="s">
        <v>25</v>
      </c>
      <c r="U8" t="s">
        <v>596</v>
      </c>
      <c r="W8" t="s">
        <v>26</v>
      </c>
      <c r="X8" t="s">
        <v>590</v>
      </c>
      <c r="Y8" t="s">
        <v>591</v>
      </c>
      <c r="Z8" t="s">
        <v>592</v>
      </c>
      <c r="AA8" t="s">
        <v>88</v>
      </c>
      <c r="AB8" t="s">
        <v>593</v>
      </c>
      <c r="AC8" t="s">
        <v>400</v>
      </c>
      <c r="AD8" t="s">
        <v>113</v>
      </c>
      <c r="AE8" t="s">
        <v>30</v>
      </c>
      <c r="AG8">
        <v>2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1</v>
      </c>
      <c r="AP8">
        <v>0</v>
      </c>
      <c r="AQ8">
        <v>0</v>
      </c>
      <c r="AR8">
        <v>0</v>
      </c>
      <c r="AS8">
        <v>2</v>
      </c>
      <c r="AT8">
        <v>2</v>
      </c>
      <c r="AU8" t="s">
        <v>37</v>
      </c>
      <c r="AW8">
        <v>47</v>
      </c>
      <c r="AX8">
        <v>0</v>
      </c>
      <c r="AY8">
        <v>0</v>
      </c>
      <c r="AZ8">
        <v>0</v>
      </c>
      <c r="BA8">
        <v>47</v>
      </c>
      <c r="BB8">
        <v>6.7419379599999996</v>
      </c>
      <c r="BC8">
        <v>14.56870743</v>
      </c>
      <c r="BD8">
        <v>10</v>
      </c>
    </row>
    <row r="9" spans="1:56" x14ac:dyDescent="0.25">
      <c r="A9" s="171">
        <v>44114</v>
      </c>
      <c r="B9" t="s">
        <v>26</v>
      </c>
      <c r="C9" t="s">
        <v>590</v>
      </c>
      <c r="D9" t="s">
        <v>591</v>
      </c>
      <c r="E9" t="s">
        <v>592</v>
      </c>
      <c r="F9" t="s">
        <v>88</v>
      </c>
      <c r="G9" t="s">
        <v>593</v>
      </c>
      <c r="H9" t="s">
        <v>89</v>
      </c>
      <c r="I9" t="s">
        <v>25</v>
      </c>
      <c r="J9" t="s">
        <v>596</v>
      </c>
      <c r="L9" t="s">
        <v>26</v>
      </c>
      <c r="M9" t="s">
        <v>590</v>
      </c>
      <c r="N9" t="s">
        <v>591</v>
      </c>
      <c r="O9" t="s">
        <v>592</v>
      </c>
      <c r="P9" t="s">
        <v>142</v>
      </c>
      <c r="Q9" t="s">
        <v>606</v>
      </c>
      <c r="R9" t="s">
        <v>153</v>
      </c>
      <c r="S9" t="s">
        <v>117</v>
      </c>
      <c r="T9" t="s">
        <v>25</v>
      </c>
      <c r="U9" t="s">
        <v>596</v>
      </c>
      <c r="W9" t="s">
        <v>92</v>
      </c>
      <c r="X9" t="s">
        <v>602</v>
      </c>
      <c r="Y9" t="s">
        <v>157</v>
      </c>
      <c r="Z9" t="s">
        <v>665</v>
      </c>
      <c r="AA9" t="s">
        <v>158</v>
      </c>
      <c r="AB9" t="s">
        <v>667</v>
      </c>
      <c r="AC9" t="s">
        <v>402</v>
      </c>
      <c r="AD9" t="s">
        <v>86</v>
      </c>
      <c r="AE9" t="s">
        <v>30</v>
      </c>
      <c r="AG9">
        <v>3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 s="36">
        <v>1</v>
      </c>
      <c r="AP9">
        <v>0</v>
      </c>
      <c r="AQ9">
        <v>0</v>
      </c>
      <c r="AR9">
        <v>0</v>
      </c>
      <c r="AS9">
        <v>3</v>
      </c>
      <c r="AT9">
        <v>3</v>
      </c>
      <c r="AU9" t="s">
        <v>37</v>
      </c>
      <c r="AW9">
        <v>56</v>
      </c>
      <c r="AX9">
        <v>0</v>
      </c>
      <c r="AY9">
        <v>0</v>
      </c>
      <c r="AZ9">
        <v>0</v>
      </c>
      <c r="BA9">
        <v>56</v>
      </c>
      <c r="BB9">
        <v>6.7419379599999996</v>
      </c>
      <c r="BC9">
        <v>14.56870743</v>
      </c>
      <c r="BD9">
        <v>10</v>
      </c>
    </row>
    <row r="10" spans="1:56" x14ac:dyDescent="0.25">
      <c r="A10" s="171">
        <v>44114</v>
      </c>
      <c r="B10" t="s">
        <v>92</v>
      </c>
      <c r="C10" t="s">
        <v>602</v>
      </c>
      <c r="D10" t="s">
        <v>157</v>
      </c>
      <c r="E10" t="s">
        <v>665</v>
      </c>
      <c r="F10" t="s">
        <v>158</v>
      </c>
      <c r="G10" t="s">
        <v>667</v>
      </c>
      <c r="H10" t="s">
        <v>847</v>
      </c>
      <c r="I10" t="s">
        <v>14</v>
      </c>
      <c r="J10" t="s">
        <v>611</v>
      </c>
      <c r="L10" t="s">
        <v>159</v>
      </c>
      <c r="M10" t="s">
        <v>653</v>
      </c>
      <c r="R10" t="s">
        <v>372</v>
      </c>
      <c r="S10" t="s">
        <v>155</v>
      </c>
      <c r="T10" t="s">
        <v>544</v>
      </c>
      <c r="U10" t="s">
        <v>782</v>
      </c>
      <c r="AC10" t="s">
        <v>372</v>
      </c>
      <c r="AD10" t="s">
        <v>314</v>
      </c>
      <c r="AE10" t="s">
        <v>36</v>
      </c>
      <c r="AG10">
        <v>0</v>
      </c>
      <c r="AH10">
        <v>3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S10">
        <v>3</v>
      </c>
      <c r="AT10">
        <v>3</v>
      </c>
      <c r="AU10" t="s">
        <v>37</v>
      </c>
      <c r="AW10">
        <v>150</v>
      </c>
      <c r="AX10">
        <v>0</v>
      </c>
      <c r="AY10">
        <v>0</v>
      </c>
      <c r="AZ10">
        <v>0</v>
      </c>
      <c r="BA10">
        <v>150</v>
      </c>
      <c r="BB10">
        <v>6.0385846000000001</v>
      </c>
      <c r="BC10">
        <v>14.4007468</v>
      </c>
      <c r="BD10">
        <v>10</v>
      </c>
    </row>
    <row r="11" spans="1:56" x14ac:dyDescent="0.25">
      <c r="A11" s="171">
        <v>44114</v>
      </c>
      <c r="B11" t="s">
        <v>10</v>
      </c>
      <c r="C11" t="s">
        <v>659</v>
      </c>
      <c r="D11" t="s">
        <v>11</v>
      </c>
      <c r="E11" t="s">
        <v>660</v>
      </c>
      <c r="F11" t="s">
        <v>33</v>
      </c>
      <c r="G11" t="s">
        <v>668</v>
      </c>
      <c r="H11" t="s">
        <v>362</v>
      </c>
      <c r="I11" t="s">
        <v>14</v>
      </c>
      <c r="J11" t="s">
        <v>611</v>
      </c>
      <c r="L11" t="s">
        <v>34</v>
      </c>
      <c r="M11" t="s">
        <v>651</v>
      </c>
      <c r="R11" t="s">
        <v>372</v>
      </c>
      <c r="S11" t="s">
        <v>114</v>
      </c>
      <c r="T11" t="s">
        <v>25</v>
      </c>
      <c r="U11" t="s">
        <v>596</v>
      </c>
      <c r="W11" t="s">
        <v>10</v>
      </c>
      <c r="X11" t="s">
        <v>659</v>
      </c>
      <c r="Y11" t="s">
        <v>927</v>
      </c>
      <c r="Z11" t="s">
        <v>928</v>
      </c>
      <c r="AA11" t="s">
        <v>1143</v>
      </c>
      <c r="AB11" t="s">
        <v>1144</v>
      </c>
      <c r="AC11" t="s">
        <v>386</v>
      </c>
      <c r="AD11" t="s">
        <v>86</v>
      </c>
      <c r="AE11" t="s">
        <v>36</v>
      </c>
      <c r="AG11">
        <v>0</v>
      </c>
      <c r="AH11">
        <v>7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 s="36">
        <v>1</v>
      </c>
      <c r="AP11">
        <v>0</v>
      </c>
      <c r="AQ11">
        <v>0</v>
      </c>
      <c r="AR11">
        <v>0</v>
      </c>
      <c r="AS11">
        <v>7</v>
      </c>
      <c r="AT11">
        <v>7</v>
      </c>
      <c r="AU11" t="s">
        <v>37</v>
      </c>
      <c r="AW11">
        <v>101</v>
      </c>
      <c r="AX11">
        <v>0</v>
      </c>
      <c r="AY11">
        <v>0</v>
      </c>
      <c r="AZ11">
        <v>0</v>
      </c>
      <c r="BA11">
        <v>101</v>
      </c>
      <c r="BB11">
        <v>9.3887997999999993</v>
      </c>
      <c r="BC11">
        <v>13.43275727</v>
      </c>
      <c r="BD11">
        <v>10</v>
      </c>
    </row>
    <row r="12" spans="1:56" x14ac:dyDescent="0.25">
      <c r="A12" s="171">
        <v>44115</v>
      </c>
      <c r="B12" t="s">
        <v>26</v>
      </c>
      <c r="C12" t="s">
        <v>590</v>
      </c>
      <c r="D12" t="s">
        <v>591</v>
      </c>
      <c r="E12" t="s">
        <v>592</v>
      </c>
      <c r="F12" t="s">
        <v>88</v>
      </c>
      <c r="G12" t="s">
        <v>593</v>
      </c>
      <c r="H12" t="s">
        <v>89</v>
      </c>
      <c r="I12" t="s">
        <v>25</v>
      </c>
      <c r="J12" t="s">
        <v>596</v>
      </c>
      <c r="L12" t="s">
        <v>10</v>
      </c>
      <c r="M12" t="s">
        <v>659</v>
      </c>
      <c r="N12" t="s">
        <v>11</v>
      </c>
      <c r="O12" t="s">
        <v>660</v>
      </c>
      <c r="P12" t="s">
        <v>12</v>
      </c>
      <c r="Q12" t="s">
        <v>661</v>
      </c>
      <c r="R12" t="s">
        <v>102</v>
      </c>
      <c r="S12" t="s">
        <v>155</v>
      </c>
      <c r="T12" t="s">
        <v>544</v>
      </c>
      <c r="U12" t="s">
        <v>782</v>
      </c>
      <c r="AC12" t="s">
        <v>372</v>
      </c>
      <c r="AD12" t="s">
        <v>19</v>
      </c>
      <c r="AE12" t="s">
        <v>30</v>
      </c>
      <c r="AG12">
        <v>6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S12">
        <v>6</v>
      </c>
      <c r="AT12">
        <v>6</v>
      </c>
      <c r="AU12" t="s">
        <v>37</v>
      </c>
      <c r="AW12">
        <v>98</v>
      </c>
      <c r="AX12">
        <v>0</v>
      </c>
      <c r="AY12">
        <v>0</v>
      </c>
      <c r="AZ12">
        <v>0</v>
      </c>
      <c r="BA12">
        <v>98</v>
      </c>
      <c r="BB12">
        <v>6.7419379599999996</v>
      </c>
      <c r="BC12">
        <v>14.56870743</v>
      </c>
      <c r="BD12">
        <v>10</v>
      </c>
    </row>
    <row r="13" spans="1:56" x14ac:dyDescent="0.25">
      <c r="A13" s="171">
        <v>44115</v>
      </c>
      <c r="B13" t="s">
        <v>26</v>
      </c>
      <c r="C13" t="s">
        <v>590</v>
      </c>
      <c r="D13" t="s">
        <v>591</v>
      </c>
      <c r="E13" t="s">
        <v>592</v>
      </c>
      <c r="F13" t="s">
        <v>88</v>
      </c>
      <c r="G13" t="s">
        <v>593</v>
      </c>
      <c r="H13" t="s">
        <v>89</v>
      </c>
      <c r="I13" t="s">
        <v>14</v>
      </c>
      <c r="J13" t="s">
        <v>611</v>
      </c>
      <c r="L13" t="s">
        <v>159</v>
      </c>
      <c r="M13" t="s">
        <v>653</v>
      </c>
      <c r="R13" t="s">
        <v>372</v>
      </c>
      <c r="S13" t="s">
        <v>67</v>
      </c>
      <c r="T13" t="s">
        <v>25</v>
      </c>
      <c r="U13" t="s">
        <v>596</v>
      </c>
      <c r="W13" t="s">
        <v>92</v>
      </c>
      <c r="X13" t="s">
        <v>602</v>
      </c>
      <c r="Y13" t="s">
        <v>157</v>
      </c>
      <c r="Z13" t="s">
        <v>665</v>
      </c>
      <c r="AA13" t="s">
        <v>671</v>
      </c>
      <c r="AB13" t="s">
        <v>672</v>
      </c>
      <c r="AC13" t="s">
        <v>749</v>
      </c>
      <c r="AD13" t="s">
        <v>81</v>
      </c>
      <c r="AE13" t="s">
        <v>36</v>
      </c>
      <c r="AG13">
        <v>0</v>
      </c>
      <c r="AH13">
        <v>5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1</v>
      </c>
      <c r="AP13">
        <v>0</v>
      </c>
      <c r="AQ13">
        <v>0</v>
      </c>
      <c r="AR13">
        <v>1</v>
      </c>
      <c r="AS13">
        <v>4</v>
      </c>
      <c r="AT13">
        <v>5</v>
      </c>
      <c r="AU13" t="s">
        <v>31</v>
      </c>
      <c r="AW13">
        <v>78</v>
      </c>
      <c r="AX13">
        <v>15</v>
      </c>
      <c r="AY13">
        <v>0</v>
      </c>
      <c r="AZ13">
        <v>0</v>
      </c>
      <c r="BA13">
        <v>93</v>
      </c>
      <c r="BB13">
        <v>6.7419379599999996</v>
      </c>
      <c r="BC13">
        <v>14.56870743</v>
      </c>
      <c r="BD13">
        <v>10</v>
      </c>
    </row>
    <row r="14" spans="1:56" x14ac:dyDescent="0.25">
      <c r="A14" s="171">
        <v>44115</v>
      </c>
      <c r="B14" t="s">
        <v>26</v>
      </c>
      <c r="C14" t="s">
        <v>590</v>
      </c>
      <c r="D14" t="s">
        <v>591</v>
      </c>
      <c r="E14" t="s">
        <v>592</v>
      </c>
      <c r="F14" t="s">
        <v>88</v>
      </c>
      <c r="G14" t="s">
        <v>593</v>
      </c>
      <c r="H14" t="s">
        <v>89</v>
      </c>
      <c r="I14" t="s">
        <v>17</v>
      </c>
      <c r="J14" t="s">
        <v>594</v>
      </c>
      <c r="L14" t="s">
        <v>163</v>
      </c>
      <c r="M14" t="s">
        <v>643</v>
      </c>
      <c r="R14" t="s">
        <v>372</v>
      </c>
      <c r="S14" t="s">
        <v>76</v>
      </c>
      <c r="T14" t="s">
        <v>25</v>
      </c>
      <c r="U14" t="s">
        <v>596</v>
      </c>
      <c r="W14" t="s">
        <v>109</v>
      </c>
      <c r="X14" t="s">
        <v>690</v>
      </c>
      <c r="Y14" t="s">
        <v>164</v>
      </c>
      <c r="Z14" t="s">
        <v>803</v>
      </c>
      <c r="AA14" t="s">
        <v>165</v>
      </c>
      <c r="AB14" t="s">
        <v>804</v>
      </c>
      <c r="AC14" t="s">
        <v>404</v>
      </c>
      <c r="AD14" t="s">
        <v>120</v>
      </c>
      <c r="AE14" t="s">
        <v>112</v>
      </c>
      <c r="AG14">
        <v>0</v>
      </c>
      <c r="AH14">
        <v>0</v>
      </c>
      <c r="AI14">
        <v>8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1</v>
      </c>
      <c r="AP14">
        <v>0</v>
      </c>
      <c r="AQ14">
        <v>2</v>
      </c>
      <c r="AR14">
        <v>1</v>
      </c>
      <c r="AS14">
        <v>5</v>
      </c>
      <c r="AT14">
        <v>8</v>
      </c>
      <c r="AU14" t="s">
        <v>39</v>
      </c>
      <c r="AW14">
        <v>82</v>
      </c>
      <c r="AX14">
        <v>6</v>
      </c>
      <c r="AY14">
        <v>12</v>
      </c>
      <c r="AZ14">
        <v>0</v>
      </c>
      <c r="BA14">
        <v>100</v>
      </c>
      <c r="BB14">
        <v>6.7419379599999996</v>
      </c>
      <c r="BC14">
        <v>14.56870743</v>
      </c>
      <c r="BD14">
        <v>10</v>
      </c>
    </row>
    <row r="15" spans="1:56" x14ac:dyDescent="0.25">
      <c r="A15" s="171">
        <v>44115</v>
      </c>
      <c r="B15" t="s">
        <v>10</v>
      </c>
      <c r="C15" t="s">
        <v>659</v>
      </c>
      <c r="D15" t="s">
        <v>11</v>
      </c>
      <c r="E15" t="s">
        <v>660</v>
      </c>
      <c r="F15" t="s">
        <v>33</v>
      </c>
      <c r="G15" t="s">
        <v>668</v>
      </c>
      <c r="H15" t="s">
        <v>362</v>
      </c>
      <c r="I15" t="s">
        <v>25</v>
      </c>
      <c r="J15" t="s">
        <v>596</v>
      </c>
      <c r="L15" t="s">
        <v>10</v>
      </c>
      <c r="M15" t="s">
        <v>659</v>
      </c>
      <c r="N15" t="s">
        <v>11</v>
      </c>
      <c r="O15" t="s">
        <v>660</v>
      </c>
      <c r="P15" t="s">
        <v>33</v>
      </c>
      <c r="Q15" t="s">
        <v>668</v>
      </c>
      <c r="R15" t="s">
        <v>362</v>
      </c>
      <c r="S15" t="s">
        <v>113</v>
      </c>
      <c r="T15" t="s">
        <v>25</v>
      </c>
      <c r="U15" t="s">
        <v>596</v>
      </c>
      <c r="W15" t="s">
        <v>26</v>
      </c>
      <c r="X15" t="s">
        <v>590</v>
      </c>
      <c r="Y15" t="s">
        <v>591</v>
      </c>
      <c r="Z15" t="s">
        <v>592</v>
      </c>
      <c r="AA15" t="s">
        <v>88</v>
      </c>
      <c r="AB15" t="s">
        <v>593</v>
      </c>
      <c r="AC15" t="s">
        <v>389</v>
      </c>
      <c r="AD15" t="s">
        <v>48</v>
      </c>
      <c r="AE15" t="s">
        <v>118</v>
      </c>
      <c r="AF15" t="s">
        <v>524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10</v>
      </c>
      <c r="AO15" s="36">
        <v>1</v>
      </c>
      <c r="AP15">
        <v>2</v>
      </c>
      <c r="AQ15">
        <v>3</v>
      </c>
      <c r="AR15">
        <v>2</v>
      </c>
      <c r="AS15">
        <v>3</v>
      </c>
      <c r="AT15">
        <v>10</v>
      </c>
      <c r="AU15" t="s">
        <v>37</v>
      </c>
      <c r="AW15">
        <v>68</v>
      </c>
      <c r="AX15">
        <v>0</v>
      </c>
      <c r="AY15">
        <v>0</v>
      </c>
      <c r="AZ15">
        <v>0</v>
      </c>
      <c r="BA15">
        <v>68</v>
      </c>
      <c r="BB15">
        <v>9.3887997999999993</v>
      </c>
      <c r="BC15">
        <v>13.43275727</v>
      </c>
      <c r="BD15">
        <v>10</v>
      </c>
    </row>
    <row r="16" spans="1:56" x14ac:dyDescent="0.25">
      <c r="A16" s="171">
        <v>44115</v>
      </c>
      <c r="B16" t="s">
        <v>10</v>
      </c>
      <c r="C16" t="s">
        <v>659</v>
      </c>
      <c r="D16" t="s">
        <v>11</v>
      </c>
      <c r="E16" t="s">
        <v>660</v>
      </c>
      <c r="F16" t="s">
        <v>33</v>
      </c>
      <c r="G16" t="s">
        <v>668</v>
      </c>
      <c r="H16" t="s">
        <v>362</v>
      </c>
      <c r="I16" t="s">
        <v>25</v>
      </c>
      <c r="J16" t="s">
        <v>596</v>
      </c>
      <c r="L16" t="s">
        <v>10</v>
      </c>
      <c r="M16" t="s">
        <v>659</v>
      </c>
      <c r="N16" t="s">
        <v>11</v>
      </c>
      <c r="O16" t="s">
        <v>660</v>
      </c>
      <c r="P16" t="s">
        <v>33</v>
      </c>
      <c r="Q16" t="s">
        <v>668</v>
      </c>
      <c r="R16" t="s">
        <v>362</v>
      </c>
      <c r="S16" t="s">
        <v>113</v>
      </c>
      <c r="T16" t="s">
        <v>25</v>
      </c>
      <c r="U16" t="s">
        <v>596</v>
      </c>
      <c r="W16" t="s">
        <v>26</v>
      </c>
      <c r="X16" t="s">
        <v>590</v>
      </c>
      <c r="Y16" t="s">
        <v>591</v>
      </c>
      <c r="Z16" t="s">
        <v>592</v>
      </c>
      <c r="AA16" t="s">
        <v>88</v>
      </c>
      <c r="AB16" t="s">
        <v>593</v>
      </c>
      <c r="AC16" t="s">
        <v>390</v>
      </c>
      <c r="AD16" t="s">
        <v>48</v>
      </c>
      <c r="AE16" t="s">
        <v>118</v>
      </c>
      <c r="AF16" t="s">
        <v>524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8</v>
      </c>
      <c r="AO16" s="36">
        <v>1</v>
      </c>
      <c r="AP16">
        <v>1</v>
      </c>
      <c r="AQ16">
        <v>2</v>
      </c>
      <c r="AR16">
        <v>1</v>
      </c>
      <c r="AS16">
        <v>4</v>
      </c>
      <c r="AT16">
        <v>8</v>
      </c>
      <c r="AU16" t="s">
        <v>37</v>
      </c>
      <c r="AW16">
        <v>53</v>
      </c>
      <c r="AX16">
        <v>0</v>
      </c>
      <c r="AY16">
        <v>0</v>
      </c>
      <c r="AZ16">
        <v>0</v>
      </c>
      <c r="BA16">
        <v>53</v>
      </c>
      <c r="BB16">
        <v>9.3887997999999993</v>
      </c>
      <c r="BC16">
        <v>13.43275727</v>
      </c>
      <c r="BD16">
        <v>10</v>
      </c>
    </row>
    <row r="17" spans="1:56" x14ac:dyDescent="0.25">
      <c r="A17" s="171">
        <v>44116</v>
      </c>
      <c r="B17" t="s">
        <v>26</v>
      </c>
      <c r="C17" t="s">
        <v>590</v>
      </c>
      <c r="D17" t="s">
        <v>591</v>
      </c>
      <c r="E17" t="s">
        <v>592</v>
      </c>
      <c r="F17" t="s">
        <v>88</v>
      </c>
      <c r="G17" t="s">
        <v>593</v>
      </c>
      <c r="H17" t="s">
        <v>89</v>
      </c>
      <c r="I17" t="s">
        <v>25</v>
      </c>
      <c r="J17" t="s">
        <v>596</v>
      </c>
      <c r="L17" t="s">
        <v>26</v>
      </c>
      <c r="M17" t="s">
        <v>590</v>
      </c>
      <c r="N17" t="s">
        <v>591</v>
      </c>
      <c r="O17" t="s">
        <v>592</v>
      </c>
      <c r="P17" t="s">
        <v>27</v>
      </c>
      <c r="Q17" t="s">
        <v>607</v>
      </c>
      <c r="R17" t="s">
        <v>394</v>
      </c>
      <c r="S17" t="s">
        <v>87</v>
      </c>
      <c r="T17" t="s">
        <v>25</v>
      </c>
      <c r="U17" t="s">
        <v>596</v>
      </c>
      <c r="W17" t="s">
        <v>26</v>
      </c>
      <c r="X17" t="s">
        <v>590</v>
      </c>
      <c r="Y17" t="s">
        <v>591</v>
      </c>
      <c r="Z17" t="s">
        <v>592</v>
      </c>
      <c r="AA17" t="s">
        <v>88</v>
      </c>
      <c r="AB17" t="s">
        <v>593</v>
      </c>
      <c r="AC17" t="s">
        <v>400</v>
      </c>
      <c r="AD17" t="s">
        <v>115</v>
      </c>
      <c r="AE17" t="s">
        <v>156</v>
      </c>
      <c r="AG17">
        <v>1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 s="36">
        <v>2</v>
      </c>
      <c r="AP17">
        <v>0</v>
      </c>
      <c r="AQ17">
        <v>0</v>
      </c>
      <c r="AR17">
        <v>0</v>
      </c>
      <c r="AS17">
        <v>2</v>
      </c>
      <c r="AT17">
        <v>2</v>
      </c>
      <c r="AU17" t="s">
        <v>37</v>
      </c>
      <c r="AW17">
        <v>41</v>
      </c>
      <c r="AX17">
        <v>0</v>
      </c>
      <c r="AY17">
        <v>0</v>
      </c>
      <c r="AZ17">
        <v>0</v>
      </c>
      <c r="BA17">
        <v>41</v>
      </c>
      <c r="BB17">
        <v>6.7419379599999996</v>
      </c>
      <c r="BC17">
        <v>14.56870743</v>
      </c>
      <c r="BD17">
        <v>10</v>
      </c>
    </row>
    <row r="18" spans="1:56" x14ac:dyDescent="0.25">
      <c r="A18" s="171">
        <v>44116</v>
      </c>
      <c r="B18" t="s">
        <v>26</v>
      </c>
      <c r="C18" t="s">
        <v>590</v>
      </c>
      <c r="D18" t="s">
        <v>591</v>
      </c>
      <c r="E18" t="s">
        <v>592</v>
      </c>
      <c r="F18" t="s">
        <v>88</v>
      </c>
      <c r="G18" t="s">
        <v>593</v>
      </c>
      <c r="H18" t="s">
        <v>89</v>
      </c>
      <c r="I18" t="s">
        <v>17</v>
      </c>
      <c r="J18" t="s">
        <v>594</v>
      </c>
      <c r="L18" t="s">
        <v>18</v>
      </c>
      <c r="M18" t="s">
        <v>601</v>
      </c>
      <c r="R18" t="s">
        <v>372</v>
      </c>
      <c r="S18" t="s">
        <v>166</v>
      </c>
      <c r="T18" t="s">
        <v>25</v>
      </c>
      <c r="U18" t="s">
        <v>596</v>
      </c>
      <c r="W18" t="s">
        <v>167</v>
      </c>
      <c r="X18" t="s">
        <v>597</v>
      </c>
      <c r="Y18" t="s">
        <v>168</v>
      </c>
      <c r="Z18" t="s">
        <v>794</v>
      </c>
      <c r="AA18" t="s">
        <v>169</v>
      </c>
      <c r="AB18" t="s">
        <v>795</v>
      </c>
      <c r="AC18" t="s">
        <v>405</v>
      </c>
      <c r="AD18" t="s">
        <v>120</v>
      </c>
      <c r="AE18" t="s">
        <v>112</v>
      </c>
      <c r="AG18">
        <v>0</v>
      </c>
      <c r="AH18">
        <v>0</v>
      </c>
      <c r="AI18">
        <v>7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1</v>
      </c>
      <c r="AR18">
        <v>1</v>
      </c>
      <c r="AS18">
        <v>5</v>
      </c>
      <c r="AT18">
        <v>7</v>
      </c>
      <c r="AU18" t="s">
        <v>37</v>
      </c>
      <c r="AW18">
        <v>93</v>
      </c>
      <c r="AX18">
        <v>0</v>
      </c>
      <c r="AY18">
        <v>0</v>
      </c>
      <c r="AZ18">
        <v>0</v>
      </c>
      <c r="BA18">
        <v>93</v>
      </c>
      <c r="BB18">
        <v>6.7419379599999996</v>
      </c>
      <c r="BC18">
        <v>14.56870743</v>
      </c>
      <c r="BD18">
        <v>10</v>
      </c>
    </row>
    <row r="19" spans="1:56" x14ac:dyDescent="0.25">
      <c r="A19" s="171">
        <v>44116</v>
      </c>
      <c r="B19" t="s">
        <v>10</v>
      </c>
      <c r="C19" t="s">
        <v>659</v>
      </c>
      <c r="D19" t="s">
        <v>11</v>
      </c>
      <c r="E19" t="s">
        <v>660</v>
      </c>
      <c r="F19" t="s">
        <v>33</v>
      </c>
      <c r="G19" t="s">
        <v>668</v>
      </c>
      <c r="H19" t="s">
        <v>362</v>
      </c>
      <c r="I19" t="s">
        <v>14</v>
      </c>
      <c r="J19" t="s">
        <v>611</v>
      </c>
      <c r="L19" t="s">
        <v>34</v>
      </c>
      <c r="M19" t="s">
        <v>651</v>
      </c>
      <c r="R19" t="s">
        <v>372</v>
      </c>
      <c r="S19" t="s">
        <v>117</v>
      </c>
      <c r="T19" t="s">
        <v>25</v>
      </c>
      <c r="U19" t="s">
        <v>596</v>
      </c>
      <c r="W19" t="s">
        <v>10</v>
      </c>
      <c r="X19" t="s">
        <v>659</v>
      </c>
      <c r="Y19" t="s">
        <v>927</v>
      </c>
      <c r="Z19" t="s">
        <v>928</v>
      </c>
      <c r="AA19" t="s">
        <v>1143</v>
      </c>
      <c r="AB19" t="s">
        <v>1144</v>
      </c>
      <c r="AC19" t="s">
        <v>388</v>
      </c>
      <c r="AD19" t="s">
        <v>86</v>
      </c>
      <c r="AE19" t="s">
        <v>36</v>
      </c>
      <c r="AG19">
        <v>0</v>
      </c>
      <c r="AH19">
        <v>5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 s="36">
        <v>1</v>
      </c>
      <c r="AP19">
        <v>0</v>
      </c>
      <c r="AQ19">
        <v>0</v>
      </c>
      <c r="AR19">
        <v>0</v>
      </c>
      <c r="AS19">
        <v>5</v>
      </c>
      <c r="AT19">
        <v>5</v>
      </c>
      <c r="AU19" t="s">
        <v>37</v>
      </c>
      <c r="AW19">
        <v>102</v>
      </c>
      <c r="AX19">
        <v>0</v>
      </c>
      <c r="AY19">
        <v>0</v>
      </c>
      <c r="AZ19">
        <v>0</v>
      </c>
      <c r="BA19">
        <v>102</v>
      </c>
      <c r="BB19">
        <v>9.3887997999999993</v>
      </c>
      <c r="BC19">
        <v>13.43275727</v>
      </c>
      <c r="BD19">
        <v>10</v>
      </c>
    </row>
    <row r="20" spans="1:56" x14ac:dyDescent="0.25">
      <c r="A20" s="171">
        <v>44116</v>
      </c>
      <c r="B20" t="s">
        <v>10</v>
      </c>
      <c r="C20" t="s">
        <v>659</v>
      </c>
      <c r="D20" t="s">
        <v>11</v>
      </c>
      <c r="E20" t="s">
        <v>660</v>
      </c>
      <c r="F20" t="s">
        <v>33</v>
      </c>
      <c r="G20" t="s">
        <v>668</v>
      </c>
      <c r="H20" t="s">
        <v>362</v>
      </c>
      <c r="I20" t="s">
        <v>25</v>
      </c>
      <c r="J20" t="s">
        <v>596</v>
      </c>
      <c r="L20" t="s">
        <v>10</v>
      </c>
      <c r="M20" t="s">
        <v>659</v>
      </c>
      <c r="N20" t="s">
        <v>11</v>
      </c>
      <c r="O20" t="s">
        <v>660</v>
      </c>
      <c r="P20" t="s">
        <v>33</v>
      </c>
      <c r="Q20" t="s">
        <v>668</v>
      </c>
      <c r="R20" t="s">
        <v>395</v>
      </c>
      <c r="S20" t="s">
        <v>131</v>
      </c>
      <c r="T20" t="s">
        <v>25</v>
      </c>
      <c r="U20" t="s">
        <v>596</v>
      </c>
      <c r="W20" t="s">
        <v>10</v>
      </c>
      <c r="X20" t="s">
        <v>659</v>
      </c>
      <c r="Y20" t="s">
        <v>11</v>
      </c>
      <c r="Z20" t="s">
        <v>660</v>
      </c>
      <c r="AA20" t="s">
        <v>33</v>
      </c>
      <c r="AB20" t="s">
        <v>668</v>
      </c>
      <c r="AC20" t="s">
        <v>393</v>
      </c>
      <c r="AD20" t="s">
        <v>132</v>
      </c>
      <c r="AE20" t="s">
        <v>30</v>
      </c>
      <c r="AG20">
        <v>9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 s="36">
        <v>1</v>
      </c>
      <c r="AP20">
        <v>2</v>
      </c>
      <c r="AQ20">
        <v>3</v>
      </c>
      <c r="AR20">
        <v>1</v>
      </c>
      <c r="AS20">
        <v>3</v>
      </c>
      <c r="AT20">
        <v>9</v>
      </c>
      <c r="AU20" t="s">
        <v>37</v>
      </c>
      <c r="AW20">
        <v>1200</v>
      </c>
      <c r="AX20">
        <v>0</v>
      </c>
      <c r="AY20">
        <v>0</v>
      </c>
      <c r="AZ20">
        <v>0</v>
      </c>
      <c r="BA20">
        <v>1200</v>
      </c>
      <c r="BB20">
        <v>9.3887997999999993</v>
      </c>
      <c r="BC20">
        <v>13.43275727</v>
      </c>
      <c r="BD20">
        <v>10</v>
      </c>
    </row>
    <row r="21" spans="1:56" x14ac:dyDescent="0.25">
      <c r="A21" s="171">
        <v>44117</v>
      </c>
      <c r="B21" t="s">
        <v>26</v>
      </c>
      <c r="C21" t="s">
        <v>590</v>
      </c>
      <c r="D21" t="s">
        <v>591</v>
      </c>
      <c r="E21" t="s">
        <v>592</v>
      </c>
      <c r="F21" t="s">
        <v>88</v>
      </c>
      <c r="G21" t="s">
        <v>593</v>
      </c>
      <c r="H21" t="s">
        <v>89</v>
      </c>
      <c r="I21" t="s">
        <v>25</v>
      </c>
      <c r="J21" t="s">
        <v>596</v>
      </c>
      <c r="L21" t="s">
        <v>26</v>
      </c>
      <c r="M21" t="s">
        <v>590</v>
      </c>
      <c r="N21" t="s">
        <v>591</v>
      </c>
      <c r="O21" t="s">
        <v>592</v>
      </c>
      <c r="P21" t="s">
        <v>27</v>
      </c>
      <c r="Q21" t="s">
        <v>607</v>
      </c>
      <c r="R21" t="s">
        <v>394</v>
      </c>
      <c r="S21" t="s">
        <v>116</v>
      </c>
      <c r="T21" t="s">
        <v>25</v>
      </c>
      <c r="U21" t="s">
        <v>596</v>
      </c>
      <c r="W21" t="s">
        <v>26</v>
      </c>
      <c r="X21" t="s">
        <v>590</v>
      </c>
      <c r="Y21" t="s">
        <v>591</v>
      </c>
      <c r="Z21" t="s">
        <v>592</v>
      </c>
      <c r="AA21" t="s">
        <v>88</v>
      </c>
      <c r="AB21" t="s">
        <v>593</v>
      </c>
      <c r="AC21" t="s">
        <v>400</v>
      </c>
      <c r="AD21" t="s">
        <v>95</v>
      </c>
      <c r="AE21" t="s">
        <v>107</v>
      </c>
      <c r="AG21">
        <v>2</v>
      </c>
      <c r="AH21">
        <v>0</v>
      </c>
      <c r="AI21">
        <v>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2</v>
      </c>
      <c r="AP21">
        <v>0</v>
      </c>
      <c r="AQ21">
        <v>0</v>
      </c>
      <c r="AR21">
        <v>0</v>
      </c>
      <c r="AS21">
        <v>3</v>
      </c>
      <c r="AT21">
        <v>3</v>
      </c>
      <c r="AU21" t="s">
        <v>37</v>
      </c>
      <c r="AW21">
        <v>20</v>
      </c>
      <c r="AX21">
        <v>0</v>
      </c>
      <c r="AY21">
        <v>0</v>
      </c>
      <c r="AZ21">
        <v>0</v>
      </c>
      <c r="BA21">
        <v>20</v>
      </c>
      <c r="BB21">
        <v>6.7419379599999996</v>
      </c>
      <c r="BC21">
        <v>14.56870743</v>
      </c>
      <c r="BD21">
        <v>10</v>
      </c>
    </row>
    <row r="22" spans="1:56" x14ac:dyDescent="0.25">
      <c r="A22" s="171">
        <v>44117</v>
      </c>
      <c r="B22" t="s">
        <v>26</v>
      </c>
      <c r="C22" t="s">
        <v>590</v>
      </c>
      <c r="D22" t="s">
        <v>591</v>
      </c>
      <c r="E22" t="s">
        <v>592</v>
      </c>
      <c r="F22" t="s">
        <v>88</v>
      </c>
      <c r="G22" t="s">
        <v>593</v>
      </c>
      <c r="H22" t="s">
        <v>89</v>
      </c>
      <c r="I22" t="s">
        <v>25</v>
      </c>
      <c r="J22" t="s">
        <v>596</v>
      </c>
      <c r="L22" t="s">
        <v>26</v>
      </c>
      <c r="M22" t="s">
        <v>590</v>
      </c>
      <c r="N22" t="s">
        <v>591</v>
      </c>
      <c r="O22" t="s">
        <v>592</v>
      </c>
      <c r="P22" t="s">
        <v>142</v>
      </c>
      <c r="Q22" t="s">
        <v>606</v>
      </c>
      <c r="R22" t="s">
        <v>153</v>
      </c>
      <c r="S22" t="s">
        <v>115</v>
      </c>
      <c r="T22" t="s">
        <v>25</v>
      </c>
      <c r="U22" t="s">
        <v>596</v>
      </c>
      <c r="W22" t="s">
        <v>10</v>
      </c>
      <c r="X22" t="s">
        <v>659</v>
      </c>
      <c r="Y22" t="s">
        <v>11</v>
      </c>
      <c r="Z22" t="s">
        <v>660</v>
      </c>
      <c r="AA22" t="s">
        <v>33</v>
      </c>
      <c r="AB22" t="s">
        <v>668</v>
      </c>
      <c r="AC22" t="s">
        <v>408</v>
      </c>
      <c r="AD22" t="s">
        <v>9</v>
      </c>
      <c r="AE22" t="s">
        <v>30</v>
      </c>
      <c r="AG22">
        <v>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2</v>
      </c>
      <c r="AT22">
        <v>2</v>
      </c>
      <c r="AU22" t="s">
        <v>37</v>
      </c>
      <c r="AW22">
        <v>12</v>
      </c>
      <c r="AX22">
        <v>0</v>
      </c>
      <c r="AY22">
        <v>0</v>
      </c>
      <c r="AZ22">
        <v>0</v>
      </c>
      <c r="BA22">
        <v>12</v>
      </c>
      <c r="BB22">
        <v>6.7419379599999996</v>
      </c>
      <c r="BC22">
        <v>14.56870743</v>
      </c>
      <c r="BD22">
        <v>10</v>
      </c>
    </row>
    <row r="23" spans="1:56" x14ac:dyDescent="0.25">
      <c r="A23" s="171">
        <v>44117</v>
      </c>
      <c r="B23" t="s">
        <v>26</v>
      </c>
      <c r="C23" t="s">
        <v>590</v>
      </c>
      <c r="D23" t="s">
        <v>591</v>
      </c>
      <c r="E23" t="s">
        <v>592</v>
      </c>
      <c r="F23" t="s">
        <v>88</v>
      </c>
      <c r="G23" t="s">
        <v>593</v>
      </c>
      <c r="H23" t="s">
        <v>89</v>
      </c>
      <c r="I23" t="s">
        <v>25</v>
      </c>
      <c r="J23" t="s">
        <v>596</v>
      </c>
      <c r="L23" t="s">
        <v>26</v>
      </c>
      <c r="M23" t="s">
        <v>590</v>
      </c>
      <c r="N23" t="s">
        <v>591</v>
      </c>
      <c r="O23" t="s">
        <v>592</v>
      </c>
      <c r="P23" t="s">
        <v>27</v>
      </c>
      <c r="Q23" t="s">
        <v>607</v>
      </c>
      <c r="R23" t="s">
        <v>394</v>
      </c>
      <c r="S23" t="s">
        <v>116</v>
      </c>
      <c r="T23" t="s">
        <v>25</v>
      </c>
      <c r="U23" t="s">
        <v>596</v>
      </c>
      <c r="W23" t="s">
        <v>109</v>
      </c>
      <c r="X23" t="s">
        <v>690</v>
      </c>
      <c r="Y23" t="s">
        <v>160</v>
      </c>
      <c r="Z23" t="s">
        <v>719</v>
      </c>
      <c r="AA23" t="s">
        <v>161</v>
      </c>
      <c r="AB23" t="s">
        <v>800</v>
      </c>
      <c r="AC23" t="s">
        <v>403</v>
      </c>
      <c r="AD23" t="s">
        <v>162</v>
      </c>
      <c r="AE23" t="s">
        <v>30</v>
      </c>
      <c r="AG23">
        <v>2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2</v>
      </c>
      <c r="AR23">
        <v>0</v>
      </c>
      <c r="AS23">
        <v>0</v>
      </c>
      <c r="AT23">
        <v>2</v>
      </c>
      <c r="AU23" t="s">
        <v>37</v>
      </c>
      <c r="AW23">
        <v>27</v>
      </c>
      <c r="AX23">
        <v>0</v>
      </c>
      <c r="AY23">
        <v>0</v>
      </c>
      <c r="AZ23">
        <v>0</v>
      </c>
      <c r="BA23">
        <v>27</v>
      </c>
      <c r="BB23">
        <v>6.7419379599999996</v>
      </c>
      <c r="BC23">
        <v>14.56870743</v>
      </c>
      <c r="BD23">
        <v>10</v>
      </c>
    </row>
    <row r="24" spans="1:56" x14ac:dyDescent="0.25">
      <c r="A24" s="171">
        <v>44117</v>
      </c>
      <c r="B24" t="s">
        <v>26</v>
      </c>
      <c r="C24" t="s">
        <v>590</v>
      </c>
      <c r="D24" t="s">
        <v>591</v>
      </c>
      <c r="E24" t="s">
        <v>592</v>
      </c>
      <c r="F24" t="s">
        <v>88</v>
      </c>
      <c r="G24" t="s">
        <v>593</v>
      </c>
      <c r="H24" t="s">
        <v>89</v>
      </c>
      <c r="I24" t="s">
        <v>25</v>
      </c>
      <c r="J24" t="s">
        <v>596</v>
      </c>
      <c r="L24" t="s">
        <v>26</v>
      </c>
      <c r="M24" t="s">
        <v>590</v>
      </c>
      <c r="N24" t="s">
        <v>591</v>
      </c>
      <c r="O24" t="s">
        <v>592</v>
      </c>
      <c r="P24" t="s">
        <v>27</v>
      </c>
      <c r="Q24" t="s">
        <v>607</v>
      </c>
      <c r="R24" t="s">
        <v>394</v>
      </c>
      <c r="S24" t="s">
        <v>113</v>
      </c>
      <c r="T24" t="s">
        <v>25</v>
      </c>
      <c r="U24" t="s">
        <v>596</v>
      </c>
      <c r="W24" t="s">
        <v>26</v>
      </c>
      <c r="X24" t="s">
        <v>590</v>
      </c>
      <c r="Y24" t="s">
        <v>591</v>
      </c>
      <c r="Z24" t="s">
        <v>592</v>
      </c>
      <c r="AA24" t="s">
        <v>88</v>
      </c>
      <c r="AB24" t="s">
        <v>593</v>
      </c>
      <c r="AC24" t="s">
        <v>407</v>
      </c>
      <c r="AD24" t="s">
        <v>95</v>
      </c>
      <c r="AE24" t="s">
        <v>30</v>
      </c>
      <c r="AG24">
        <v>2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S24">
        <v>2</v>
      </c>
      <c r="AT24">
        <v>2</v>
      </c>
      <c r="AU24" t="s">
        <v>37</v>
      </c>
      <c r="AW24">
        <v>18</v>
      </c>
      <c r="AX24">
        <v>0</v>
      </c>
      <c r="AY24">
        <v>0</v>
      </c>
      <c r="AZ24">
        <v>0</v>
      </c>
      <c r="BA24">
        <v>18</v>
      </c>
      <c r="BB24">
        <v>6.7419379599999996</v>
      </c>
      <c r="BC24">
        <v>14.56870743</v>
      </c>
      <c r="BD24">
        <v>10</v>
      </c>
    </row>
    <row r="25" spans="1:56" x14ac:dyDescent="0.25">
      <c r="A25" s="171">
        <v>44117</v>
      </c>
      <c r="B25" t="s">
        <v>26</v>
      </c>
      <c r="C25" t="s">
        <v>590</v>
      </c>
      <c r="D25" t="s">
        <v>591</v>
      </c>
      <c r="E25" t="s">
        <v>592</v>
      </c>
      <c r="F25" t="s">
        <v>88</v>
      </c>
      <c r="G25" t="s">
        <v>593</v>
      </c>
      <c r="H25" t="s">
        <v>89</v>
      </c>
      <c r="I25" t="s">
        <v>25</v>
      </c>
      <c r="J25" t="s">
        <v>596</v>
      </c>
      <c r="L25" t="s">
        <v>26</v>
      </c>
      <c r="M25" t="s">
        <v>590</v>
      </c>
      <c r="N25" t="s">
        <v>591</v>
      </c>
      <c r="O25" t="s">
        <v>592</v>
      </c>
      <c r="P25" t="s">
        <v>27</v>
      </c>
      <c r="Q25" t="s">
        <v>607</v>
      </c>
      <c r="R25" t="s">
        <v>394</v>
      </c>
      <c r="S25" t="s">
        <v>116</v>
      </c>
      <c r="T25" t="s">
        <v>25</v>
      </c>
      <c r="U25" t="s">
        <v>596</v>
      </c>
      <c r="W25" t="s">
        <v>26</v>
      </c>
      <c r="X25" t="s">
        <v>590</v>
      </c>
      <c r="Y25" t="s">
        <v>591</v>
      </c>
      <c r="Z25" t="s">
        <v>592</v>
      </c>
      <c r="AA25" t="s">
        <v>88</v>
      </c>
      <c r="AB25" t="s">
        <v>593</v>
      </c>
      <c r="AC25" t="s">
        <v>400</v>
      </c>
      <c r="AD25" t="s">
        <v>86</v>
      </c>
      <c r="AE25" t="s">
        <v>30</v>
      </c>
      <c r="AG25">
        <v>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 s="36">
        <v>1</v>
      </c>
      <c r="AP25">
        <v>0</v>
      </c>
      <c r="AQ25">
        <v>0</v>
      </c>
      <c r="AR25">
        <v>0</v>
      </c>
      <c r="AS25">
        <v>1</v>
      </c>
      <c r="AT25">
        <v>1</v>
      </c>
      <c r="AU25" t="s">
        <v>37</v>
      </c>
      <c r="AW25">
        <v>2</v>
      </c>
      <c r="AX25">
        <v>0</v>
      </c>
      <c r="AY25">
        <v>0</v>
      </c>
      <c r="AZ25">
        <v>0</v>
      </c>
      <c r="BA25">
        <v>2</v>
      </c>
      <c r="BB25">
        <v>6.7419379599999996</v>
      </c>
      <c r="BC25">
        <v>14.56870743</v>
      </c>
      <c r="BD25">
        <v>10</v>
      </c>
    </row>
    <row r="26" spans="1:56" x14ac:dyDescent="0.25">
      <c r="A26" s="171">
        <v>44117</v>
      </c>
      <c r="B26" t="s">
        <v>26</v>
      </c>
      <c r="C26" t="s">
        <v>590</v>
      </c>
      <c r="D26" t="s">
        <v>591</v>
      </c>
      <c r="E26" t="s">
        <v>592</v>
      </c>
      <c r="F26" t="s">
        <v>88</v>
      </c>
      <c r="G26" t="s">
        <v>593</v>
      </c>
      <c r="H26" t="s">
        <v>89</v>
      </c>
      <c r="I26" t="s">
        <v>25</v>
      </c>
      <c r="J26" t="s">
        <v>596</v>
      </c>
      <c r="L26" t="s">
        <v>26</v>
      </c>
      <c r="M26" t="s">
        <v>590</v>
      </c>
      <c r="N26" t="s">
        <v>591</v>
      </c>
      <c r="O26" t="s">
        <v>592</v>
      </c>
      <c r="P26" t="s">
        <v>27</v>
      </c>
      <c r="Q26" t="s">
        <v>607</v>
      </c>
      <c r="R26" t="s">
        <v>394</v>
      </c>
      <c r="S26" t="s">
        <v>113</v>
      </c>
      <c r="T26" t="s">
        <v>25</v>
      </c>
      <c r="U26" t="s">
        <v>596</v>
      </c>
      <c r="W26" t="s">
        <v>109</v>
      </c>
      <c r="X26" t="s">
        <v>690</v>
      </c>
      <c r="Y26" t="s">
        <v>173</v>
      </c>
      <c r="Z26" t="s">
        <v>691</v>
      </c>
      <c r="AA26" t="s">
        <v>174</v>
      </c>
      <c r="AB26" t="s">
        <v>718</v>
      </c>
      <c r="AC26" t="s">
        <v>409</v>
      </c>
      <c r="AD26" t="s">
        <v>175</v>
      </c>
      <c r="AE26" t="s">
        <v>30</v>
      </c>
      <c r="AG26">
        <v>3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 s="36">
        <v>1</v>
      </c>
      <c r="AP26">
        <v>0</v>
      </c>
      <c r="AQ26">
        <v>0</v>
      </c>
      <c r="AR26">
        <v>0</v>
      </c>
      <c r="AS26">
        <v>3</v>
      </c>
      <c r="AT26">
        <v>3</v>
      </c>
      <c r="AU26" t="s">
        <v>37</v>
      </c>
      <c r="AW26">
        <v>38</v>
      </c>
      <c r="AX26">
        <v>0</v>
      </c>
      <c r="AY26">
        <v>0</v>
      </c>
      <c r="AZ26">
        <v>0</v>
      </c>
      <c r="BA26">
        <v>38</v>
      </c>
      <c r="BB26">
        <v>6.7419379599999996</v>
      </c>
      <c r="BC26">
        <v>14.56870743</v>
      </c>
      <c r="BD26">
        <v>10</v>
      </c>
    </row>
    <row r="27" spans="1:56" x14ac:dyDescent="0.25">
      <c r="A27" s="171">
        <v>44117</v>
      </c>
      <c r="B27" t="s">
        <v>26</v>
      </c>
      <c r="C27" t="s">
        <v>590</v>
      </c>
      <c r="D27" t="s">
        <v>591</v>
      </c>
      <c r="E27" t="s">
        <v>592</v>
      </c>
      <c r="F27" t="s">
        <v>88</v>
      </c>
      <c r="G27" t="s">
        <v>593</v>
      </c>
      <c r="H27" t="s">
        <v>89</v>
      </c>
      <c r="I27" t="s">
        <v>25</v>
      </c>
      <c r="J27" t="s">
        <v>596</v>
      </c>
      <c r="L27" t="s">
        <v>26</v>
      </c>
      <c r="M27" t="s">
        <v>590</v>
      </c>
      <c r="N27" t="s">
        <v>591</v>
      </c>
      <c r="O27" t="s">
        <v>592</v>
      </c>
      <c r="P27" t="s">
        <v>27</v>
      </c>
      <c r="Q27" t="s">
        <v>607</v>
      </c>
      <c r="R27" t="s">
        <v>689</v>
      </c>
      <c r="S27" t="s">
        <v>116</v>
      </c>
      <c r="T27" t="s">
        <v>25</v>
      </c>
      <c r="U27" t="s">
        <v>596</v>
      </c>
      <c r="W27" t="s">
        <v>170</v>
      </c>
      <c r="X27" t="s">
        <v>707</v>
      </c>
      <c r="Y27" t="s">
        <v>171</v>
      </c>
      <c r="Z27" t="s">
        <v>708</v>
      </c>
      <c r="AA27" t="s">
        <v>172</v>
      </c>
      <c r="AB27" t="s">
        <v>709</v>
      </c>
      <c r="AC27" t="s">
        <v>406</v>
      </c>
      <c r="AD27" t="s">
        <v>29</v>
      </c>
      <c r="AE27" t="s">
        <v>107</v>
      </c>
      <c r="AG27">
        <v>1</v>
      </c>
      <c r="AH27">
        <v>0</v>
      </c>
      <c r="AI27">
        <v>1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2</v>
      </c>
      <c r="AP27">
        <v>0</v>
      </c>
      <c r="AQ27">
        <v>0</v>
      </c>
      <c r="AR27">
        <v>0</v>
      </c>
      <c r="AS27">
        <v>2</v>
      </c>
      <c r="AT27">
        <v>2</v>
      </c>
      <c r="AU27" t="s">
        <v>37</v>
      </c>
      <c r="AW27">
        <v>21</v>
      </c>
      <c r="AX27">
        <v>0</v>
      </c>
      <c r="AY27">
        <v>0</v>
      </c>
      <c r="AZ27">
        <v>0</v>
      </c>
      <c r="BA27">
        <v>21</v>
      </c>
      <c r="BB27">
        <v>6.7419379599999996</v>
      </c>
      <c r="BC27">
        <v>14.56870743</v>
      </c>
      <c r="BD27">
        <v>10</v>
      </c>
    </row>
    <row r="28" spans="1:56" x14ac:dyDescent="0.25">
      <c r="A28" s="171">
        <v>44118</v>
      </c>
      <c r="B28" t="s">
        <v>26</v>
      </c>
      <c r="C28" t="s">
        <v>590</v>
      </c>
      <c r="D28" t="s">
        <v>591</v>
      </c>
      <c r="E28" t="s">
        <v>592</v>
      </c>
      <c r="F28" t="s">
        <v>88</v>
      </c>
      <c r="G28" t="s">
        <v>593</v>
      </c>
      <c r="H28" t="s">
        <v>89</v>
      </c>
      <c r="I28" t="s">
        <v>25</v>
      </c>
      <c r="J28" t="s">
        <v>596</v>
      </c>
      <c r="L28" t="s">
        <v>26</v>
      </c>
      <c r="M28" t="s">
        <v>590</v>
      </c>
      <c r="N28" t="s">
        <v>591</v>
      </c>
      <c r="O28" t="s">
        <v>592</v>
      </c>
      <c r="P28" t="s">
        <v>88</v>
      </c>
      <c r="Q28" t="s">
        <v>593</v>
      </c>
      <c r="R28" t="s">
        <v>331</v>
      </c>
      <c r="S28" t="s">
        <v>86</v>
      </c>
      <c r="T28" t="s">
        <v>25</v>
      </c>
      <c r="U28" t="s">
        <v>596</v>
      </c>
      <c r="W28" t="s">
        <v>26</v>
      </c>
      <c r="X28" t="s">
        <v>590</v>
      </c>
      <c r="Y28" t="s">
        <v>591</v>
      </c>
      <c r="Z28" t="s">
        <v>592</v>
      </c>
      <c r="AA28" t="s">
        <v>88</v>
      </c>
      <c r="AB28" t="s">
        <v>593</v>
      </c>
      <c r="AC28" t="s">
        <v>400</v>
      </c>
      <c r="AD28" t="s">
        <v>81</v>
      </c>
      <c r="AE28" t="s">
        <v>30</v>
      </c>
      <c r="AG28">
        <v>3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36">
        <v>1</v>
      </c>
      <c r="AP28">
        <v>0</v>
      </c>
      <c r="AQ28">
        <v>0</v>
      </c>
      <c r="AR28">
        <v>0</v>
      </c>
      <c r="AS28">
        <v>3</v>
      </c>
      <c r="AT28">
        <v>3</v>
      </c>
      <c r="AU28" t="s">
        <v>37</v>
      </c>
      <c r="AW28">
        <v>23</v>
      </c>
      <c r="AX28">
        <v>0</v>
      </c>
      <c r="AY28">
        <v>0</v>
      </c>
      <c r="AZ28">
        <v>0</v>
      </c>
      <c r="BA28">
        <v>23</v>
      </c>
      <c r="BB28">
        <v>6.7419379599999996</v>
      </c>
      <c r="BC28">
        <v>14.56870743</v>
      </c>
      <c r="BD28">
        <v>10</v>
      </c>
    </row>
    <row r="29" spans="1:56" x14ac:dyDescent="0.25">
      <c r="A29" s="171">
        <v>44118</v>
      </c>
      <c r="B29" t="s">
        <v>26</v>
      </c>
      <c r="C29" t="s">
        <v>590</v>
      </c>
      <c r="D29" t="s">
        <v>591</v>
      </c>
      <c r="E29" t="s">
        <v>592</v>
      </c>
      <c r="F29" t="s">
        <v>88</v>
      </c>
      <c r="G29" t="s">
        <v>593</v>
      </c>
      <c r="H29" t="s">
        <v>89</v>
      </c>
      <c r="I29" t="s">
        <v>25</v>
      </c>
      <c r="J29" t="s">
        <v>596</v>
      </c>
      <c r="L29" t="s">
        <v>26</v>
      </c>
      <c r="M29" t="s">
        <v>590</v>
      </c>
      <c r="N29" t="s">
        <v>591</v>
      </c>
      <c r="O29" t="s">
        <v>592</v>
      </c>
      <c r="P29" t="s">
        <v>88</v>
      </c>
      <c r="Q29" t="s">
        <v>593</v>
      </c>
      <c r="R29" t="s">
        <v>331</v>
      </c>
      <c r="S29" t="s">
        <v>86</v>
      </c>
      <c r="T29" t="s">
        <v>25</v>
      </c>
      <c r="U29" t="s">
        <v>596</v>
      </c>
      <c r="W29" t="s">
        <v>26</v>
      </c>
      <c r="X29" t="s">
        <v>590</v>
      </c>
      <c r="Y29" t="s">
        <v>591</v>
      </c>
      <c r="Z29" t="s">
        <v>592</v>
      </c>
      <c r="AA29" t="s">
        <v>88</v>
      </c>
      <c r="AB29" t="s">
        <v>593</v>
      </c>
      <c r="AC29" t="s">
        <v>400</v>
      </c>
      <c r="AD29" t="s">
        <v>81</v>
      </c>
      <c r="AE29" t="s">
        <v>30</v>
      </c>
      <c r="AG29">
        <v>2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36">
        <v>1</v>
      </c>
      <c r="AP29">
        <v>0</v>
      </c>
      <c r="AQ29">
        <v>0</v>
      </c>
      <c r="AR29">
        <v>0</v>
      </c>
      <c r="AS29">
        <v>2</v>
      </c>
      <c r="AT29">
        <v>2</v>
      </c>
      <c r="AU29" t="s">
        <v>37</v>
      </c>
      <c r="AW29">
        <v>13</v>
      </c>
      <c r="AX29">
        <v>0</v>
      </c>
      <c r="AY29">
        <v>0</v>
      </c>
      <c r="AZ29">
        <v>0</v>
      </c>
      <c r="BA29">
        <v>13</v>
      </c>
      <c r="BB29">
        <v>6.7419379599999996</v>
      </c>
      <c r="BC29">
        <v>14.56870743</v>
      </c>
      <c r="BD29">
        <v>10</v>
      </c>
    </row>
    <row r="30" spans="1:56" x14ac:dyDescent="0.25">
      <c r="A30" s="171">
        <v>44118</v>
      </c>
      <c r="B30" t="s">
        <v>26</v>
      </c>
      <c r="C30" t="s">
        <v>590</v>
      </c>
      <c r="D30" t="s">
        <v>591</v>
      </c>
      <c r="E30" t="s">
        <v>592</v>
      </c>
      <c r="F30" t="s">
        <v>88</v>
      </c>
      <c r="G30" t="s">
        <v>593</v>
      </c>
      <c r="H30" t="s">
        <v>89</v>
      </c>
      <c r="I30" t="s">
        <v>17</v>
      </c>
      <c r="J30" t="s">
        <v>594</v>
      </c>
      <c r="L30" t="s">
        <v>639</v>
      </c>
      <c r="M30" t="s">
        <v>640</v>
      </c>
      <c r="R30" t="s">
        <v>372</v>
      </c>
      <c r="S30" t="s">
        <v>79</v>
      </c>
      <c r="T30" t="s">
        <v>25</v>
      </c>
      <c r="U30" t="s">
        <v>596</v>
      </c>
      <c r="W30" t="s">
        <v>92</v>
      </c>
      <c r="X30" t="s">
        <v>602</v>
      </c>
      <c r="Y30" t="s">
        <v>157</v>
      </c>
      <c r="Z30" t="s">
        <v>665</v>
      </c>
      <c r="AA30" t="s">
        <v>209</v>
      </c>
      <c r="AB30" t="s">
        <v>686</v>
      </c>
      <c r="AC30" t="s">
        <v>430</v>
      </c>
      <c r="AD30" t="s">
        <v>40</v>
      </c>
      <c r="AE30" t="s">
        <v>112</v>
      </c>
      <c r="AG30">
        <v>0</v>
      </c>
      <c r="AH30">
        <v>0</v>
      </c>
      <c r="AI30">
        <v>8</v>
      </c>
      <c r="AJ30">
        <v>0</v>
      </c>
      <c r="AK30">
        <v>0</v>
      </c>
      <c r="AL30">
        <v>0</v>
      </c>
      <c r="AM30">
        <v>0</v>
      </c>
      <c r="AN30">
        <v>0</v>
      </c>
      <c r="AO30" s="36">
        <v>1</v>
      </c>
      <c r="AP30">
        <v>0</v>
      </c>
      <c r="AQ30">
        <v>2</v>
      </c>
      <c r="AR30">
        <v>2</v>
      </c>
      <c r="AS30">
        <v>4</v>
      </c>
      <c r="AT30">
        <v>8</v>
      </c>
      <c r="AU30" t="s">
        <v>37</v>
      </c>
      <c r="AW30">
        <v>85</v>
      </c>
      <c r="AX30">
        <v>0</v>
      </c>
      <c r="AY30">
        <v>0</v>
      </c>
      <c r="AZ30">
        <v>0</v>
      </c>
      <c r="BA30">
        <v>85</v>
      </c>
      <c r="BB30">
        <v>6.7419379599999996</v>
      </c>
      <c r="BC30">
        <v>14.56870743</v>
      </c>
      <c r="BD30">
        <v>10</v>
      </c>
    </row>
    <row r="31" spans="1:56" x14ac:dyDescent="0.25">
      <c r="A31" s="171">
        <v>44118</v>
      </c>
      <c r="B31" t="s">
        <v>92</v>
      </c>
      <c r="C31" t="s">
        <v>602</v>
      </c>
      <c r="D31" t="s">
        <v>940</v>
      </c>
      <c r="E31" t="s">
        <v>604</v>
      </c>
      <c r="F31" t="s">
        <v>193</v>
      </c>
      <c r="G31" t="s">
        <v>754</v>
      </c>
      <c r="H31" t="s">
        <v>366</v>
      </c>
      <c r="I31" t="s">
        <v>14</v>
      </c>
      <c r="J31" t="s">
        <v>611</v>
      </c>
      <c r="L31" t="s">
        <v>159</v>
      </c>
      <c r="M31" t="s">
        <v>653</v>
      </c>
      <c r="R31" t="s">
        <v>372</v>
      </c>
      <c r="S31" t="s">
        <v>274</v>
      </c>
      <c r="T31" t="s">
        <v>25</v>
      </c>
      <c r="U31" t="s">
        <v>596</v>
      </c>
      <c r="W31" t="s">
        <v>92</v>
      </c>
      <c r="X31" t="s">
        <v>602</v>
      </c>
      <c r="Y31" t="s">
        <v>603</v>
      </c>
      <c r="Z31" t="s">
        <v>604</v>
      </c>
      <c r="AA31" t="s">
        <v>193</v>
      </c>
      <c r="AB31" t="s">
        <v>754</v>
      </c>
      <c r="AC31" t="s">
        <v>459</v>
      </c>
      <c r="AD31" t="s">
        <v>138</v>
      </c>
      <c r="AE31" t="s">
        <v>20</v>
      </c>
      <c r="AG31">
        <v>2</v>
      </c>
      <c r="AH31">
        <v>4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 s="36">
        <v>2</v>
      </c>
      <c r="AP31">
        <v>0</v>
      </c>
      <c r="AQ31">
        <v>3</v>
      </c>
      <c r="AR31">
        <v>0</v>
      </c>
      <c r="AS31">
        <v>3</v>
      </c>
      <c r="AT31">
        <v>6</v>
      </c>
      <c r="AU31" t="s">
        <v>37</v>
      </c>
      <c r="AW31">
        <v>84</v>
      </c>
      <c r="AX31">
        <v>0</v>
      </c>
      <c r="AY31">
        <v>0</v>
      </c>
      <c r="AZ31">
        <v>0</v>
      </c>
      <c r="BA31">
        <v>84</v>
      </c>
      <c r="BB31">
        <v>4.8988359600000004</v>
      </c>
      <c r="BC31">
        <v>14.544278820000001</v>
      </c>
      <c r="BD31">
        <v>10</v>
      </c>
    </row>
    <row r="32" spans="1:56" x14ac:dyDescent="0.25">
      <c r="A32" s="171">
        <v>44118</v>
      </c>
      <c r="B32" t="s">
        <v>92</v>
      </c>
      <c r="C32" t="s">
        <v>602</v>
      </c>
      <c r="D32" t="s">
        <v>940</v>
      </c>
      <c r="E32" t="s">
        <v>604</v>
      </c>
      <c r="F32" t="s">
        <v>193</v>
      </c>
      <c r="G32" t="s">
        <v>754</v>
      </c>
      <c r="H32" t="s">
        <v>366</v>
      </c>
      <c r="I32" t="s">
        <v>14</v>
      </c>
      <c r="J32" t="s">
        <v>611</v>
      </c>
      <c r="L32" t="s">
        <v>34</v>
      </c>
      <c r="M32" t="s">
        <v>651</v>
      </c>
      <c r="R32" t="s">
        <v>372</v>
      </c>
      <c r="S32" t="s">
        <v>166</v>
      </c>
      <c r="T32" t="s">
        <v>17</v>
      </c>
      <c r="U32" t="s">
        <v>594</v>
      </c>
      <c r="W32" t="s">
        <v>262</v>
      </c>
      <c r="X32" t="s">
        <v>626</v>
      </c>
      <c r="AC32" t="s">
        <v>372</v>
      </c>
      <c r="AD32" t="s">
        <v>24</v>
      </c>
      <c r="AE32" t="s">
        <v>294</v>
      </c>
      <c r="AG32">
        <v>0</v>
      </c>
      <c r="AH32">
        <v>8</v>
      </c>
      <c r="AI32">
        <v>0</v>
      </c>
      <c r="AJ32">
        <v>0</v>
      </c>
      <c r="AK32">
        <v>0</v>
      </c>
      <c r="AL32">
        <v>4</v>
      </c>
      <c r="AM32">
        <v>0</v>
      </c>
      <c r="AN32">
        <v>0</v>
      </c>
      <c r="AO32" s="36">
        <v>2</v>
      </c>
      <c r="AP32">
        <v>0</v>
      </c>
      <c r="AQ32">
        <v>2</v>
      </c>
      <c r="AR32">
        <v>0</v>
      </c>
      <c r="AS32">
        <v>10</v>
      </c>
      <c r="AT32">
        <v>12</v>
      </c>
      <c r="AU32" t="s">
        <v>37</v>
      </c>
      <c r="AW32">
        <v>300</v>
      </c>
      <c r="AX32">
        <v>0</v>
      </c>
      <c r="AY32">
        <v>0</v>
      </c>
      <c r="AZ32">
        <v>0</v>
      </c>
      <c r="BA32">
        <v>300</v>
      </c>
      <c r="BB32">
        <v>4.8988359600000004</v>
      </c>
      <c r="BC32">
        <v>14.544278820000001</v>
      </c>
      <c r="BD32">
        <v>10</v>
      </c>
    </row>
    <row r="33" spans="1:56" x14ac:dyDescent="0.25">
      <c r="A33" s="171">
        <v>44118</v>
      </c>
      <c r="B33" t="s">
        <v>92</v>
      </c>
      <c r="C33" t="s">
        <v>602</v>
      </c>
      <c r="D33" t="s">
        <v>940</v>
      </c>
      <c r="E33" t="s">
        <v>604</v>
      </c>
      <c r="F33" t="s">
        <v>193</v>
      </c>
      <c r="G33" t="s">
        <v>754</v>
      </c>
      <c r="H33" t="s">
        <v>367</v>
      </c>
      <c r="I33" t="s">
        <v>14</v>
      </c>
      <c r="J33" t="s">
        <v>611</v>
      </c>
      <c r="L33" t="s">
        <v>15</v>
      </c>
      <c r="M33" t="s">
        <v>642</v>
      </c>
      <c r="R33" t="s">
        <v>372</v>
      </c>
      <c r="S33" t="s">
        <v>155</v>
      </c>
      <c r="T33" t="s">
        <v>544</v>
      </c>
      <c r="U33" t="s">
        <v>782</v>
      </c>
      <c r="AC33" t="s">
        <v>372</v>
      </c>
      <c r="AD33" t="s">
        <v>8</v>
      </c>
      <c r="AE33" t="s">
        <v>36</v>
      </c>
      <c r="AG33">
        <v>0</v>
      </c>
      <c r="AH33">
        <v>12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 s="36">
        <v>1</v>
      </c>
      <c r="AP33">
        <v>0</v>
      </c>
      <c r="AQ33">
        <v>0</v>
      </c>
      <c r="AR33">
        <v>0</v>
      </c>
      <c r="AS33">
        <v>12</v>
      </c>
      <c r="AT33">
        <v>12</v>
      </c>
      <c r="AU33" t="s">
        <v>151</v>
      </c>
      <c r="AV33" t="s">
        <v>327</v>
      </c>
      <c r="AW33">
        <v>250</v>
      </c>
      <c r="AX33">
        <v>0</v>
      </c>
      <c r="AY33">
        <v>0</v>
      </c>
      <c r="AZ33">
        <v>1</v>
      </c>
      <c r="BA33">
        <v>251</v>
      </c>
      <c r="BB33">
        <v>4.8990748999999996</v>
      </c>
      <c r="BC33">
        <v>14.54433978</v>
      </c>
      <c r="BD33">
        <v>10</v>
      </c>
    </row>
    <row r="34" spans="1:56" x14ac:dyDescent="0.25">
      <c r="A34" s="171">
        <v>44118</v>
      </c>
      <c r="B34" t="s">
        <v>10</v>
      </c>
      <c r="C34" t="s">
        <v>659</v>
      </c>
      <c r="D34" t="s">
        <v>11</v>
      </c>
      <c r="E34" t="s">
        <v>660</v>
      </c>
      <c r="F34" t="s">
        <v>33</v>
      </c>
      <c r="G34" t="s">
        <v>668</v>
      </c>
      <c r="H34" t="s">
        <v>362</v>
      </c>
      <c r="I34" t="s">
        <v>25</v>
      </c>
      <c r="J34" t="s">
        <v>596</v>
      </c>
      <c r="L34" t="s">
        <v>10</v>
      </c>
      <c r="M34" t="s">
        <v>659</v>
      </c>
      <c r="N34" t="s">
        <v>128</v>
      </c>
      <c r="O34" t="s">
        <v>975</v>
      </c>
      <c r="P34" t="s">
        <v>129</v>
      </c>
      <c r="Q34" t="s">
        <v>1157</v>
      </c>
      <c r="R34" t="s">
        <v>1158</v>
      </c>
      <c r="S34" t="s">
        <v>125</v>
      </c>
      <c r="T34" t="s">
        <v>25</v>
      </c>
      <c r="U34" t="s">
        <v>596</v>
      </c>
      <c r="W34" t="s">
        <v>10</v>
      </c>
      <c r="X34" t="s">
        <v>659</v>
      </c>
      <c r="Y34" t="s">
        <v>11</v>
      </c>
      <c r="Z34" t="s">
        <v>660</v>
      </c>
      <c r="AA34" t="s">
        <v>33</v>
      </c>
      <c r="AB34" t="s">
        <v>668</v>
      </c>
      <c r="AC34" t="s">
        <v>392</v>
      </c>
      <c r="AD34" t="s">
        <v>130</v>
      </c>
      <c r="AE34" t="s">
        <v>30</v>
      </c>
      <c r="AG34">
        <v>5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 s="36">
        <v>1</v>
      </c>
      <c r="AP34">
        <v>0</v>
      </c>
      <c r="AQ34">
        <v>2</v>
      </c>
      <c r="AR34">
        <v>0</v>
      </c>
      <c r="AS34">
        <v>3</v>
      </c>
      <c r="AT34">
        <v>5</v>
      </c>
      <c r="AU34" t="s">
        <v>31</v>
      </c>
      <c r="AW34">
        <v>1500</v>
      </c>
      <c r="AX34">
        <v>40</v>
      </c>
      <c r="AY34">
        <v>0</v>
      </c>
      <c r="AZ34">
        <v>0</v>
      </c>
      <c r="BA34">
        <v>1540</v>
      </c>
      <c r="BB34">
        <v>9.3887997999999993</v>
      </c>
      <c r="BC34">
        <v>13.43275727</v>
      </c>
      <c r="BD34">
        <v>10</v>
      </c>
    </row>
    <row r="35" spans="1:56" x14ac:dyDescent="0.25">
      <c r="A35" s="171">
        <v>44119</v>
      </c>
      <c r="B35" t="s">
        <v>92</v>
      </c>
      <c r="C35" t="s">
        <v>602</v>
      </c>
      <c r="D35" t="s">
        <v>940</v>
      </c>
      <c r="E35" t="s">
        <v>604</v>
      </c>
      <c r="F35" t="s">
        <v>193</v>
      </c>
      <c r="G35" t="s">
        <v>754</v>
      </c>
      <c r="H35" t="s">
        <v>367</v>
      </c>
      <c r="I35" t="s">
        <v>17</v>
      </c>
      <c r="J35" t="s">
        <v>594</v>
      </c>
      <c r="L35" t="s">
        <v>221</v>
      </c>
      <c r="M35" t="s">
        <v>622</v>
      </c>
      <c r="R35" t="s">
        <v>372</v>
      </c>
      <c r="S35" t="s">
        <v>87</v>
      </c>
      <c r="T35" t="s">
        <v>25</v>
      </c>
      <c r="U35" t="s">
        <v>596</v>
      </c>
      <c r="W35" t="s">
        <v>92</v>
      </c>
      <c r="X35" t="s">
        <v>602</v>
      </c>
      <c r="Y35" t="s">
        <v>93</v>
      </c>
      <c r="Z35" t="s">
        <v>687</v>
      </c>
      <c r="AA35" t="s">
        <v>211</v>
      </c>
      <c r="AB35" t="s">
        <v>688</v>
      </c>
      <c r="AC35" t="s">
        <v>432</v>
      </c>
      <c r="AD35" t="s">
        <v>120</v>
      </c>
      <c r="AE35" t="s">
        <v>30</v>
      </c>
      <c r="AG35">
        <v>3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 s="36">
        <v>1</v>
      </c>
      <c r="AP35">
        <v>0</v>
      </c>
      <c r="AQ35">
        <v>0</v>
      </c>
      <c r="AR35">
        <v>0</v>
      </c>
      <c r="AS35">
        <v>3</v>
      </c>
      <c r="AT35">
        <v>3</v>
      </c>
      <c r="AU35" t="s">
        <v>37</v>
      </c>
      <c r="AW35">
        <v>45</v>
      </c>
      <c r="AX35">
        <v>0</v>
      </c>
      <c r="AY35">
        <v>0</v>
      </c>
      <c r="AZ35">
        <v>0</v>
      </c>
      <c r="BA35">
        <v>45</v>
      </c>
      <c r="BB35">
        <v>4.8990748999999996</v>
      </c>
      <c r="BC35">
        <v>14.54433978</v>
      </c>
      <c r="BD35">
        <v>10</v>
      </c>
    </row>
    <row r="36" spans="1:56" x14ac:dyDescent="0.25">
      <c r="A36" s="171">
        <v>44119</v>
      </c>
      <c r="B36" t="s">
        <v>92</v>
      </c>
      <c r="C36" t="s">
        <v>602</v>
      </c>
      <c r="D36" t="s">
        <v>940</v>
      </c>
      <c r="E36" t="s">
        <v>604</v>
      </c>
      <c r="F36" t="s">
        <v>218</v>
      </c>
      <c r="G36" t="s">
        <v>837</v>
      </c>
      <c r="H36" t="s">
        <v>364</v>
      </c>
      <c r="I36" t="s">
        <v>25</v>
      </c>
      <c r="J36" t="s">
        <v>596</v>
      </c>
      <c r="L36" t="s">
        <v>92</v>
      </c>
      <c r="M36" t="s">
        <v>602</v>
      </c>
      <c r="N36" t="s">
        <v>157</v>
      </c>
      <c r="O36" t="s">
        <v>665</v>
      </c>
      <c r="P36" t="s">
        <v>201</v>
      </c>
      <c r="Q36" t="s">
        <v>666</v>
      </c>
      <c r="R36" t="s">
        <v>974</v>
      </c>
      <c r="S36" t="s">
        <v>115</v>
      </c>
      <c r="T36" t="s">
        <v>17</v>
      </c>
      <c r="U36" t="s">
        <v>594</v>
      </c>
      <c r="W36" t="s">
        <v>221</v>
      </c>
      <c r="X36" t="s">
        <v>622</v>
      </c>
      <c r="AC36" t="s">
        <v>372</v>
      </c>
      <c r="AD36" t="s">
        <v>175</v>
      </c>
      <c r="AE36" t="s">
        <v>30</v>
      </c>
      <c r="AG36">
        <v>4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S36">
        <v>4</v>
      </c>
      <c r="AT36">
        <v>4</v>
      </c>
      <c r="AU36" t="s">
        <v>37</v>
      </c>
      <c r="AW36">
        <v>145</v>
      </c>
      <c r="AX36">
        <v>0</v>
      </c>
      <c r="AY36">
        <v>0</v>
      </c>
      <c r="AZ36">
        <v>0</v>
      </c>
      <c r="BA36">
        <v>145</v>
      </c>
      <c r="BB36">
        <v>5.0849866700000002</v>
      </c>
      <c r="BC36">
        <v>14.63825578</v>
      </c>
      <c r="BD36">
        <v>10</v>
      </c>
    </row>
    <row r="37" spans="1:56" x14ac:dyDescent="0.25">
      <c r="A37" s="171">
        <v>44119</v>
      </c>
      <c r="B37" t="s">
        <v>92</v>
      </c>
      <c r="C37" t="s">
        <v>602</v>
      </c>
      <c r="D37" t="s">
        <v>157</v>
      </c>
      <c r="E37" t="s">
        <v>665</v>
      </c>
      <c r="F37" t="s">
        <v>158</v>
      </c>
      <c r="G37" t="s">
        <v>667</v>
      </c>
      <c r="H37" t="s">
        <v>847</v>
      </c>
      <c r="I37" t="s">
        <v>25</v>
      </c>
      <c r="J37" t="s">
        <v>596</v>
      </c>
      <c r="L37" t="s">
        <v>26</v>
      </c>
      <c r="M37" t="s">
        <v>590</v>
      </c>
      <c r="N37" t="s">
        <v>301</v>
      </c>
      <c r="O37" t="s">
        <v>745</v>
      </c>
      <c r="P37" t="s">
        <v>543</v>
      </c>
      <c r="Q37" t="s">
        <v>827</v>
      </c>
      <c r="R37" t="s">
        <v>776</v>
      </c>
      <c r="S37" t="s">
        <v>117</v>
      </c>
      <c r="T37" t="s">
        <v>25</v>
      </c>
      <c r="U37" t="s">
        <v>596</v>
      </c>
      <c r="W37" t="s">
        <v>92</v>
      </c>
      <c r="X37" t="s">
        <v>602</v>
      </c>
      <c r="Y37" t="s">
        <v>157</v>
      </c>
      <c r="Z37" t="s">
        <v>665</v>
      </c>
      <c r="AA37" t="s">
        <v>158</v>
      </c>
      <c r="AB37" t="s">
        <v>667</v>
      </c>
      <c r="AC37" t="s">
        <v>917</v>
      </c>
      <c r="AD37" t="s">
        <v>86</v>
      </c>
      <c r="AE37" t="s">
        <v>30</v>
      </c>
      <c r="AG37">
        <v>2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S37">
        <v>2</v>
      </c>
      <c r="AT37">
        <v>2</v>
      </c>
      <c r="AU37" t="s">
        <v>37</v>
      </c>
      <c r="AW37">
        <v>202</v>
      </c>
      <c r="AX37">
        <v>0</v>
      </c>
      <c r="AY37">
        <v>0</v>
      </c>
      <c r="AZ37">
        <v>0</v>
      </c>
      <c r="BA37">
        <v>202</v>
      </c>
      <c r="BB37">
        <v>6.0385846000000001</v>
      </c>
      <c r="BC37">
        <v>14.4007468</v>
      </c>
      <c r="BD37">
        <v>10</v>
      </c>
    </row>
    <row r="38" spans="1:56" x14ac:dyDescent="0.25">
      <c r="A38" s="171">
        <v>44119</v>
      </c>
      <c r="B38" t="s">
        <v>92</v>
      </c>
      <c r="C38" t="s">
        <v>602</v>
      </c>
      <c r="D38" t="s">
        <v>157</v>
      </c>
      <c r="E38" t="s">
        <v>665</v>
      </c>
      <c r="F38" t="s">
        <v>158</v>
      </c>
      <c r="G38" t="s">
        <v>667</v>
      </c>
      <c r="H38" t="s">
        <v>847</v>
      </c>
      <c r="I38" t="s">
        <v>14</v>
      </c>
      <c r="J38" t="s">
        <v>611</v>
      </c>
      <c r="L38" t="s">
        <v>159</v>
      </c>
      <c r="M38" t="s">
        <v>653</v>
      </c>
      <c r="R38" t="s">
        <v>372</v>
      </c>
      <c r="S38" t="s">
        <v>155</v>
      </c>
      <c r="T38" t="s">
        <v>544</v>
      </c>
      <c r="U38" t="s">
        <v>782</v>
      </c>
      <c r="AC38" t="s">
        <v>372</v>
      </c>
      <c r="AD38" t="s">
        <v>138</v>
      </c>
      <c r="AE38" t="s">
        <v>36</v>
      </c>
      <c r="AG38">
        <v>0</v>
      </c>
      <c r="AH38">
        <v>4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S38">
        <v>4</v>
      </c>
      <c r="AT38">
        <v>4</v>
      </c>
      <c r="AU38" t="s">
        <v>37</v>
      </c>
      <c r="AW38">
        <v>250</v>
      </c>
      <c r="AX38">
        <v>0</v>
      </c>
      <c r="AY38">
        <v>0</v>
      </c>
      <c r="AZ38">
        <v>0</v>
      </c>
      <c r="BA38">
        <v>250</v>
      </c>
      <c r="BB38">
        <v>6.0385846000000001</v>
      </c>
      <c r="BC38">
        <v>14.4007468</v>
      </c>
      <c r="BD38">
        <v>10</v>
      </c>
    </row>
    <row r="39" spans="1:56" x14ac:dyDescent="0.25">
      <c r="A39" s="171">
        <v>44119</v>
      </c>
      <c r="B39" t="s">
        <v>92</v>
      </c>
      <c r="C39" t="s">
        <v>602</v>
      </c>
      <c r="D39" t="s">
        <v>157</v>
      </c>
      <c r="E39" t="s">
        <v>665</v>
      </c>
      <c r="F39" t="s">
        <v>158</v>
      </c>
      <c r="G39" t="s">
        <v>667</v>
      </c>
      <c r="H39" t="s">
        <v>847</v>
      </c>
      <c r="I39" t="s">
        <v>17</v>
      </c>
      <c r="J39" t="s">
        <v>594</v>
      </c>
      <c r="L39" t="s">
        <v>18</v>
      </c>
      <c r="M39" t="s">
        <v>601</v>
      </c>
      <c r="R39" t="s">
        <v>372</v>
      </c>
      <c r="S39" t="s">
        <v>155</v>
      </c>
      <c r="T39" t="s">
        <v>25</v>
      </c>
      <c r="U39" t="s">
        <v>596</v>
      </c>
      <c r="W39" t="s">
        <v>276</v>
      </c>
      <c r="X39" t="s">
        <v>919</v>
      </c>
      <c r="Y39" t="s">
        <v>920</v>
      </c>
      <c r="Z39" t="s">
        <v>921</v>
      </c>
      <c r="AA39" t="s">
        <v>549</v>
      </c>
      <c r="AB39" t="s">
        <v>922</v>
      </c>
      <c r="AC39" t="s">
        <v>923</v>
      </c>
      <c r="AD39" t="s">
        <v>68</v>
      </c>
      <c r="AE39" t="s">
        <v>112</v>
      </c>
      <c r="AG39">
        <v>0</v>
      </c>
      <c r="AH39">
        <v>0</v>
      </c>
      <c r="AI39">
        <v>3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S39">
        <v>3</v>
      </c>
      <c r="AT39">
        <v>3</v>
      </c>
      <c r="AU39" t="s">
        <v>37</v>
      </c>
      <c r="AW39">
        <v>300</v>
      </c>
      <c r="AX39">
        <v>0</v>
      </c>
      <c r="AY39">
        <v>0</v>
      </c>
      <c r="AZ39">
        <v>0</v>
      </c>
      <c r="BA39">
        <v>300</v>
      </c>
      <c r="BB39">
        <v>6.0385846000000001</v>
      </c>
      <c r="BC39">
        <v>14.4007468</v>
      </c>
      <c r="BD39">
        <v>10</v>
      </c>
    </row>
    <row r="40" spans="1:56" x14ac:dyDescent="0.25">
      <c r="A40" s="171">
        <v>44119</v>
      </c>
      <c r="B40" t="s">
        <v>92</v>
      </c>
      <c r="C40" t="s">
        <v>602</v>
      </c>
      <c r="D40" t="s">
        <v>157</v>
      </c>
      <c r="E40" t="s">
        <v>665</v>
      </c>
      <c r="F40" t="s">
        <v>158</v>
      </c>
      <c r="G40" t="s">
        <v>667</v>
      </c>
      <c r="H40" t="s">
        <v>847</v>
      </c>
      <c r="I40" t="s">
        <v>25</v>
      </c>
      <c r="J40" t="s">
        <v>596</v>
      </c>
      <c r="L40" t="s">
        <v>26</v>
      </c>
      <c r="M40" t="s">
        <v>590</v>
      </c>
      <c r="N40" t="s">
        <v>301</v>
      </c>
      <c r="O40" t="s">
        <v>745</v>
      </c>
      <c r="P40" t="s">
        <v>543</v>
      </c>
      <c r="Q40" t="s">
        <v>827</v>
      </c>
      <c r="R40" t="s">
        <v>776</v>
      </c>
      <c r="S40" t="s">
        <v>101</v>
      </c>
      <c r="T40" t="s">
        <v>25</v>
      </c>
      <c r="U40" t="s">
        <v>596</v>
      </c>
      <c r="W40" t="s">
        <v>92</v>
      </c>
      <c r="X40" t="s">
        <v>602</v>
      </c>
      <c r="Y40" t="s">
        <v>603</v>
      </c>
      <c r="Z40" t="s">
        <v>604</v>
      </c>
      <c r="AA40" t="s">
        <v>193</v>
      </c>
      <c r="AB40" t="s">
        <v>754</v>
      </c>
      <c r="AC40" t="s">
        <v>893</v>
      </c>
      <c r="AD40" t="s">
        <v>119</v>
      </c>
      <c r="AE40" t="s">
        <v>30</v>
      </c>
      <c r="AG40">
        <v>5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S40">
        <v>5</v>
      </c>
      <c r="AT40">
        <v>5</v>
      </c>
      <c r="AU40" t="s">
        <v>151</v>
      </c>
      <c r="AV40" t="s">
        <v>327</v>
      </c>
      <c r="AW40">
        <v>300</v>
      </c>
      <c r="AX40">
        <v>0</v>
      </c>
      <c r="AY40">
        <v>0</v>
      </c>
      <c r="AZ40">
        <v>1</v>
      </c>
      <c r="BA40">
        <v>301</v>
      </c>
      <c r="BB40">
        <v>6.0385846000000001</v>
      </c>
      <c r="BC40">
        <v>14.4007468</v>
      </c>
      <c r="BD40">
        <v>10</v>
      </c>
    </row>
    <row r="41" spans="1:56" x14ac:dyDescent="0.25">
      <c r="A41" s="171">
        <v>44119</v>
      </c>
      <c r="B41" t="s">
        <v>92</v>
      </c>
      <c r="C41" t="s">
        <v>602</v>
      </c>
      <c r="D41" t="s">
        <v>157</v>
      </c>
      <c r="E41" t="s">
        <v>665</v>
      </c>
      <c r="F41" t="s">
        <v>158</v>
      </c>
      <c r="G41" t="s">
        <v>667</v>
      </c>
      <c r="H41" t="s">
        <v>847</v>
      </c>
      <c r="I41" t="s">
        <v>14</v>
      </c>
      <c r="J41" t="s">
        <v>611</v>
      </c>
      <c r="L41" t="s">
        <v>15</v>
      </c>
      <c r="M41" t="s">
        <v>642</v>
      </c>
      <c r="R41" t="s">
        <v>372</v>
      </c>
      <c r="S41" t="s">
        <v>117</v>
      </c>
      <c r="T41" t="s">
        <v>544</v>
      </c>
      <c r="U41" t="s">
        <v>782</v>
      </c>
      <c r="AC41" t="s">
        <v>372</v>
      </c>
      <c r="AD41" t="s">
        <v>43</v>
      </c>
      <c r="AE41" t="s">
        <v>183</v>
      </c>
      <c r="AG41">
        <v>2</v>
      </c>
      <c r="AH41">
        <v>2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2</v>
      </c>
      <c r="AP41">
        <v>0</v>
      </c>
      <c r="AQ41">
        <v>1</v>
      </c>
      <c r="AR41">
        <v>1</v>
      </c>
      <c r="AS41">
        <v>2</v>
      </c>
      <c r="AT41">
        <v>4</v>
      </c>
      <c r="AU41" t="s">
        <v>151</v>
      </c>
      <c r="AV41" t="s">
        <v>327</v>
      </c>
      <c r="AW41">
        <v>200</v>
      </c>
      <c r="AX41">
        <v>0</v>
      </c>
      <c r="AY41">
        <v>0</v>
      </c>
      <c r="AZ41">
        <v>2</v>
      </c>
      <c r="BA41">
        <v>202</v>
      </c>
      <c r="BB41">
        <v>6.0385846000000001</v>
      </c>
      <c r="BC41">
        <v>14.4007468</v>
      </c>
      <c r="BD41">
        <v>10</v>
      </c>
    </row>
    <row r="42" spans="1:56" x14ac:dyDescent="0.25">
      <c r="A42" s="171">
        <v>44120</v>
      </c>
      <c r="B42" t="s">
        <v>26</v>
      </c>
      <c r="C42" t="s">
        <v>590</v>
      </c>
      <c r="D42" t="s">
        <v>591</v>
      </c>
      <c r="E42" t="s">
        <v>592</v>
      </c>
      <c r="F42" t="s">
        <v>88</v>
      </c>
      <c r="G42" t="s">
        <v>593</v>
      </c>
      <c r="H42" t="s">
        <v>89</v>
      </c>
      <c r="I42" t="s">
        <v>25</v>
      </c>
      <c r="J42" t="s">
        <v>596</v>
      </c>
      <c r="L42" t="s">
        <v>26</v>
      </c>
      <c r="M42" t="s">
        <v>590</v>
      </c>
      <c r="N42" t="s">
        <v>591</v>
      </c>
      <c r="O42" t="s">
        <v>592</v>
      </c>
      <c r="P42" t="s">
        <v>27</v>
      </c>
      <c r="Q42" t="s">
        <v>607</v>
      </c>
      <c r="R42" t="s">
        <v>394</v>
      </c>
      <c r="S42" t="s">
        <v>95</v>
      </c>
      <c r="T42" t="s">
        <v>25</v>
      </c>
      <c r="U42" t="s">
        <v>596</v>
      </c>
      <c r="W42" t="s">
        <v>26</v>
      </c>
      <c r="X42" t="s">
        <v>590</v>
      </c>
      <c r="Y42" t="s">
        <v>591</v>
      </c>
      <c r="Z42" t="s">
        <v>592</v>
      </c>
      <c r="AA42" t="s">
        <v>88</v>
      </c>
      <c r="AB42" t="s">
        <v>593</v>
      </c>
      <c r="AC42" t="s">
        <v>400</v>
      </c>
      <c r="AD42" t="s">
        <v>175</v>
      </c>
      <c r="AE42" t="s">
        <v>107</v>
      </c>
      <c r="AG42">
        <v>1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 s="36">
        <v>2</v>
      </c>
      <c r="AP42">
        <v>0</v>
      </c>
      <c r="AQ42">
        <v>0</v>
      </c>
      <c r="AR42">
        <v>1</v>
      </c>
      <c r="AS42">
        <v>1</v>
      </c>
      <c r="AT42">
        <v>2</v>
      </c>
      <c r="AU42" t="s">
        <v>37</v>
      </c>
      <c r="AW42">
        <v>22</v>
      </c>
      <c r="AX42">
        <v>0</v>
      </c>
      <c r="AY42">
        <v>0</v>
      </c>
      <c r="AZ42">
        <v>0</v>
      </c>
      <c r="BA42">
        <v>22</v>
      </c>
      <c r="BB42">
        <v>6.7419379599999996</v>
      </c>
      <c r="BC42">
        <v>14.56870743</v>
      </c>
      <c r="BD42">
        <v>10</v>
      </c>
    </row>
    <row r="43" spans="1:56" x14ac:dyDescent="0.25">
      <c r="A43" s="171">
        <v>44120</v>
      </c>
      <c r="B43" t="s">
        <v>26</v>
      </c>
      <c r="C43" t="s">
        <v>590</v>
      </c>
      <c r="D43" t="s">
        <v>591</v>
      </c>
      <c r="E43" t="s">
        <v>592</v>
      </c>
      <c r="F43" t="s">
        <v>88</v>
      </c>
      <c r="G43" t="s">
        <v>593</v>
      </c>
      <c r="H43" t="s">
        <v>89</v>
      </c>
      <c r="I43" t="s">
        <v>17</v>
      </c>
      <c r="J43" t="s">
        <v>594</v>
      </c>
      <c r="L43" t="s">
        <v>143</v>
      </c>
      <c r="M43" t="s">
        <v>595</v>
      </c>
      <c r="R43" t="s">
        <v>372</v>
      </c>
      <c r="S43" t="s">
        <v>103</v>
      </c>
      <c r="T43" t="s">
        <v>25</v>
      </c>
      <c r="U43" t="s">
        <v>596</v>
      </c>
      <c r="W43" t="s">
        <v>92</v>
      </c>
      <c r="X43" t="s">
        <v>602</v>
      </c>
      <c r="Y43" t="s">
        <v>105</v>
      </c>
      <c r="Z43" t="s">
        <v>609</v>
      </c>
      <c r="AA43" t="s">
        <v>195</v>
      </c>
      <c r="AB43" t="s">
        <v>698</v>
      </c>
      <c r="AC43" t="s">
        <v>434</v>
      </c>
      <c r="AD43" t="s">
        <v>127</v>
      </c>
      <c r="AE43" t="s">
        <v>112</v>
      </c>
      <c r="AG43">
        <v>0</v>
      </c>
      <c r="AH43">
        <v>0</v>
      </c>
      <c r="AI43">
        <v>11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2</v>
      </c>
      <c r="AR43">
        <v>3</v>
      </c>
      <c r="AS43">
        <v>6</v>
      </c>
      <c r="AT43">
        <v>11</v>
      </c>
      <c r="AU43" t="s">
        <v>37</v>
      </c>
      <c r="AW43">
        <v>63</v>
      </c>
      <c r="AX43">
        <v>0</v>
      </c>
      <c r="AY43">
        <v>0</v>
      </c>
      <c r="AZ43">
        <v>0</v>
      </c>
      <c r="BA43">
        <v>63</v>
      </c>
      <c r="BB43">
        <v>6.7419379599999996</v>
      </c>
      <c r="BC43">
        <v>14.56870743</v>
      </c>
      <c r="BD43">
        <v>10</v>
      </c>
    </row>
    <row r="44" spans="1:56" x14ac:dyDescent="0.25">
      <c r="A44" s="171">
        <v>44120</v>
      </c>
      <c r="B44" t="s">
        <v>26</v>
      </c>
      <c r="C44" t="s">
        <v>590</v>
      </c>
      <c r="D44" t="s">
        <v>591</v>
      </c>
      <c r="E44" t="s">
        <v>592</v>
      </c>
      <c r="F44" t="s">
        <v>88</v>
      </c>
      <c r="G44" t="s">
        <v>593</v>
      </c>
      <c r="H44" t="s">
        <v>89</v>
      </c>
      <c r="I44" t="s">
        <v>25</v>
      </c>
      <c r="J44" t="s">
        <v>596</v>
      </c>
      <c r="L44" t="s">
        <v>26</v>
      </c>
      <c r="M44" t="s">
        <v>590</v>
      </c>
      <c r="N44" t="s">
        <v>591</v>
      </c>
      <c r="O44" t="s">
        <v>592</v>
      </c>
      <c r="P44" t="s">
        <v>27</v>
      </c>
      <c r="Q44" t="s">
        <v>607</v>
      </c>
      <c r="R44" t="s">
        <v>189</v>
      </c>
      <c r="S44" t="s">
        <v>87</v>
      </c>
      <c r="T44" t="s">
        <v>25</v>
      </c>
      <c r="U44" t="s">
        <v>596</v>
      </c>
      <c r="W44" t="s">
        <v>92</v>
      </c>
      <c r="X44" t="s">
        <v>602</v>
      </c>
      <c r="Y44" t="s">
        <v>603</v>
      </c>
      <c r="Z44" t="s">
        <v>604</v>
      </c>
      <c r="AA44" t="s">
        <v>154</v>
      </c>
      <c r="AB44" t="s">
        <v>605</v>
      </c>
      <c r="AC44" t="s">
        <v>414</v>
      </c>
      <c r="AD44" t="s">
        <v>8</v>
      </c>
      <c r="AE44" t="s">
        <v>30</v>
      </c>
      <c r="AG44">
        <v>6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 s="36">
        <v>1</v>
      </c>
      <c r="AP44">
        <v>0</v>
      </c>
      <c r="AQ44">
        <v>1</v>
      </c>
      <c r="AR44">
        <v>1</v>
      </c>
      <c r="AS44">
        <v>4</v>
      </c>
      <c r="AT44">
        <v>6</v>
      </c>
      <c r="AU44" t="s">
        <v>31</v>
      </c>
      <c r="AW44">
        <v>52</v>
      </c>
      <c r="AX44">
        <v>8</v>
      </c>
      <c r="AY44">
        <v>0</v>
      </c>
      <c r="AZ44">
        <v>0</v>
      </c>
      <c r="BA44">
        <v>60</v>
      </c>
      <c r="BB44">
        <v>6.7419379599999996</v>
      </c>
      <c r="BC44">
        <v>14.56870743</v>
      </c>
      <c r="BD44">
        <v>10</v>
      </c>
    </row>
    <row r="45" spans="1:56" x14ac:dyDescent="0.25">
      <c r="A45" s="171">
        <v>44120</v>
      </c>
      <c r="B45" t="s">
        <v>92</v>
      </c>
      <c r="C45" t="s">
        <v>602</v>
      </c>
      <c r="D45" t="s">
        <v>940</v>
      </c>
      <c r="E45" t="s">
        <v>604</v>
      </c>
      <c r="F45" t="s">
        <v>218</v>
      </c>
      <c r="G45" t="s">
        <v>837</v>
      </c>
      <c r="H45" t="s">
        <v>364</v>
      </c>
      <c r="I45" t="s">
        <v>25</v>
      </c>
      <c r="J45" t="s">
        <v>596</v>
      </c>
      <c r="L45" t="s">
        <v>26</v>
      </c>
      <c r="M45" t="s">
        <v>590</v>
      </c>
      <c r="N45" t="s">
        <v>591</v>
      </c>
      <c r="O45" t="s">
        <v>592</v>
      </c>
      <c r="P45" t="s">
        <v>222</v>
      </c>
      <c r="Q45" t="s">
        <v>884</v>
      </c>
      <c r="R45" t="s">
        <v>891</v>
      </c>
      <c r="S45" t="s">
        <v>87</v>
      </c>
      <c r="T45" t="s">
        <v>17</v>
      </c>
      <c r="U45" t="s">
        <v>594</v>
      </c>
      <c r="W45" t="s">
        <v>221</v>
      </c>
      <c r="X45" t="s">
        <v>622</v>
      </c>
      <c r="AC45" t="s">
        <v>372</v>
      </c>
      <c r="AD45" t="s">
        <v>48</v>
      </c>
      <c r="AE45" t="s">
        <v>223</v>
      </c>
      <c r="AG45">
        <v>0</v>
      </c>
      <c r="AH45">
        <v>6</v>
      </c>
      <c r="AI45">
        <v>0</v>
      </c>
      <c r="AJ45">
        <v>7</v>
      </c>
      <c r="AK45">
        <v>0</v>
      </c>
      <c r="AL45">
        <v>0</v>
      </c>
      <c r="AM45">
        <v>0</v>
      </c>
      <c r="AN45">
        <v>0</v>
      </c>
      <c r="AO45">
        <v>2</v>
      </c>
      <c r="AP45">
        <v>2</v>
      </c>
      <c r="AQ45">
        <v>2</v>
      </c>
      <c r="AR45">
        <v>3</v>
      </c>
      <c r="AS45">
        <v>6</v>
      </c>
      <c r="AT45">
        <v>13</v>
      </c>
      <c r="AU45" t="s">
        <v>31</v>
      </c>
      <c r="AW45">
        <v>60</v>
      </c>
      <c r="AX45">
        <v>48</v>
      </c>
      <c r="AY45">
        <v>0</v>
      </c>
      <c r="AZ45">
        <v>0</v>
      </c>
      <c r="BA45">
        <v>108</v>
      </c>
      <c r="BB45">
        <v>5.0849866700000002</v>
      </c>
      <c r="BC45">
        <v>14.63825578</v>
      </c>
      <c r="BD45">
        <v>10</v>
      </c>
    </row>
    <row r="46" spans="1:56" x14ac:dyDescent="0.25">
      <c r="A46" s="171">
        <v>44120</v>
      </c>
      <c r="B46" t="s">
        <v>92</v>
      </c>
      <c r="C46" t="s">
        <v>602</v>
      </c>
      <c r="D46" t="s">
        <v>940</v>
      </c>
      <c r="E46" t="s">
        <v>604</v>
      </c>
      <c r="F46" t="s">
        <v>218</v>
      </c>
      <c r="G46" t="s">
        <v>837</v>
      </c>
      <c r="H46" t="s">
        <v>364</v>
      </c>
      <c r="I46" t="s">
        <v>17</v>
      </c>
      <c r="J46" t="s">
        <v>594</v>
      </c>
      <c r="L46" t="s">
        <v>221</v>
      </c>
      <c r="M46" t="s">
        <v>622</v>
      </c>
      <c r="R46" t="s">
        <v>372</v>
      </c>
      <c r="S46" t="s">
        <v>115</v>
      </c>
      <c r="T46" t="s">
        <v>25</v>
      </c>
      <c r="U46" t="s">
        <v>596</v>
      </c>
      <c r="W46" t="s">
        <v>92</v>
      </c>
      <c r="X46" t="s">
        <v>602</v>
      </c>
      <c r="Y46" t="s">
        <v>157</v>
      </c>
      <c r="Z46" t="s">
        <v>665</v>
      </c>
      <c r="AA46" t="s">
        <v>671</v>
      </c>
      <c r="AB46" t="s">
        <v>672</v>
      </c>
      <c r="AC46" t="s">
        <v>446</v>
      </c>
      <c r="AD46" t="s">
        <v>9</v>
      </c>
      <c r="AE46" t="s">
        <v>235</v>
      </c>
      <c r="AG46">
        <v>0</v>
      </c>
      <c r="AH46">
        <v>2</v>
      </c>
      <c r="AI46">
        <v>12</v>
      </c>
      <c r="AJ46">
        <v>0</v>
      </c>
      <c r="AK46">
        <v>0</v>
      </c>
      <c r="AL46">
        <v>0</v>
      </c>
      <c r="AM46">
        <v>0</v>
      </c>
      <c r="AN46">
        <v>0</v>
      </c>
      <c r="AO46" s="36">
        <v>2</v>
      </c>
      <c r="AP46">
        <v>4</v>
      </c>
      <c r="AQ46">
        <v>4</v>
      </c>
      <c r="AR46">
        <v>3</v>
      </c>
      <c r="AS46">
        <v>3</v>
      </c>
      <c r="AT46">
        <v>14</v>
      </c>
      <c r="AU46" t="s">
        <v>151</v>
      </c>
      <c r="AV46" t="s">
        <v>327</v>
      </c>
      <c r="AW46">
        <v>560</v>
      </c>
      <c r="AX46">
        <v>0</v>
      </c>
      <c r="AY46">
        <v>0</v>
      </c>
      <c r="AZ46">
        <v>4</v>
      </c>
      <c r="BA46">
        <v>564</v>
      </c>
      <c r="BB46">
        <v>5.0849866700000002</v>
      </c>
      <c r="BC46">
        <v>14.63825578</v>
      </c>
      <c r="BD46">
        <v>10</v>
      </c>
    </row>
    <row r="47" spans="1:56" x14ac:dyDescent="0.25">
      <c r="A47" s="171">
        <v>44120</v>
      </c>
      <c r="B47" t="s">
        <v>92</v>
      </c>
      <c r="C47" t="s">
        <v>602</v>
      </c>
      <c r="D47" t="s">
        <v>157</v>
      </c>
      <c r="E47" t="s">
        <v>665</v>
      </c>
      <c r="F47" t="s">
        <v>158</v>
      </c>
      <c r="G47" t="s">
        <v>667</v>
      </c>
      <c r="H47" t="s">
        <v>847</v>
      </c>
      <c r="I47" t="s">
        <v>25</v>
      </c>
      <c r="J47" t="s">
        <v>596</v>
      </c>
      <c r="L47" t="s">
        <v>122</v>
      </c>
      <c r="M47" t="s">
        <v>680</v>
      </c>
      <c r="N47" t="s">
        <v>123</v>
      </c>
      <c r="O47" t="s">
        <v>909</v>
      </c>
      <c r="P47" t="s">
        <v>124</v>
      </c>
      <c r="Q47" t="s">
        <v>910</v>
      </c>
      <c r="R47" t="s">
        <v>911</v>
      </c>
      <c r="S47" t="s">
        <v>91</v>
      </c>
      <c r="T47" t="s">
        <v>25</v>
      </c>
      <c r="U47" t="s">
        <v>596</v>
      </c>
      <c r="W47" t="s">
        <v>109</v>
      </c>
      <c r="X47" t="s">
        <v>690</v>
      </c>
      <c r="Y47" t="s">
        <v>160</v>
      </c>
      <c r="Z47" t="s">
        <v>719</v>
      </c>
      <c r="AA47" t="s">
        <v>161</v>
      </c>
      <c r="AB47" t="s">
        <v>800</v>
      </c>
      <c r="AC47" t="s">
        <v>899</v>
      </c>
      <c r="AD47" t="s">
        <v>119</v>
      </c>
      <c r="AE47" t="s">
        <v>30</v>
      </c>
      <c r="AG47">
        <v>2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S47">
        <v>2</v>
      </c>
      <c r="AT47">
        <v>2</v>
      </c>
      <c r="AU47" t="s">
        <v>37</v>
      </c>
      <c r="AW47">
        <v>100</v>
      </c>
      <c r="AX47">
        <v>0</v>
      </c>
      <c r="AY47">
        <v>0</v>
      </c>
      <c r="AZ47">
        <v>0</v>
      </c>
      <c r="BA47">
        <v>100</v>
      </c>
      <c r="BB47">
        <v>6.0385846000000001</v>
      </c>
      <c r="BC47">
        <v>14.4007468</v>
      </c>
      <c r="BD47">
        <v>10</v>
      </c>
    </row>
    <row r="48" spans="1:56" x14ac:dyDescent="0.25">
      <c r="A48" s="171">
        <v>44120</v>
      </c>
      <c r="B48" t="s">
        <v>92</v>
      </c>
      <c r="C48" t="s">
        <v>602</v>
      </c>
      <c r="D48" t="s">
        <v>157</v>
      </c>
      <c r="E48" t="s">
        <v>665</v>
      </c>
      <c r="F48" t="s">
        <v>158</v>
      </c>
      <c r="G48" t="s">
        <v>667</v>
      </c>
      <c r="H48" t="s">
        <v>847</v>
      </c>
      <c r="I48" t="s">
        <v>25</v>
      </c>
      <c r="J48" t="s">
        <v>596</v>
      </c>
      <c r="L48" t="s">
        <v>10</v>
      </c>
      <c r="M48" t="s">
        <v>659</v>
      </c>
      <c r="N48" t="s">
        <v>927</v>
      </c>
      <c r="O48" t="s">
        <v>928</v>
      </c>
      <c r="P48" t="s">
        <v>230</v>
      </c>
      <c r="Q48" t="s">
        <v>929</v>
      </c>
      <c r="R48" t="s">
        <v>930</v>
      </c>
      <c r="S48" t="s">
        <v>548</v>
      </c>
      <c r="T48" t="s">
        <v>25</v>
      </c>
      <c r="U48" t="s">
        <v>596</v>
      </c>
      <c r="W48" t="s">
        <v>92</v>
      </c>
      <c r="X48" t="s">
        <v>602</v>
      </c>
      <c r="Y48" t="s">
        <v>603</v>
      </c>
      <c r="Z48" t="s">
        <v>604</v>
      </c>
      <c r="AA48" t="s">
        <v>193</v>
      </c>
      <c r="AB48" t="s">
        <v>754</v>
      </c>
      <c r="AC48" t="s">
        <v>893</v>
      </c>
      <c r="AD48" t="s">
        <v>245</v>
      </c>
      <c r="AE48" t="s">
        <v>30</v>
      </c>
      <c r="AG48">
        <v>3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S48">
        <v>3</v>
      </c>
      <c r="AT48">
        <v>3</v>
      </c>
      <c r="AU48" t="s">
        <v>151</v>
      </c>
      <c r="AV48" t="s">
        <v>327</v>
      </c>
      <c r="AW48">
        <v>150</v>
      </c>
      <c r="AX48">
        <v>0</v>
      </c>
      <c r="AY48">
        <v>0</v>
      </c>
      <c r="AZ48">
        <v>1</v>
      </c>
      <c r="BA48">
        <v>151</v>
      </c>
      <c r="BB48">
        <v>6.0385846000000001</v>
      </c>
      <c r="BC48">
        <v>14.4007468</v>
      </c>
      <c r="BD48">
        <v>10</v>
      </c>
    </row>
    <row r="49" spans="1:56" x14ac:dyDescent="0.25">
      <c r="A49" s="171">
        <v>44120</v>
      </c>
      <c r="B49" t="s">
        <v>10</v>
      </c>
      <c r="C49" t="s">
        <v>659</v>
      </c>
      <c r="D49" t="s">
        <v>11</v>
      </c>
      <c r="E49" t="s">
        <v>660</v>
      </c>
      <c r="F49" t="s">
        <v>51</v>
      </c>
      <c r="G49" t="s">
        <v>1141</v>
      </c>
      <c r="H49" t="s">
        <v>361</v>
      </c>
      <c r="I49" t="s">
        <v>14</v>
      </c>
      <c r="J49" t="s">
        <v>611</v>
      </c>
      <c r="L49" t="s">
        <v>23</v>
      </c>
      <c r="M49" t="s">
        <v>613</v>
      </c>
      <c r="R49" t="s">
        <v>372</v>
      </c>
      <c r="S49" t="s">
        <v>82</v>
      </c>
      <c r="T49" t="s">
        <v>25</v>
      </c>
      <c r="U49" t="s">
        <v>596</v>
      </c>
      <c r="W49" t="s">
        <v>10</v>
      </c>
      <c r="X49" t="s">
        <v>659</v>
      </c>
      <c r="Y49" t="s">
        <v>11</v>
      </c>
      <c r="Z49" t="s">
        <v>660</v>
      </c>
      <c r="AA49" t="s">
        <v>51</v>
      </c>
      <c r="AB49" t="s">
        <v>1141</v>
      </c>
      <c r="AC49" t="s">
        <v>360</v>
      </c>
      <c r="AD49" t="s">
        <v>86</v>
      </c>
      <c r="AE49" t="s">
        <v>36</v>
      </c>
      <c r="AG49">
        <v>0</v>
      </c>
      <c r="AH49">
        <v>9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 s="36">
        <v>1</v>
      </c>
      <c r="AP49">
        <v>2</v>
      </c>
      <c r="AQ49">
        <v>2</v>
      </c>
      <c r="AR49">
        <v>2</v>
      </c>
      <c r="AS49">
        <v>3</v>
      </c>
      <c r="AT49">
        <v>9</v>
      </c>
      <c r="AU49" t="s">
        <v>21</v>
      </c>
      <c r="AV49" t="s">
        <v>652</v>
      </c>
      <c r="AW49">
        <v>90</v>
      </c>
      <c r="AX49">
        <v>40</v>
      </c>
      <c r="AY49">
        <v>0</v>
      </c>
      <c r="AZ49">
        <v>10</v>
      </c>
      <c r="BA49">
        <v>140</v>
      </c>
      <c r="BB49">
        <v>8.6633450799999991</v>
      </c>
      <c r="BC49">
        <v>14.9876931</v>
      </c>
      <c r="BD49">
        <v>10</v>
      </c>
    </row>
    <row r="50" spans="1:56" x14ac:dyDescent="0.25">
      <c r="A50" s="171">
        <v>44120</v>
      </c>
      <c r="B50" t="s">
        <v>10</v>
      </c>
      <c r="C50" t="s">
        <v>659</v>
      </c>
      <c r="D50" t="s">
        <v>11</v>
      </c>
      <c r="E50" t="s">
        <v>660</v>
      </c>
      <c r="F50" t="s">
        <v>51</v>
      </c>
      <c r="G50" t="s">
        <v>1141</v>
      </c>
      <c r="H50" t="s">
        <v>361</v>
      </c>
      <c r="I50" t="s">
        <v>14</v>
      </c>
      <c r="J50" t="s">
        <v>611</v>
      </c>
      <c r="L50" t="s">
        <v>23</v>
      </c>
      <c r="M50" t="s">
        <v>613</v>
      </c>
      <c r="R50" t="s">
        <v>372</v>
      </c>
      <c r="S50" t="s">
        <v>82</v>
      </c>
      <c r="T50" t="s">
        <v>25</v>
      </c>
      <c r="U50" t="s">
        <v>596</v>
      </c>
      <c r="W50" t="s">
        <v>10</v>
      </c>
      <c r="X50" t="s">
        <v>659</v>
      </c>
      <c r="Y50" t="s">
        <v>11</v>
      </c>
      <c r="Z50" t="s">
        <v>660</v>
      </c>
      <c r="AA50" t="s">
        <v>12</v>
      </c>
      <c r="AB50" t="s">
        <v>661</v>
      </c>
      <c r="AC50" t="s">
        <v>382</v>
      </c>
      <c r="AD50" t="s">
        <v>83</v>
      </c>
      <c r="AE50" t="s">
        <v>36</v>
      </c>
      <c r="AG50">
        <v>0</v>
      </c>
      <c r="AH50">
        <v>9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 s="36">
        <v>1</v>
      </c>
      <c r="AP50">
        <v>2</v>
      </c>
      <c r="AQ50">
        <v>2</v>
      </c>
      <c r="AR50">
        <v>2</v>
      </c>
      <c r="AS50">
        <v>3</v>
      </c>
      <c r="AT50">
        <v>9</v>
      </c>
      <c r="AU50" t="s">
        <v>21</v>
      </c>
      <c r="AV50" t="s">
        <v>652</v>
      </c>
      <c r="AW50">
        <v>150</v>
      </c>
      <c r="AX50">
        <v>40</v>
      </c>
      <c r="AY50">
        <v>0</v>
      </c>
      <c r="AZ50">
        <v>10</v>
      </c>
      <c r="BA50">
        <v>200</v>
      </c>
      <c r="BB50">
        <v>8.6633450799999991</v>
      </c>
      <c r="BC50">
        <v>14.9876931</v>
      </c>
      <c r="BD50">
        <v>10</v>
      </c>
    </row>
    <row r="51" spans="1:56" x14ac:dyDescent="0.25">
      <c r="A51" s="171">
        <v>44120</v>
      </c>
      <c r="B51" t="s">
        <v>10</v>
      </c>
      <c r="C51" t="s">
        <v>659</v>
      </c>
      <c r="D51" t="s">
        <v>11</v>
      </c>
      <c r="E51" t="s">
        <v>660</v>
      </c>
      <c r="F51" t="s">
        <v>51</v>
      </c>
      <c r="G51" t="s">
        <v>1141</v>
      </c>
      <c r="H51" t="s">
        <v>361</v>
      </c>
      <c r="I51" t="s">
        <v>14</v>
      </c>
      <c r="J51" t="s">
        <v>611</v>
      </c>
      <c r="L51" t="s">
        <v>23</v>
      </c>
      <c r="M51" t="s">
        <v>613</v>
      </c>
      <c r="R51" t="s">
        <v>372</v>
      </c>
      <c r="S51" t="s">
        <v>82</v>
      </c>
      <c r="T51" t="s">
        <v>25</v>
      </c>
      <c r="U51" t="s">
        <v>596</v>
      </c>
      <c r="W51" t="s">
        <v>10</v>
      </c>
      <c r="X51" t="s">
        <v>659</v>
      </c>
      <c r="Y51" t="s">
        <v>11</v>
      </c>
      <c r="Z51" t="s">
        <v>660</v>
      </c>
      <c r="AA51" t="s">
        <v>12</v>
      </c>
      <c r="AB51" t="s">
        <v>661</v>
      </c>
      <c r="AC51" t="s">
        <v>236</v>
      </c>
      <c r="AD51" t="s">
        <v>83</v>
      </c>
      <c r="AE51" t="s">
        <v>36</v>
      </c>
      <c r="AG51">
        <v>0</v>
      </c>
      <c r="AH51">
        <v>10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 s="36">
        <v>1</v>
      </c>
      <c r="AP51">
        <v>3</v>
      </c>
      <c r="AQ51">
        <v>2</v>
      </c>
      <c r="AR51">
        <v>2</v>
      </c>
      <c r="AS51">
        <v>3</v>
      </c>
      <c r="AT51">
        <v>10</v>
      </c>
      <c r="AU51" t="s">
        <v>21</v>
      </c>
      <c r="AV51" t="s">
        <v>652</v>
      </c>
      <c r="AW51">
        <v>120</v>
      </c>
      <c r="AX51">
        <v>50</v>
      </c>
      <c r="AY51">
        <v>0</v>
      </c>
      <c r="AZ51">
        <v>15</v>
      </c>
      <c r="BA51">
        <v>185</v>
      </c>
      <c r="BB51">
        <v>8.6633450799999991</v>
      </c>
      <c r="BC51">
        <v>14.9876931</v>
      </c>
      <c r="BD51">
        <v>10</v>
      </c>
    </row>
    <row r="52" spans="1:56" x14ac:dyDescent="0.25">
      <c r="A52" s="171">
        <v>44120</v>
      </c>
      <c r="B52" t="s">
        <v>10</v>
      </c>
      <c r="C52" t="s">
        <v>659</v>
      </c>
      <c r="D52" t="s">
        <v>11</v>
      </c>
      <c r="E52" t="s">
        <v>660</v>
      </c>
      <c r="F52" t="s">
        <v>51</v>
      </c>
      <c r="G52" t="s">
        <v>1141</v>
      </c>
      <c r="H52" t="s">
        <v>361</v>
      </c>
      <c r="I52" t="s">
        <v>14</v>
      </c>
      <c r="J52" t="s">
        <v>611</v>
      </c>
      <c r="L52" t="s">
        <v>23</v>
      </c>
      <c r="M52" t="s">
        <v>613</v>
      </c>
      <c r="R52" t="s">
        <v>372</v>
      </c>
      <c r="S52" t="s">
        <v>82</v>
      </c>
      <c r="T52" t="s">
        <v>25</v>
      </c>
      <c r="U52" t="s">
        <v>596</v>
      </c>
      <c r="W52" t="s">
        <v>10</v>
      </c>
      <c r="X52" t="s">
        <v>659</v>
      </c>
      <c r="Y52" t="s">
        <v>11</v>
      </c>
      <c r="Z52" t="s">
        <v>660</v>
      </c>
      <c r="AA52" t="s">
        <v>12</v>
      </c>
      <c r="AB52" t="s">
        <v>661</v>
      </c>
      <c r="AC52" t="s">
        <v>236</v>
      </c>
      <c r="AD52" t="s">
        <v>83</v>
      </c>
      <c r="AE52" t="s">
        <v>36</v>
      </c>
      <c r="AG52">
        <v>0</v>
      </c>
      <c r="AH52">
        <v>6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 s="36">
        <v>1</v>
      </c>
      <c r="AP52">
        <v>0</v>
      </c>
      <c r="AQ52">
        <v>2</v>
      </c>
      <c r="AR52">
        <v>2</v>
      </c>
      <c r="AS52">
        <v>2</v>
      </c>
      <c r="AT52">
        <v>6</v>
      </c>
      <c r="AU52" t="s">
        <v>84</v>
      </c>
      <c r="AV52" t="s">
        <v>652</v>
      </c>
      <c r="AW52">
        <v>65</v>
      </c>
      <c r="AX52">
        <v>15</v>
      </c>
      <c r="AY52">
        <v>0</v>
      </c>
      <c r="AZ52">
        <v>8</v>
      </c>
      <c r="BA52">
        <v>88</v>
      </c>
      <c r="BB52">
        <v>8.6633450799999991</v>
      </c>
      <c r="BC52">
        <v>14.9876931</v>
      </c>
      <c r="BD52">
        <v>10</v>
      </c>
    </row>
    <row r="53" spans="1:56" x14ac:dyDescent="0.25">
      <c r="A53" s="171">
        <v>44120</v>
      </c>
      <c r="B53" t="s">
        <v>10</v>
      </c>
      <c r="C53" t="s">
        <v>659</v>
      </c>
      <c r="D53" t="s">
        <v>11</v>
      </c>
      <c r="E53" t="s">
        <v>660</v>
      </c>
      <c r="F53" t="s">
        <v>51</v>
      </c>
      <c r="G53" t="s">
        <v>1141</v>
      </c>
      <c r="H53" t="s">
        <v>361</v>
      </c>
      <c r="I53" t="s">
        <v>14</v>
      </c>
      <c r="J53" t="s">
        <v>611</v>
      </c>
      <c r="L53" t="s">
        <v>23</v>
      </c>
      <c r="M53" t="s">
        <v>613</v>
      </c>
      <c r="R53" t="s">
        <v>372</v>
      </c>
      <c r="S53" t="s">
        <v>82</v>
      </c>
      <c r="T53" t="s">
        <v>25</v>
      </c>
      <c r="U53" t="s">
        <v>596</v>
      </c>
      <c r="W53" t="s">
        <v>10</v>
      </c>
      <c r="X53" t="s">
        <v>659</v>
      </c>
      <c r="Y53" t="s">
        <v>11</v>
      </c>
      <c r="Z53" t="s">
        <v>660</v>
      </c>
      <c r="AA53" t="s">
        <v>51</v>
      </c>
      <c r="AB53" t="s">
        <v>1141</v>
      </c>
      <c r="AC53" t="s">
        <v>360</v>
      </c>
      <c r="AD53" t="s">
        <v>86</v>
      </c>
      <c r="AE53" t="s">
        <v>36</v>
      </c>
      <c r="AG53">
        <v>0</v>
      </c>
      <c r="AH53">
        <v>10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 s="36">
        <v>1</v>
      </c>
      <c r="AP53">
        <v>2</v>
      </c>
      <c r="AQ53">
        <v>3</v>
      </c>
      <c r="AR53">
        <v>2</v>
      </c>
      <c r="AS53">
        <v>3</v>
      </c>
      <c r="AT53">
        <v>10</v>
      </c>
      <c r="AU53" t="s">
        <v>21</v>
      </c>
      <c r="AV53" t="s">
        <v>652</v>
      </c>
      <c r="AW53">
        <v>130</v>
      </c>
      <c r="AX53">
        <v>30</v>
      </c>
      <c r="AY53">
        <v>0</v>
      </c>
      <c r="AZ53">
        <v>8</v>
      </c>
      <c r="BA53">
        <v>168</v>
      </c>
      <c r="BB53">
        <v>8.6633450799999991</v>
      </c>
      <c r="BC53">
        <v>14.9876931</v>
      </c>
      <c r="BD53">
        <v>10</v>
      </c>
    </row>
    <row r="54" spans="1:56" x14ac:dyDescent="0.25">
      <c r="A54" s="171">
        <v>44120</v>
      </c>
      <c r="B54" t="s">
        <v>10</v>
      </c>
      <c r="C54" t="s">
        <v>659</v>
      </c>
      <c r="D54" t="s">
        <v>11</v>
      </c>
      <c r="E54" t="s">
        <v>660</v>
      </c>
      <c r="F54" t="s">
        <v>51</v>
      </c>
      <c r="G54" t="s">
        <v>1141</v>
      </c>
      <c r="H54" t="s">
        <v>361</v>
      </c>
      <c r="I54" t="s">
        <v>14</v>
      </c>
      <c r="J54" t="s">
        <v>611</v>
      </c>
      <c r="L54" t="s">
        <v>23</v>
      </c>
      <c r="M54" t="s">
        <v>613</v>
      </c>
      <c r="R54" t="s">
        <v>372</v>
      </c>
      <c r="S54" t="s">
        <v>82</v>
      </c>
      <c r="T54" t="s">
        <v>25</v>
      </c>
      <c r="U54" t="s">
        <v>596</v>
      </c>
      <c r="W54" t="s">
        <v>10</v>
      </c>
      <c r="X54" t="s">
        <v>659</v>
      </c>
      <c r="Y54" t="s">
        <v>11</v>
      </c>
      <c r="Z54" t="s">
        <v>660</v>
      </c>
      <c r="AA54" t="s">
        <v>12</v>
      </c>
      <c r="AB54" t="s">
        <v>661</v>
      </c>
      <c r="AC54" t="s">
        <v>236</v>
      </c>
      <c r="AD54" t="s">
        <v>83</v>
      </c>
      <c r="AE54" t="s">
        <v>36</v>
      </c>
      <c r="AG54">
        <v>0</v>
      </c>
      <c r="AH54">
        <v>6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 s="36">
        <v>1</v>
      </c>
      <c r="AP54">
        <v>1</v>
      </c>
      <c r="AQ54">
        <v>2</v>
      </c>
      <c r="AR54">
        <v>1</v>
      </c>
      <c r="AS54">
        <v>2</v>
      </c>
      <c r="AT54">
        <v>6</v>
      </c>
      <c r="AU54" t="s">
        <v>21</v>
      </c>
      <c r="AV54" t="s">
        <v>327</v>
      </c>
      <c r="AW54">
        <v>60</v>
      </c>
      <c r="AX54">
        <v>30</v>
      </c>
      <c r="AY54">
        <v>0</v>
      </c>
      <c r="AZ54">
        <v>5</v>
      </c>
      <c r="BA54">
        <v>95</v>
      </c>
      <c r="BB54">
        <v>8.6633450799999991</v>
      </c>
      <c r="BC54">
        <v>14.9876931</v>
      </c>
      <c r="BD54">
        <v>10</v>
      </c>
    </row>
    <row r="55" spans="1:56" x14ac:dyDescent="0.25">
      <c r="A55" s="171">
        <v>44120</v>
      </c>
      <c r="B55" t="s">
        <v>10</v>
      </c>
      <c r="C55" t="s">
        <v>659</v>
      </c>
      <c r="D55" t="s">
        <v>11</v>
      </c>
      <c r="E55" t="s">
        <v>660</v>
      </c>
      <c r="F55" t="s">
        <v>51</v>
      </c>
      <c r="G55" t="s">
        <v>1141</v>
      </c>
      <c r="H55" t="s">
        <v>361</v>
      </c>
      <c r="I55" t="s">
        <v>14</v>
      </c>
      <c r="J55" t="s">
        <v>611</v>
      </c>
      <c r="L55" t="s">
        <v>23</v>
      </c>
      <c r="M55" t="s">
        <v>613</v>
      </c>
      <c r="R55" t="s">
        <v>372</v>
      </c>
      <c r="S55" t="s">
        <v>82</v>
      </c>
      <c r="T55" t="s">
        <v>25</v>
      </c>
      <c r="U55" t="s">
        <v>596</v>
      </c>
      <c r="W55" t="s">
        <v>10</v>
      </c>
      <c r="X55" t="s">
        <v>659</v>
      </c>
      <c r="Y55" t="s">
        <v>11</v>
      </c>
      <c r="Z55" t="s">
        <v>660</v>
      </c>
      <c r="AA55" t="s">
        <v>12</v>
      </c>
      <c r="AB55" t="s">
        <v>661</v>
      </c>
      <c r="AC55" t="s">
        <v>236</v>
      </c>
      <c r="AD55" t="s">
        <v>83</v>
      </c>
      <c r="AE55" t="s">
        <v>36</v>
      </c>
      <c r="AG55">
        <v>0</v>
      </c>
      <c r="AH55">
        <v>12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 s="36">
        <v>1</v>
      </c>
      <c r="AP55">
        <v>2</v>
      </c>
      <c r="AQ55">
        <v>3</v>
      </c>
      <c r="AR55">
        <v>3</v>
      </c>
      <c r="AS55">
        <v>4</v>
      </c>
      <c r="AT55">
        <v>12</v>
      </c>
      <c r="AU55" t="s">
        <v>21</v>
      </c>
      <c r="AV55" t="s">
        <v>652</v>
      </c>
      <c r="AW55">
        <v>150</v>
      </c>
      <c r="AX55">
        <v>40</v>
      </c>
      <c r="AY55">
        <v>0</v>
      </c>
      <c r="AZ55">
        <v>10</v>
      </c>
      <c r="BA55">
        <v>200</v>
      </c>
      <c r="BB55">
        <v>8.6633450799999991</v>
      </c>
      <c r="BC55">
        <v>14.9876931</v>
      </c>
      <c r="BD55">
        <v>10</v>
      </c>
    </row>
    <row r="56" spans="1:56" x14ac:dyDescent="0.25">
      <c r="A56" s="171">
        <v>44120</v>
      </c>
      <c r="B56" t="s">
        <v>10</v>
      </c>
      <c r="C56" t="s">
        <v>659</v>
      </c>
      <c r="D56" t="s">
        <v>11</v>
      </c>
      <c r="E56" t="s">
        <v>660</v>
      </c>
      <c r="F56" t="s">
        <v>51</v>
      </c>
      <c r="G56" t="s">
        <v>1141</v>
      </c>
      <c r="H56" t="s">
        <v>361</v>
      </c>
      <c r="I56" t="s">
        <v>14</v>
      </c>
      <c r="J56" t="s">
        <v>611</v>
      </c>
      <c r="L56" t="s">
        <v>23</v>
      </c>
      <c r="M56" t="s">
        <v>613</v>
      </c>
      <c r="R56" t="s">
        <v>372</v>
      </c>
      <c r="S56" t="s">
        <v>82</v>
      </c>
      <c r="T56" t="s">
        <v>25</v>
      </c>
      <c r="U56" t="s">
        <v>596</v>
      </c>
      <c r="W56" t="s">
        <v>10</v>
      </c>
      <c r="X56" t="s">
        <v>659</v>
      </c>
      <c r="Y56" t="s">
        <v>11</v>
      </c>
      <c r="Z56" t="s">
        <v>660</v>
      </c>
      <c r="AA56" t="s">
        <v>12</v>
      </c>
      <c r="AB56" t="s">
        <v>661</v>
      </c>
      <c r="AC56" t="s">
        <v>382</v>
      </c>
      <c r="AD56" t="s">
        <v>83</v>
      </c>
      <c r="AE56" t="s">
        <v>36</v>
      </c>
      <c r="AG56">
        <v>0</v>
      </c>
      <c r="AH56">
        <v>8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 s="36">
        <v>1</v>
      </c>
      <c r="AP56">
        <v>2</v>
      </c>
      <c r="AQ56">
        <v>2</v>
      </c>
      <c r="AR56">
        <v>2</v>
      </c>
      <c r="AS56">
        <v>2</v>
      </c>
      <c r="AT56">
        <v>8</v>
      </c>
      <c r="AU56" t="s">
        <v>21</v>
      </c>
      <c r="AV56" t="s">
        <v>652</v>
      </c>
      <c r="AW56">
        <v>60</v>
      </c>
      <c r="AX56">
        <v>30</v>
      </c>
      <c r="AY56">
        <v>0</v>
      </c>
      <c r="AZ56">
        <v>10</v>
      </c>
      <c r="BA56">
        <v>100</v>
      </c>
      <c r="BB56">
        <v>8.6633450799999991</v>
      </c>
      <c r="BC56">
        <v>14.9876931</v>
      </c>
      <c r="BD56">
        <v>10</v>
      </c>
    </row>
    <row r="57" spans="1:56" x14ac:dyDescent="0.25">
      <c r="A57" s="171">
        <v>44120</v>
      </c>
      <c r="B57" t="s">
        <v>10</v>
      </c>
      <c r="C57" t="s">
        <v>659</v>
      </c>
      <c r="D57" t="s">
        <v>11</v>
      </c>
      <c r="E57" t="s">
        <v>660</v>
      </c>
      <c r="F57" t="s">
        <v>51</v>
      </c>
      <c r="G57" t="s">
        <v>1141</v>
      </c>
      <c r="H57" t="s">
        <v>361</v>
      </c>
      <c r="I57" t="s">
        <v>14</v>
      </c>
      <c r="J57" t="s">
        <v>611</v>
      </c>
      <c r="L57" t="s">
        <v>23</v>
      </c>
      <c r="M57" t="s">
        <v>613</v>
      </c>
      <c r="R57" t="s">
        <v>372</v>
      </c>
      <c r="S57" t="s">
        <v>82</v>
      </c>
      <c r="T57" t="s">
        <v>25</v>
      </c>
      <c r="U57" t="s">
        <v>596</v>
      </c>
      <c r="W57" t="s">
        <v>10</v>
      </c>
      <c r="X57" t="s">
        <v>659</v>
      </c>
      <c r="Y57" t="s">
        <v>11</v>
      </c>
      <c r="Z57" t="s">
        <v>660</v>
      </c>
      <c r="AA57" t="s">
        <v>12</v>
      </c>
      <c r="AB57" t="s">
        <v>661</v>
      </c>
      <c r="AC57" t="s">
        <v>236</v>
      </c>
      <c r="AD57" t="s">
        <v>83</v>
      </c>
      <c r="AE57" t="s">
        <v>36</v>
      </c>
      <c r="AG57">
        <v>0</v>
      </c>
      <c r="AH57">
        <v>12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 s="36">
        <v>1</v>
      </c>
      <c r="AP57">
        <v>2</v>
      </c>
      <c r="AQ57">
        <v>4</v>
      </c>
      <c r="AR57">
        <v>3</v>
      </c>
      <c r="AS57">
        <v>3</v>
      </c>
      <c r="AT57">
        <v>12</v>
      </c>
      <c r="AU57" t="s">
        <v>21</v>
      </c>
      <c r="AV57" t="s">
        <v>652</v>
      </c>
      <c r="AW57">
        <v>130</v>
      </c>
      <c r="AX57">
        <v>35</v>
      </c>
      <c r="AY57">
        <v>0</v>
      </c>
      <c r="AZ57">
        <v>12</v>
      </c>
      <c r="BA57">
        <v>177</v>
      </c>
      <c r="BB57">
        <v>8.6633450799999991</v>
      </c>
      <c r="BC57">
        <v>14.9876931</v>
      </c>
      <c r="BD57">
        <v>10</v>
      </c>
    </row>
    <row r="58" spans="1:56" x14ac:dyDescent="0.25">
      <c r="A58" s="171">
        <v>44120</v>
      </c>
      <c r="B58" t="s">
        <v>10</v>
      </c>
      <c r="C58" t="s">
        <v>659</v>
      </c>
      <c r="D58" t="s">
        <v>11</v>
      </c>
      <c r="E58" t="s">
        <v>660</v>
      </c>
      <c r="F58" t="s">
        <v>51</v>
      </c>
      <c r="G58" t="s">
        <v>1141</v>
      </c>
      <c r="H58" t="s">
        <v>361</v>
      </c>
      <c r="I58" t="s">
        <v>14</v>
      </c>
      <c r="J58" t="s">
        <v>611</v>
      </c>
      <c r="L58" t="s">
        <v>23</v>
      </c>
      <c r="M58" t="s">
        <v>613</v>
      </c>
      <c r="R58" t="s">
        <v>372</v>
      </c>
      <c r="S58" t="s">
        <v>82</v>
      </c>
      <c r="T58" t="s">
        <v>25</v>
      </c>
      <c r="U58" t="s">
        <v>596</v>
      </c>
      <c r="W58" t="s">
        <v>10</v>
      </c>
      <c r="X58" t="s">
        <v>659</v>
      </c>
      <c r="Y58" t="s">
        <v>11</v>
      </c>
      <c r="Z58" t="s">
        <v>660</v>
      </c>
      <c r="AA58" t="s">
        <v>51</v>
      </c>
      <c r="AB58" t="s">
        <v>1141</v>
      </c>
      <c r="AC58" t="s">
        <v>360</v>
      </c>
      <c r="AD58" t="s">
        <v>86</v>
      </c>
      <c r="AE58" t="s">
        <v>36</v>
      </c>
      <c r="AG58">
        <v>0</v>
      </c>
      <c r="AH58">
        <v>8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 s="36">
        <v>1</v>
      </c>
      <c r="AP58">
        <v>1</v>
      </c>
      <c r="AQ58">
        <v>3</v>
      </c>
      <c r="AR58">
        <v>1</v>
      </c>
      <c r="AS58">
        <v>3</v>
      </c>
      <c r="AT58">
        <v>8</v>
      </c>
      <c r="AU58" t="s">
        <v>21</v>
      </c>
      <c r="AV58" t="s">
        <v>327</v>
      </c>
      <c r="AW58">
        <v>110</v>
      </c>
      <c r="AX58">
        <v>35</v>
      </c>
      <c r="AY58">
        <v>0</v>
      </c>
      <c r="AZ58">
        <v>5</v>
      </c>
      <c r="BA58">
        <v>150</v>
      </c>
      <c r="BB58">
        <v>8.6633450799999991</v>
      </c>
      <c r="BC58">
        <v>14.9876931</v>
      </c>
      <c r="BD58">
        <v>10</v>
      </c>
    </row>
    <row r="59" spans="1:56" x14ac:dyDescent="0.25">
      <c r="A59" s="171">
        <v>44120</v>
      </c>
      <c r="B59" t="s">
        <v>10</v>
      </c>
      <c r="C59" t="s">
        <v>659</v>
      </c>
      <c r="D59" t="s">
        <v>11</v>
      </c>
      <c r="E59" t="s">
        <v>660</v>
      </c>
      <c r="F59" t="s">
        <v>51</v>
      </c>
      <c r="G59" t="s">
        <v>1141</v>
      </c>
      <c r="H59" t="s">
        <v>361</v>
      </c>
      <c r="I59" t="s">
        <v>14</v>
      </c>
      <c r="J59" t="s">
        <v>611</v>
      </c>
      <c r="L59" t="s">
        <v>23</v>
      </c>
      <c r="M59" t="s">
        <v>613</v>
      </c>
      <c r="R59" t="s">
        <v>372</v>
      </c>
      <c r="S59" t="s">
        <v>82</v>
      </c>
      <c r="T59" t="s">
        <v>25</v>
      </c>
      <c r="U59" t="s">
        <v>596</v>
      </c>
      <c r="W59" t="s">
        <v>10</v>
      </c>
      <c r="X59" t="s">
        <v>659</v>
      </c>
      <c r="Y59" t="s">
        <v>11</v>
      </c>
      <c r="Z59" t="s">
        <v>660</v>
      </c>
      <c r="AA59" t="s">
        <v>51</v>
      </c>
      <c r="AB59" t="s">
        <v>1141</v>
      </c>
      <c r="AC59" t="s">
        <v>360</v>
      </c>
      <c r="AD59" t="s">
        <v>87</v>
      </c>
      <c r="AE59" t="s">
        <v>36</v>
      </c>
      <c r="AG59">
        <v>0</v>
      </c>
      <c r="AH59">
        <v>12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 s="36">
        <v>1</v>
      </c>
      <c r="AP59">
        <v>4</v>
      </c>
      <c r="AQ59">
        <v>2</v>
      </c>
      <c r="AR59">
        <v>2</v>
      </c>
      <c r="AS59">
        <v>4</v>
      </c>
      <c r="AT59">
        <v>12</v>
      </c>
      <c r="AU59" t="s">
        <v>21</v>
      </c>
      <c r="AV59" t="s">
        <v>652</v>
      </c>
      <c r="AW59">
        <v>140</v>
      </c>
      <c r="AX59">
        <v>40</v>
      </c>
      <c r="AY59">
        <v>0</v>
      </c>
      <c r="AZ59">
        <v>6</v>
      </c>
      <c r="BA59">
        <v>186</v>
      </c>
      <c r="BB59">
        <v>8.6633450799999991</v>
      </c>
      <c r="BC59">
        <v>14.9876931</v>
      </c>
      <c r="BD59">
        <v>10</v>
      </c>
    </row>
    <row r="60" spans="1:56" x14ac:dyDescent="0.25">
      <c r="A60" s="171">
        <v>44120</v>
      </c>
      <c r="B60" t="s">
        <v>10</v>
      </c>
      <c r="C60" t="s">
        <v>659</v>
      </c>
      <c r="D60" t="s">
        <v>11</v>
      </c>
      <c r="E60" t="s">
        <v>660</v>
      </c>
      <c r="F60" t="s">
        <v>51</v>
      </c>
      <c r="G60" t="s">
        <v>1141</v>
      </c>
      <c r="H60" t="s">
        <v>361</v>
      </c>
      <c r="I60" t="s">
        <v>14</v>
      </c>
      <c r="J60" t="s">
        <v>611</v>
      </c>
      <c r="L60" t="s">
        <v>23</v>
      </c>
      <c r="M60" t="s">
        <v>613</v>
      </c>
      <c r="R60" t="s">
        <v>372</v>
      </c>
      <c r="S60" t="s">
        <v>82</v>
      </c>
      <c r="T60" t="s">
        <v>25</v>
      </c>
      <c r="U60" t="s">
        <v>596</v>
      </c>
      <c r="W60" t="s">
        <v>10</v>
      </c>
      <c r="X60" t="s">
        <v>659</v>
      </c>
      <c r="Y60" t="s">
        <v>11</v>
      </c>
      <c r="Z60" t="s">
        <v>660</v>
      </c>
      <c r="AA60" t="s">
        <v>12</v>
      </c>
      <c r="AB60" t="s">
        <v>661</v>
      </c>
      <c r="AC60" t="s">
        <v>236</v>
      </c>
      <c r="AD60" t="s">
        <v>83</v>
      </c>
      <c r="AE60" t="s">
        <v>36</v>
      </c>
      <c r="AG60">
        <v>0</v>
      </c>
      <c r="AH60">
        <v>6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 s="36">
        <v>1</v>
      </c>
      <c r="AP60">
        <v>1</v>
      </c>
      <c r="AQ60">
        <v>2</v>
      </c>
      <c r="AR60">
        <v>1</v>
      </c>
      <c r="AS60">
        <v>2</v>
      </c>
      <c r="AT60">
        <v>6</v>
      </c>
      <c r="AU60" t="s">
        <v>21</v>
      </c>
      <c r="AV60" t="s">
        <v>327</v>
      </c>
      <c r="AW60">
        <v>60</v>
      </c>
      <c r="AX60">
        <v>25</v>
      </c>
      <c r="AY60">
        <v>0</v>
      </c>
      <c r="AZ60">
        <v>5</v>
      </c>
      <c r="BA60">
        <v>90</v>
      </c>
      <c r="BB60">
        <v>8.6633450799999991</v>
      </c>
      <c r="BC60">
        <v>14.9876931</v>
      </c>
      <c r="BD60">
        <v>10</v>
      </c>
    </row>
    <row r="61" spans="1:56" x14ac:dyDescent="0.25">
      <c r="A61" s="171">
        <v>44120</v>
      </c>
      <c r="B61" t="s">
        <v>10</v>
      </c>
      <c r="C61" t="s">
        <v>659</v>
      </c>
      <c r="D61" t="s">
        <v>11</v>
      </c>
      <c r="E61" t="s">
        <v>660</v>
      </c>
      <c r="F61" t="s">
        <v>33</v>
      </c>
      <c r="G61" t="s">
        <v>668</v>
      </c>
      <c r="H61" t="s">
        <v>362</v>
      </c>
      <c r="I61" t="s">
        <v>25</v>
      </c>
      <c r="J61" t="s">
        <v>596</v>
      </c>
      <c r="L61" t="s">
        <v>10</v>
      </c>
      <c r="M61" t="s">
        <v>659</v>
      </c>
      <c r="N61" t="s">
        <v>128</v>
      </c>
      <c r="O61" t="s">
        <v>975</v>
      </c>
      <c r="P61" t="s">
        <v>133</v>
      </c>
      <c r="Q61" t="s">
        <v>1155</v>
      </c>
      <c r="R61" t="s">
        <v>1156</v>
      </c>
      <c r="S61" t="s">
        <v>126</v>
      </c>
      <c r="T61" t="s">
        <v>25</v>
      </c>
      <c r="U61" t="s">
        <v>596</v>
      </c>
      <c r="W61" t="s">
        <v>10</v>
      </c>
      <c r="X61" t="s">
        <v>659</v>
      </c>
      <c r="Y61" t="s">
        <v>11</v>
      </c>
      <c r="Z61" t="s">
        <v>660</v>
      </c>
      <c r="AA61" t="s">
        <v>33</v>
      </c>
      <c r="AB61" t="s">
        <v>668</v>
      </c>
      <c r="AC61" t="s">
        <v>358</v>
      </c>
      <c r="AD61" t="s">
        <v>134</v>
      </c>
      <c r="AE61" t="s">
        <v>30</v>
      </c>
      <c r="AG61">
        <v>12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 s="36">
        <v>1</v>
      </c>
      <c r="AP61">
        <v>3</v>
      </c>
      <c r="AQ61">
        <v>3</v>
      </c>
      <c r="AR61">
        <v>2</v>
      </c>
      <c r="AS61">
        <v>4</v>
      </c>
      <c r="AT61">
        <v>12</v>
      </c>
      <c r="AU61" t="s">
        <v>135</v>
      </c>
      <c r="AW61">
        <v>2500</v>
      </c>
      <c r="AX61">
        <v>0</v>
      </c>
      <c r="AY61">
        <v>25</v>
      </c>
      <c r="AZ61">
        <v>0</v>
      </c>
      <c r="BA61">
        <v>2525</v>
      </c>
      <c r="BB61">
        <v>9.3887997999999993</v>
      </c>
      <c r="BC61">
        <v>13.43275727</v>
      </c>
      <c r="BD61">
        <v>10</v>
      </c>
    </row>
    <row r="62" spans="1:56" x14ac:dyDescent="0.25">
      <c r="A62" s="171">
        <v>44121</v>
      </c>
      <c r="B62" t="s">
        <v>26</v>
      </c>
      <c r="C62" t="s">
        <v>590</v>
      </c>
      <c r="D62" t="s">
        <v>591</v>
      </c>
      <c r="E62" t="s">
        <v>592</v>
      </c>
      <c r="F62" t="s">
        <v>88</v>
      </c>
      <c r="G62" t="s">
        <v>593</v>
      </c>
      <c r="H62" t="s">
        <v>89</v>
      </c>
      <c r="I62" t="s">
        <v>25</v>
      </c>
      <c r="J62" t="s">
        <v>596</v>
      </c>
      <c r="L62" t="s">
        <v>26</v>
      </c>
      <c r="M62" t="s">
        <v>590</v>
      </c>
      <c r="N62" t="s">
        <v>591</v>
      </c>
      <c r="O62" t="s">
        <v>592</v>
      </c>
      <c r="P62" t="s">
        <v>27</v>
      </c>
      <c r="Q62" t="s">
        <v>607</v>
      </c>
      <c r="R62" t="s">
        <v>394</v>
      </c>
      <c r="S62" t="s">
        <v>81</v>
      </c>
      <c r="T62" t="s">
        <v>25</v>
      </c>
      <c r="U62" t="s">
        <v>596</v>
      </c>
      <c r="W62" t="s">
        <v>26</v>
      </c>
      <c r="X62" t="s">
        <v>590</v>
      </c>
      <c r="Y62" t="s">
        <v>591</v>
      </c>
      <c r="Z62" t="s">
        <v>592</v>
      </c>
      <c r="AA62" t="s">
        <v>88</v>
      </c>
      <c r="AB62" t="s">
        <v>593</v>
      </c>
      <c r="AC62" t="s">
        <v>400</v>
      </c>
      <c r="AD62" t="s">
        <v>9</v>
      </c>
      <c r="AE62" t="s">
        <v>112</v>
      </c>
      <c r="AG62">
        <v>0</v>
      </c>
      <c r="AH62">
        <v>0</v>
      </c>
      <c r="AI62">
        <v>2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S62">
        <v>2</v>
      </c>
      <c r="AT62">
        <v>2</v>
      </c>
      <c r="AU62" t="s">
        <v>37</v>
      </c>
      <c r="AW62">
        <v>12</v>
      </c>
      <c r="AX62">
        <v>0</v>
      </c>
      <c r="AY62">
        <v>0</v>
      </c>
      <c r="AZ62">
        <v>0</v>
      </c>
      <c r="BA62">
        <v>12</v>
      </c>
      <c r="BB62">
        <v>6.7419379599999996</v>
      </c>
      <c r="BC62">
        <v>14.56870743</v>
      </c>
      <c r="BD62">
        <v>10</v>
      </c>
    </row>
    <row r="63" spans="1:56" x14ac:dyDescent="0.25">
      <c r="A63" s="171">
        <v>44121</v>
      </c>
      <c r="B63" t="s">
        <v>26</v>
      </c>
      <c r="C63" t="s">
        <v>590</v>
      </c>
      <c r="D63" t="s">
        <v>591</v>
      </c>
      <c r="E63" t="s">
        <v>592</v>
      </c>
      <c r="F63" t="s">
        <v>88</v>
      </c>
      <c r="G63" t="s">
        <v>593</v>
      </c>
      <c r="H63" t="s">
        <v>89</v>
      </c>
      <c r="I63" t="s">
        <v>14</v>
      </c>
      <c r="J63" t="s">
        <v>611</v>
      </c>
      <c r="L63" t="s">
        <v>97</v>
      </c>
      <c r="M63" t="s">
        <v>644</v>
      </c>
      <c r="R63" t="s">
        <v>372</v>
      </c>
      <c r="S63" t="s">
        <v>96</v>
      </c>
      <c r="T63" t="s">
        <v>25</v>
      </c>
      <c r="U63" t="s">
        <v>596</v>
      </c>
      <c r="W63" t="s">
        <v>109</v>
      </c>
      <c r="X63" t="s">
        <v>690</v>
      </c>
      <c r="Y63" t="s">
        <v>173</v>
      </c>
      <c r="Z63" t="s">
        <v>691</v>
      </c>
      <c r="AA63" t="s">
        <v>174</v>
      </c>
      <c r="AB63" t="s">
        <v>718</v>
      </c>
      <c r="AC63" t="s">
        <v>409</v>
      </c>
      <c r="AD63" t="s">
        <v>179</v>
      </c>
      <c r="AE63" t="s">
        <v>20</v>
      </c>
      <c r="AG63">
        <v>1</v>
      </c>
      <c r="AH63">
        <v>2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2</v>
      </c>
      <c r="AP63">
        <v>0</v>
      </c>
      <c r="AQ63">
        <v>0</v>
      </c>
      <c r="AR63">
        <v>0</v>
      </c>
      <c r="AS63">
        <v>3</v>
      </c>
      <c r="AT63">
        <v>3</v>
      </c>
      <c r="AU63" t="s">
        <v>37</v>
      </c>
      <c r="AW63">
        <v>35</v>
      </c>
      <c r="AX63">
        <v>0</v>
      </c>
      <c r="AY63">
        <v>0</v>
      </c>
      <c r="AZ63">
        <v>0</v>
      </c>
      <c r="BA63">
        <v>35</v>
      </c>
      <c r="BB63">
        <v>6.7419379599999996</v>
      </c>
      <c r="BC63">
        <v>14.56870743</v>
      </c>
      <c r="BD63">
        <v>10</v>
      </c>
    </row>
    <row r="64" spans="1:56" x14ac:dyDescent="0.25">
      <c r="A64" s="171">
        <v>44121</v>
      </c>
      <c r="B64" t="s">
        <v>26</v>
      </c>
      <c r="C64" t="s">
        <v>590</v>
      </c>
      <c r="D64" t="s">
        <v>591</v>
      </c>
      <c r="E64" t="s">
        <v>592</v>
      </c>
      <c r="F64" t="s">
        <v>88</v>
      </c>
      <c r="G64" t="s">
        <v>593</v>
      </c>
      <c r="H64" t="s">
        <v>89</v>
      </c>
      <c r="I64" t="s">
        <v>25</v>
      </c>
      <c r="J64" t="s">
        <v>596</v>
      </c>
      <c r="L64" t="s">
        <v>26</v>
      </c>
      <c r="M64" t="s">
        <v>590</v>
      </c>
      <c r="N64" t="s">
        <v>591</v>
      </c>
      <c r="O64" t="s">
        <v>592</v>
      </c>
      <c r="P64" t="s">
        <v>142</v>
      </c>
      <c r="Q64" t="s">
        <v>606</v>
      </c>
      <c r="R64" t="s">
        <v>153</v>
      </c>
      <c r="S64" t="s">
        <v>81</v>
      </c>
      <c r="T64" t="s">
        <v>25</v>
      </c>
      <c r="U64" t="s">
        <v>596</v>
      </c>
      <c r="W64" t="s">
        <v>26</v>
      </c>
      <c r="X64" t="s">
        <v>590</v>
      </c>
      <c r="Y64" t="s">
        <v>591</v>
      </c>
      <c r="Z64" t="s">
        <v>592</v>
      </c>
      <c r="AA64" t="s">
        <v>88</v>
      </c>
      <c r="AB64" t="s">
        <v>593</v>
      </c>
      <c r="AC64" t="s">
        <v>441</v>
      </c>
      <c r="AD64" t="s">
        <v>50</v>
      </c>
      <c r="AE64" t="s">
        <v>30</v>
      </c>
      <c r="AG64">
        <v>2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 s="36">
        <v>1</v>
      </c>
      <c r="AP64">
        <v>0</v>
      </c>
      <c r="AQ64">
        <v>0</v>
      </c>
      <c r="AR64">
        <v>0</v>
      </c>
      <c r="AS64">
        <v>2</v>
      </c>
      <c r="AT64">
        <v>2</v>
      </c>
      <c r="AU64" t="s">
        <v>37</v>
      </c>
      <c r="AW64">
        <v>45</v>
      </c>
      <c r="AX64">
        <v>0</v>
      </c>
      <c r="AY64">
        <v>0</v>
      </c>
      <c r="AZ64">
        <v>0</v>
      </c>
      <c r="BA64">
        <v>45</v>
      </c>
      <c r="BB64">
        <v>6.7419379599999996</v>
      </c>
      <c r="BC64">
        <v>14.56870743</v>
      </c>
      <c r="BD64">
        <v>10</v>
      </c>
    </row>
    <row r="65" spans="1:56" x14ac:dyDescent="0.25">
      <c r="A65" s="171">
        <v>44121</v>
      </c>
      <c r="B65" t="s">
        <v>26</v>
      </c>
      <c r="C65" t="s">
        <v>590</v>
      </c>
      <c r="D65" t="s">
        <v>591</v>
      </c>
      <c r="E65" t="s">
        <v>592</v>
      </c>
      <c r="F65" t="s">
        <v>88</v>
      </c>
      <c r="G65" t="s">
        <v>593</v>
      </c>
      <c r="H65" t="s">
        <v>89</v>
      </c>
      <c r="I65" t="s">
        <v>25</v>
      </c>
      <c r="J65" t="s">
        <v>596</v>
      </c>
      <c r="L65" t="s">
        <v>26</v>
      </c>
      <c r="M65" t="s">
        <v>590</v>
      </c>
      <c r="N65" t="s">
        <v>591</v>
      </c>
      <c r="O65" t="s">
        <v>592</v>
      </c>
      <c r="P65" t="s">
        <v>142</v>
      </c>
      <c r="Q65" t="s">
        <v>606</v>
      </c>
      <c r="R65" t="s">
        <v>153</v>
      </c>
      <c r="S65" t="s">
        <v>175</v>
      </c>
      <c r="T65" t="s">
        <v>25</v>
      </c>
      <c r="U65" t="s">
        <v>596</v>
      </c>
      <c r="W65" t="s">
        <v>26</v>
      </c>
      <c r="X65" t="s">
        <v>590</v>
      </c>
      <c r="Y65" t="s">
        <v>591</v>
      </c>
      <c r="Z65" t="s">
        <v>592</v>
      </c>
      <c r="AA65" t="s">
        <v>88</v>
      </c>
      <c r="AB65" t="s">
        <v>593</v>
      </c>
      <c r="AC65" t="s">
        <v>400</v>
      </c>
      <c r="AD65" t="s">
        <v>9</v>
      </c>
      <c r="AE65" t="s">
        <v>30</v>
      </c>
      <c r="AG65">
        <v>2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 s="36">
        <v>1</v>
      </c>
      <c r="AP65">
        <v>0</v>
      </c>
      <c r="AQ65">
        <v>0</v>
      </c>
      <c r="AR65">
        <v>0</v>
      </c>
      <c r="AS65">
        <v>2</v>
      </c>
      <c r="AT65">
        <v>2</v>
      </c>
      <c r="AU65" t="s">
        <v>37</v>
      </c>
      <c r="AW65">
        <v>17</v>
      </c>
      <c r="AX65">
        <v>0</v>
      </c>
      <c r="AY65">
        <v>0</v>
      </c>
      <c r="AZ65">
        <v>0</v>
      </c>
      <c r="BA65">
        <v>17</v>
      </c>
      <c r="BB65">
        <v>6.7419379599999996</v>
      </c>
      <c r="BC65">
        <v>14.56870743</v>
      </c>
      <c r="BD65">
        <v>10</v>
      </c>
    </row>
    <row r="66" spans="1:56" x14ac:dyDescent="0.25">
      <c r="A66" s="171">
        <v>44121</v>
      </c>
      <c r="B66" t="s">
        <v>92</v>
      </c>
      <c r="C66" t="s">
        <v>602</v>
      </c>
      <c r="D66" t="s">
        <v>940</v>
      </c>
      <c r="E66" t="s">
        <v>604</v>
      </c>
      <c r="F66" t="s">
        <v>193</v>
      </c>
      <c r="G66" t="s">
        <v>754</v>
      </c>
      <c r="H66" t="s">
        <v>367</v>
      </c>
      <c r="I66" t="s">
        <v>14</v>
      </c>
      <c r="J66" t="s">
        <v>611</v>
      </c>
      <c r="L66" t="s">
        <v>280</v>
      </c>
      <c r="M66" t="s">
        <v>1028</v>
      </c>
      <c r="R66" t="s">
        <v>372</v>
      </c>
      <c r="S66" t="s">
        <v>296</v>
      </c>
      <c r="T66" t="s">
        <v>544</v>
      </c>
      <c r="U66" t="s">
        <v>782</v>
      </c>
      <c r="AC66" t="s">
        <v>372</v>
      </c>
      <c r="AD66" t="s">
        <v>297</v>
      </c>
      <c r="AE66" t="s">
        <v>20</v>
      </c>
      <c r="AG66">
        <v>2</v>
      </c>
      <c r="AH66">
        <v>3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 s="36">
        <v>2</v>
      </c>
      <c r="AP66">
        <v>0</v>
      </c>
      <c r="AQ66">
        <v>0</v>
      </c>
      <c r="AR66">
        <v>0</v>
      </c>
      <c r="AS66">
        <v>5</v>
      </c>
      <c r="AT66">
        <v>5</v>
      </c>
      <c r="AU66" t="s">
        <v>151</v>
      </c>
      <c r="AV66" t="s">
        <v>327</v>
      </c>
      <c r="AW66">
        <v>135</v>
      </c>
      <c r="AX66">
        <v>0</v>
      </c>
      <c r="AY66">
        <v>0</v>
      </c>
      <c r="AZ66">
        <v>3</v>
      </c>
      <c r="BA66">
        <v>138</v>
      </c>
      <c r="BB66">
        <v>4.8990748999999996</v>
      </c>
      <c r="BC66">
        <v>14.54433978</v>
      </c>
      <c r="BD66">
        <v>10</v>
      </c>
    </row>
    <row r="67" spans="1:56" x14ac:dyDescent="0.25">
      <c r="A67" s="171">
        <v>44121</v>
      </c>
      <c r="B67" t="s">
        <v>92</v>
      </c>
      <c r="C67" t="s">
        <v>602</v>
      </c>
      <c r="D67" t="s">
        <v>940</v>
      </c>
      <c r="E67" t="s">
        <v>604</v>
      </c>
      <c r="F67" t="s">
        <v>193</v>
      </c>
      <c r="G67" t="s">
        <v>754</v>
      </c>
      <c r="H67" t="s">
        <v>367</v>
      </c>
      <c r="I67" t="s">
        <v>25</v>
      </c>
      <c r="J67" t="s">
        <v>596</v>
      </c>
      <c r="L67" t="s">
        <v>92</v>
      </c>
      <c r="M67" t="s">
        <v>602</v>
      </c>
      <c r="N67" t="s">
        <v>940</v>
      </c>
      <c r="O67" t="s">
        <v>604</v>
      </c>
      <c r="P67" t="s">
        <v>154</v>
      </c>
      <c r="Q67" t="s">
        <v>605</v>
      </c>
      <c r="R67" t="s">
        <v>1093</v>
      </c>
      <c r="S67" t="s">
        <v>87</v>
      </c>
      <c r="T67" t="s">
        <v>25</v>
      </c>
      <c r="U67" t="s">
        <v>596</v>
      </c>
      <c r="W67" t="s">
        <v>92</v>
      </c>
      <c r="X67" t="s">
        <v>602</v>
      </c>
      <c r="Y67" t="s">
        <v>603</v>
      </c>
      <c r="Z67" t="s">
        <v>604</v>
      </c>
      <c r="AA67" t="s">
        <v>99</v>
      </c>
      <c r="AB67" t="s">
        <v>695</v>
      </c>
      <c r="AC67" t="s">
        <v>474</v>
      </c>
      <c r="AD67" t="s">
        <v>119</v>
      </c>
      <c r="AE67" t="s">
        <v>30</v>
      </c>
      <c r="AG67">
        <v>11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 s="36">
        <v>1</v>
      </c>
      <c r="AP67">
        <v>0</v>
      </c>
      <c r="AQ67">
        <v>3</v>
      </c>
      <c r="AR67">
        <v>4</v>
      </c>
      <c r="AS67">
        <v>4</v>
      </c>
      <c r="AT67">
        <v>11</v>
      </c>
      <c r="AU67" t="s">
        <v>37</v>
      </c>
      <c r="AW67">
        <v>242</v>
      </c>
      <c r="AX67">
        <v>0</v>
      </c>
      <c r="AY67">
        <v>0</v>
      </c>
      <c r="AZ67">
        <v>0</v>
      </c>
      <c r="BA67">
        <v>242</v>
      </c>
      <c r="BB67">
        <v>4.8990748999999996</v>
      </c>
      <c r="BC67">
        <v>14.54433978</v>
      </c>
      <c r="BD67">
        <v>10</v>
      </c>
    </row>
    <row r="68" spans="1:56" x14ac:dyDescent="0.25">
      <c r="A68" s="171">
        <v>44121</v>
      </c>
      <c r="B68" t="s">
        <v>92</v>
      </c>
      <c r="C68" t="s">
        <v>602</v>
      </c>
      <c r="D68" t="s">
        <v>940</v>
      </c>
      <c r="E68" t="s">
        <v>604</v>
      </c>
      <c r="F68" t="s">
        <v>218</v>
      </c>
      <c r="G68" t="s">
        <v>837</v>
      </c>
      <c r="H68" t="s">
        <v>364</v>
      </c>
      <c r="I68" t="s">
        <v>25</v>
      </c>
      <c r="J68" t="s">
        <v>596</v>
      </c>
      <c r="L68" t="s">
        <v>122</v>
      </c>
      <c r="M68" t="s">
        <v>680</v>
      </c>
      <c r="N68" t="s">
        <v>224</v>
      </c>
      <c r="O68" t="s">
        <v>954</v>
      </c>
      <c r="P68" t="s">
        <v>225</v>
      </c>
      <c r="Q68" t="s">
        <v>968</v>
      </c>
      <c r="R68" t="s">
        <v>969</v>
      </c>
      <c r="S68" t="s">
        <v>113</v>
      </c>
      <c r="T68" t="s">
        <v>17</v>
      </c>
      <c r="U68" t="s">
        <v>594</v>
      </c>
      <c r="W68" t="s">
        <v>18</v>
      </c>
      <c r="X68" t="s">
        <v>601</v>
      </c>
      <c r="AC68" t="s">
        <v>372</v>
      </c>
      <c r="AD68" t="s">
        <v>43</v>
      </c>
      <c r="AE68" t="s">
        <v>226</v>
      </c>
      <c r="AG68">
        <v>8</v>
      </c>
      <c r="AH68">
        <v>0</v>
      </c>
      <c r="AI68">
        <v>0</v>
      </c>
      <c r="AJ68">
        <v>7</v>
      </c>
      <c r="AK68">
        <v>0</v>
      </c>
      <c r="AL68">
        <v>0</v>
      </c>
      <c r="AM68">
        <v>0</v>
      </c>
      <c r="AN68">
        <v>0</v>
      </c>
      <c r="AO68">
        <v>2</v>
      </c>
      <c r="AP68">
        <v>2</v>
      </c>
      <c r="AQ68">
        <v>4</v>
      </c>
      <c r="AR68">
        <v>3</v>
      </c>
      <c r="AS68">
        <v>6</v>
      </c>
      <c r="AT68">
        <v>15</v>
      </c>
      <c r="AU68" t="s">
        <v>151</v>
      </c>
      <c r="AV68" t="s">
        <v>652</v>
      </c>
      <c r="AW68">
        <v>1585</v>
      </c>
      <c r="AX68">
        <v>0</v>
      </c>
      <c r="AY68">
        <v>0</v>
      </c>
      <c r="AZ68">
        <v>10</v>
      </c>
      <c r="BA68">
        <v>1595</v>
      </c>
      <c r="BB68">
        <v>5.0849866700000002</v>
      </c>
      <c r="BC68">
        <v>14.63825578</v>
      </c>
      <c r="BD68">
        <v>10</v>
      </c>
    </row>
    <row r="69" spans="1:56" x14ac:dyDescent="0.25">
      <c r="A69" s="171">
        <v>44121</v>
      </c>
      <c r="B69" t="s">
        <v>92</v>
      </c>
      <c r="C69" t="s">
        <v>602</v>
      </c>
      <c r="D69" t="s">
        <v>940</v>
      </c>
      <c r="E69" t="s">
        <v>604</v>
      </c>
      <c r="F69" t="s">
        <v>218</v>
      </c>
      <c r="G69" t="s">
        <v>837</v>
      </c>
      <c r="H69" t="s">
        <v>364</v>
      </c>
      <c r="I69" t="s">
        <v>25</v>
      </c>
      <c r="J69" t="s">
        <v>596</v>
      </c>
      <c r="L69" t="s">
        <v>92</v>
      </c>
      <c r="M69" t="s">
        <v>602</v>
      </c>
      <c r="N69" t="s">
        <v>157</v>
      </c>
      <c r="O69" t="s">
        <v>665</v>
      </c>
      <c r="P69" t="s">
        <v>671</v>
      </c>
      <c r="Q69" t="s">
        <v>672</v>
      </c>
      <c r="R69" t="s">
        <v>446</v>
      </c>
      <c r="S69" t="s">
        <v>86</v>
      </c>
      <c r="T69" t="s">
        <v>17</v>
      </c>
      <c r="U69" t="s">
        <v>594</v>
      </c>
      <c r="W69" t="s">
        <v>262</v>
      </c>
      <c r="X69" t="s">
        <v>626</v>
      </c>
      <c r="AC69" t="s">
        <v>372</v>
      </c>
      <c r="AD69" t="s">
        <v>49</v>
      </c>
      <c r="AE69" t="s">
        <v>30</v>
      </c>
      <c r="AG69">
        <v>8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1</v>
      </c>
      <c r="AP69">
        <v>0</v>
      </c>
      <c r="AQ69">
        <v>0</v>
      </c>
      <c r="AR69">
        <v>3</v>
      </c>
      <c r="AS69">
        <v>5</v>
      </c>
      <c r="AT69">
        <v>8</v>
      </c>
      <c r="AU69" t="s">
        <v>31</v>
      </c>
      <c r="AW69">
        <v>310</v>
      </c>
      <c r="AX69">
        <v>58</v>
      </c>
      <c r="AY69">
        <v>0</v>
      </c>
      <c r="AZ69">
        <v>0</v>
      </c>
      <c r="BA69">
        <v>368</v>
      </c>
      <c r="BB69">
        <v>5.0849866700000002</v>
      </c>
      <c r="BC69">
        <v>14.63825578</v>
      </c>
      <c r="BD69">
        <v>10</v>
      </c>
    </row>
    <row r="70" spans="1:56" x14ac:dyDescent="0.25">
      <c r="A70" s="171">
        <v>44121</v>
      </c>
      <c r="B70" t="s">
        <v>92</v>
      </c>
      <c r="C70" t="s">
        <v>602</v>
      </c>
      <c r="D70" t="s">
        <v>940</v>
      </c>
      <c r="E70" t="s">
        <v>604</v>
      </c>
      <c r="F70" t="s">
        <v>218</v>
      </c>
      <c r="G70" t="s">
        <v>837</v>
      </c>
      <c r="H70" t="s">
        <v>364</v>
      </c>
      <c r="I70" t="s">
        <v>25</v>
      </c>
      <c r="J70" t="s">
        <v>596</v>
      </c>
      <c r="L70" t="s">
        <v>92</v>
      </c>
      <c r="M70" t="s">
        <v>602</v>
      </c>
      <c r="N70" t="s">
        <v>157</v>
      </c>
      <c r="O70" t="s">
        <v>665</v>
      </c>
      <c r="P70" t="s">
        <v>671</v>
      </c>
      <c r="Q70" t="s">
        <v>672</v>
      </c>
      <c r="R70" t="s">
        <v>446</v>
      </c>
      <c r="S70" t="s">
        <v>86</v>
      </c>
      <c r="T70" t="s">
        <v>17</v>
      </c>
      <c r="U70" t="s">
        <v>594</v>
      </c>
      <c r="W70" t="s">
        <v>262</v>
      </c>
      <c r="X70" t="s">
        <v>626</v>
      </c>
      <c r="AC70" t="s">
        <v>372</v>
      </c>
      <c r="AD70" t="s">
        <v>49</v>
      </c>
      <c r="AE70" t="s">
        <v>30</v>
      </c>
      <c r="AG70">
        <v>13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2</v>
      </c>
      <c r="AQ70">
        <v>3</v>
      </c>
      <c r="AR70">
        <v>3</v>
      </c>
      <c r="AS70">
        <v>5</v>
      </c>
      <c r="AT70">
        <v>13</v>
      </c>
      <c r="AU70" t="s">
        <v>31</v>
      </c>
      <c r="AW70">
        <v>508</v>
      </c>
      <c r="AX70">
        <v>69</v>
      </c>
      <c r="AY70">
        <v>0</v>
      </c>
      <c r="AZ70">
        <v>0</v>
      </c>
      <c r="BA70">
        <v>577</v>
      </c>
      <c r="BB70">
        <v>5.0849866700000002</v>
      </c>
      <c r="BC70">
        <v>14.63825578</v>
      </c>
      <c r="BD70">
        <v>10</v>
      </c>
    </row>
    <row r="71" spans="1:56" x14ac:dyDescent="0.25">
      <c r="A71" s="171">
        <v>44121</v>
      </c>
      <c r="B71" t="s">
        <v>92</v>
      </c>
      <c r="C71" t="s">
        <v>602</v>
      </c>
      <c r="D71" t="s">
        <v>940</v>
      </c>
      <c r="E71" t="s">
        <v>604</v>
      </c>
      <c r="F71" t="s">
        <v>218</v>
      </c>
      <c r="G71" t="s">
        <v>837</v>
      </c>
      <c r="H71" t="s">
        <v>364</v>
      </c>
      <c r="I71" t="s">
        <v>25</v>
      </c>
      <c r="J71" t="s">
        <v>596</v>
      </c>
      <c r="L71" t="s">
        <v>92</v>
      </c>
      <c r="M71" t="s">
        <v>602</v>
      </c>
      <c r="N71" t="s">
        <v>157</v>
      </c>
      <c r="O71" t="s">
        <v>665</v>
      </c>
      <c r="P71" t="s">
        <v>671</v>
      </c>
      <c r="Q71" t="s">
        <v>672</v>
      </c>
      <c r="R71" t="s">
        <v>446</v>
      </c>
      <c r="S71" t="s">
        <v>86</v>
      </c>
      <c r="T71" t="s">
        <v>17</v>
      </c>
      <c r="U71" t="s">
        <v>594</v>
      </c>
      <c r="W71" t="s">
        <v>262</v>
      </c>
      <c r="X71" t="s">
        <v>626</v>
      </c>
      <c r="AC71" t="s">
        <v>372</v>
      </c>
      <c r="AD71" t="s">
        <v>120</v>
      </c>
      <c r="AE71" t="s">
        <v>30</v>
      </c>
      <c r="AG71">
        <v>15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1</v>
      </c>
      <c r="AP71">
        <v>4</v>
      </c>
      <c r="AQ71">
        <v>3</v>
      </c>
      <c r="AR71">
        <v>5</v>
      </c>
      <c r="AS71">
        <v>3</v>
      </c>
      <c r="AT71">
        <v>15</v>
      </c>
      <c r="AU71" t="s">
        <v>31</v>
      </c>
      <c r="AW71">
        <v>708</v>
      </c>
      <c r="AX71">
        <v>120</v>
      </c>
      <c r="AY71">
        <v>0</v>
      </c>
      <c r="AZ71">
        <v>0</v>
      </c>
      <c r="BA71">
        <v>828</v>
      </c>
      <c r="BB71">
        <v>5.0849866700000002</v>
      </c>
      <c r="BC71">
        <v>14.63825578</v>
      </c>
      <c r="BD71">
        <v>10</v>
      </c>
    </row>
    <row r="72" spans="1:56" x14ac:dyDescent="0.25">
      <c r="A72" s="171">
        <v>44121</v>
      </c>
      <c r="B72" t="s">
        <v>92</v>
      </c>
      <c r="C72" t="s">
        <v>602</v>
      </c>
      <c r="D72" t="s">
        <v>157</v>
      </c>
      <c r="E72" t="s">
        <v>665</v>
      </c>
      <c r="F72" t="s">
        <v>158</v>
      </c>
      <c r="G72" t="s">
        <v>667</v>
      </c>
      <c r="H72" t="s">
        <v>847</v>
      </c>
      <c r="I72" t="s">
        <v>25</v>
      </c>
      <c r="J72" t="s">
        <v>596</v>
      </c>
      <c r="L72" t="s">
        <v>26</v>
      </c>
      <c r="M72" t="s">
        <v>590</v>
      </c>
      <c r="N72" t="s">
        <v>301</v>
      </c>
      <c r="O72" t="s">
        <v>745</v>
      </c>
      <c r="P72" t="s">
        <v>543</v>
      </c>
      <c r="Q72" t="s">
        <v>827</v>
      </c>
      <c r="R72" t="s">
        <v>776</v>
      </c>
      <c r="S72" t="s">
        <v>86</v>
      </c>
      <c r="T72" t="s">
        <v>25</v>
      </c>
      <c r="U72" t="s">
        <v>596</v>
      </c>
      <c r="W72" t="s">
        <v>109</v>
      </c>
      <c r="X72" t="s">
        <v>690</v>
      </c>
      <c r="Y72" t="s">
        <v>160</v>
      </c>
      <c r="Z72" t="s">
        <v>719</v>
      </c>
      <c r="AA72" t="s">
        <v>161</v>
      </c>
      <c r="AB72" t="s">
        <v>800</v>
      </c>
      <c r="AC72" t="s">
        <v>899</v>
      </c>
      <c r="AD72" t="s">
        <v>141</v>
      </c>
      <c r="AE72" t="s">
        <v>30</v>
      </c>
      <c r="AG72">
        <v>1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S72">
        <v>1</v>
      </c>
      <c r="AT72">
        <v>1</v>
      </c>
      <c r="AU72" t="s">
        <v>37</v>
      </c>
      <c r="AW72">
        <v>100</v>
      </c>
      <c r="AX72">
        <v>0</v>
      </c>
      <c r="AY72">
        <v>0</v>
      </c>
      <c r="AZ72">
        <v>0</v>
      </c>
      <c r="BA72">
        <v>100</v>
      </c>
      <c r="BB72">
        <v>6.0385846000000001</v>
      </c>
      <c r="BC72">
        <v>14.4007468</v>
      </c>
      <c r="BD72">
        <v>10</v>
      </c>
    </row>
    <row r="73" spans="1:56" x14ac:dyDescent="0.25">
      <c r="A73" s="171">
        <v>44121</v>
      </c>
      <c r="B73" t="s">
        <v>92</v>
      </c>
      <c r="C73" t="s">
        <v>602</v>
      </c>
      <c r="D73" t="s">
        <v>157</v>
      </c>
      <c r="E73" t="s">
        <v>665</v>
      </c>
      <c r="F73" t="s">
        <v>158</v>
      </c>
      <c r="G73" t="s">
        <v>667</v>
      </c>
      <c r="H73" t="s">
        <v>847</v>
      </c>
      <c r="I73" t="s">
        <v>25</v>
      </c>
      <c r="J73" t="s">
        <v>596</v>
      </c>
      <c r="L73" t="s">
        <v>26</v>
      </c>
      <c r="M73" t="s">
        <v>590</v>
      </c>
      <c r="N73" t="s">
        <v>301</v>
      </c>
      <c r="O73" t="s">
        <v>745</v>
      </c>
      <c r="P73" t="s">
        <v>543</v>
      </c>
      <c r="Q73" t="s">
        <v>827</v>
      </c>
      <c r="R73" t="s">
        <v>776</v>
      </c>
      <c r="S73" t="s">
        <v>86</v>
      </c>
      <c r="T73" t="s">
        <v>25</v>
      </c>
      <c r="U73" t="s">
        <v>596</v>
      </c>
      <c r="W73" t="s">
        <v>109</v>
      </c>
      <c r="X73" t="s">
        <v>690</v>
      </c>
      <c r="Y73" t="s">
        <v>160</v>
      </c>
      <c r="Z73" t="s">
        <v>719</v>
      </c>
      <c r="AA73" t="s">
        <v>161</v>
      </c>
      <c r="AB73" t="s">
        <v>800</v>
      </c>
      <c r="AC73" t="s">
        <v>899</v>
      </c>
      <c r="AD73" t="s">
        <v>141</v>
      </c>
      <c r="AE73" t="s">
        <v>30</v>
      </c>
      <c r="AG73">
        <v>1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S73">
        <v>1</v>
      </c>
      <c r="AT73">
        <v>1</v>
      </c>
      <c r="AU73" t="s">
        <v>37</v>
      </c>
      <c r="AW73">
        <v>100</v>
      </c>
      <c r="AX73">
        <v>0</v>
      </c>
      <c r="AY73">
        <v>0</v>
      </c>
      <c r="AZ73">
        <v>0</v>
      </c>
      <c r="BA73">
        <v>100</v>
      </c>
      <c r="BB73">
        <v>6.0385846000000001</v>
      </c>
      <c r="BC73">
        <v>14.4007468</v>
      </c>
      <c r="BD73">
        <v>10</v>
      </c>
    </row>
    <row r="74" spans="1:56" x14ac:dyDescent="0.25">
      <c r="A74" s="171">
        <v>44122</v>
      </c>
      <c r="B74" t="s">
        <v>26</v>
      </c>
      <c r="C74" t="s">
        <v>590</v>
      </c>
      <c r="D74" t="s">
        <v>591</v>
      </c>
      <c r="E74" t="s">
        <v>592</v>
      </c>
      <c r="F74" t="s">
        <v>88</v>
      </c>
      <c r="G74" t="s">
        <v>593</v>
      </c>
      <c r="H74" t="s">
        <v>89</v>
      </c>
      <c r="I74" t="s">
        <v>14</v>
      </c>
      <c r="J74" t="s">
        <v>611</v>
      </c>
      <c r="L74" t="s">
        <v>208</v>
      </c>
      <c r="M74" t="s">
        <v>631</v>
      </c>
      <c r="R74" t="s">
        <v>372</v>
      </c>
      <c r="S74" t="s">
        <v>98</v>
      </c>
      <c r="T74" t="s">
        <v>25</v>
      </c>
      <c r="U74" t="s">
        <v>596</v>
      </c>
      <c r="W74" t="s">
        <v>92</v>
      </c>
      <c r="X74" t="s">
        <v>602</v>
      </c>
      <c r="Y74" t="s">
        <v>93</v>
      </c>
      <c r="Z74" t="s">
        <v>687</v>
      </c>
      <c r="AA74" t="s">
        <v>217</v>
      </c>
      <c r="AB74" t="s">
        <v>727</v>
      </c>
      <c r="AC74" t="s">
        <v>443</v>
      </c>
      <c r="AD74" t="s">
        <v>152</v>
      </c>
      <c r="AE74" t="s">
        <v>36</v>
      </c>
      <c r="AG74">
        <v>0</v>
      </c>
      <c r="AH74">
        <v>10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1</v>
      </c>
      <c r="AP74">
        <v>0</v>
      </c>
      <c r="AQ74">
        <v>3</v>
      </c>
      <c r="AR74">
        <v>2</v>
      </c>
      <c r="AS74">
        <v>5</v>
      </c>
      <c r="AT74">
        <v>10</v>
      </c>
      <c r="AU74" t="s">
        <v>752</v>
      </c>
      <c r="AW74">
        <v>81</v>
      </c>
      <c r="AX74">
        <v>7</v>
      </c>
      <c r="AY74">
        <v>0</v>
      </c>
      <c r="AZ74">
        <v>0</v>
      </c>
      <c r="BA74">
        <v>88</v>
      </c>
      <c r="BB74">
        <v>6.7419379599999996</v>
      </c>
      <c r="BC74">
        <v>14.56870743</v>
      </c>
      <c r="BD74">
        <v>10</v>
      </c>
    </row>
    <row r="75" spans="1:56" x14ac:dyDescent="0.25">
      <c r="A75" s="171">
        <v>44122</v>
      </c>
      <c r="B75" t="s">
        <v>26</v>
      </c>
      <c r="C75" t="s">
        <v>590</v>
      </c>
      <c r="D75" t="s">
        <v>591</v>
      </c>
      <c r="E75" t="s">
        <v>592</v>
      </c>
      <c r="F75" t="s">
        <v>88</v>
      </c>
      <c r="G75" t="s">
        <v>593</v>
      </c>
      <c r="H75" t="s">
        <v>89</v>
      </c>
      <c r="I75" t="s">
        <v>17</v>
      </c>
      <c r="J75" t="s">
        <v>594</v>
      </c>
      <c r="L75" t="s">
        <v>177</v>
      </c>
      <c r="M75" t="s">
        <v>624</v>
      </c>
      <c r="R75" t="s">
        <v>372</v>
      </c>
      <c r="S75" t="s">
        <v>178</v>
      </c>
      <c r="T75" t="s">
        <v>25</v>
      </c>
      <c r="U75" t="s">
        <v>596</v>
      </c>
      <c r="W75" t="s">
        <v>92</v>
      </c>
      <c r="X75" t="s">
        <v>602</v>
      </c>
      <c r="Y75" t="s">
        <v>105</v>
      </c>
      <c r="Z75" t="s">
        <v>609</v>
      </c>
      <c r="AA75" t="s">
        <v>756</v>
      </c>
      <c r="AB75" t="s">
        <v>757</v>
      </c>
      <c r="AC75" t="s">
        <v>410</v>
      </c>
      <c r="AD75" t="s">
        <v>119</v>
      </c>
      <c r="AE75" t="s">
        <v>112</v>
      </c>
      <c r="AG75">
        <v>0</v>
      </c>
      <c r="AH75">
        <v>0</v>
      </c>
      <c r="AI75">
        <v>7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1</v>
      </c>
      <c r="AP75">
        <v>0</v>
      </c>
      <c r="AQ75">
        <v>1</v>
      </c>
      <c r="AR75">
        <v>2</v>
      </c>
      <c r="AS75">
        <v>4</v>
      </c>
      <c r="AT75">
        <v>7</v>
      </c>
      <c r="AU75" t="s">
        <v>37</v>
      </c>
      <c r="AW75">
        <v>72</v>
      </c>
      <c r="AX75">
        <v>0</v>
      </c>
      <c r="AY75">
        <v>0</v>
      </c>
      <c r="AZ75">
        <v>0</v>
      </c>
      <c r="BA75">
        <v>72</v>
      </c>
      <c r="BB75">
        <v>6.7419379599999996</v>
      </c>
      <c r="BC75">
        <v>14.56870743</v>
      </c>
      <c r="BD75">
        <v>10</v>
      </c>
    </row>
    <row r="76" spans="1:56" x14ac:dyDescent="0.25">
      <c r="A76" s="171">
        <v>44122</v>
      </c>
      <c r="B76" t="s">
        <v>26</v>
      </c>
      <c r="C76" t="s">
        <v>590</v>
      </c>
      <c r="D76" t="s">
        <v>591</v>
      </c>
      <c r="E76" t="s">
        <v>592</v>
      </c>
      <c r="F76" t="s">
        <v>88</v>
      </c>
      <c r="G76" t="s">
        <v>593</v>
      </c>
      <c r="H76" t="s">
        <v>89</v>
      </c>
      <c r="I76" t="s">
        <v>25</v>
      </c>
      <c r="J76" t="s">
        <v>596</v>
      </c>
      <c r="L76" t="s">
        <v>26</v>
      </c>
      <c r="M76" t="s">
        <v>590</v>
      </c>
      <c r="N76" t="s">
        <v>591</v>
      </c>
      <c r="O76" t="s">
        <v>592</v>
      </c>
      <c r="P76" t="s">
        <v>27</v>
      </c>
      <c r="Q76" t="s">
        <v>607</v>
      </c>
      <c r="R76" t="s">
        <v>394</v>
      </c>
      <c r="S76" t="s">
        <v>175</v>
      </c>
      <c r="T76" t="s">
        <v>25</v>
      </c>
      <c r="U76" t="s">
        <v>596</v>
      </c>
      <c r="W76" t="s">
        <v>26</v>
      </c>
      <c r="X76" t="s">
        <v>590</v>
      </c>
      <c r="Y76" t="s">
        <v>591</v>
      </c>
      <c r="Z76" t="s">
        <v>592</v>
      </c>
      <c r="AA76" t="s">
        <v>88</v>
      </c>
      <c r="AB76" t="s">
        <v>593</v>
      </c>
      <c r="AC76" t="s">
        <v>400</v>
      </c>
      <c r="AD76" t="s">
        <v>50</v>
      </c>
      <c r="AE76" t="s">
        <v>30</v>
      </c>
      <c r="AG76">
        <v>2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1</v>
      </c>
      <c r="AP76">
        <v>0</v>
      </c>
      <c r="AQ76">
        <v>0</v>
      </c>
      <c r="AR76">
        <v>1</v>
      </c>
      <c r="AS76">
        <v>1</v>
      </c>
      <c r="AT76">
        <v>2</v>
      </c>
      <c r="AU76" t="s">
        <v>37</v>
      </c>
      <c r="AW76">
        <v>17</v>
      </c>
      <c r="AX76">
        <v>0</v>
      </c>
      <c r="AY76">
        <v>0</v>
      </c>
      <c r="AZ76">
        <v>0</v>
      </c>
      <c r="BA76">
        <v>17</v>
      </c>
      <c r="BB76">
        <v>6.7419379599999996</v>
      </c>
      <c r="BC76">
        <v>14.56870743</v>
      </c>
      <c r="BD76">
        <v>10</v>
      </c>
    </row>
    <row r="77" spans="1:56" x14ac:dyDescent="0.25">
      <c r="A77" s="171">
        <v>44122</v>
      </c>
      <c r="B77" t="s">
        <v>26</v>
      </c>
      <c r="C77" t="s">
        <v>590</v>
      </c>
      <c r="D77" t="s">
        <v>591</v>
      </c>
      <c r="E77" t="s">
        <v>592</v>
      </c>
      <c r="F77" t="s">
        <v>88</v>
      </c>
      <c r="G77" t="s">
        <v>593</v>
      </c>
      <c r="H77" t="s">
        <v>89</v>
      </c>
      <c r="I77" t="s">
        <v>25</v>
      </c>
      <c r="J77" t="s">
        <v>596</v>
      </c>
      <c r="L77" t="s">
        <v>26</v>
      </c>
      <c r="M77" t="s">
        <v>590</v>
      </c>
      <c r="N77" t="s">
        <v>591</v>
      </c>
      <c r="O77" t="s">
        <v>592</v>
      </c>
      <c r="P77" t="s">
        <v>88</v>
      </c>
      <c r="Q77" t="s">
        <v>593</v>
      </c>
      <c r="R77" t="s">
        <v>331</v>
      </c>
      <c r="S77" t="s">
        <v>175</v>
      </c>
      <c r="T77" t="s">
        <v>25</v>
      </c>
      <c r="U77" t="s">
        <v>596</v>
      </c>
      <c r="W77" t="s">
        <v>26</v>
      </c>
      <c r="X77" t="s">
        <v>590</v>
      </c>
      <c r="Y77" t="s">
        <v>591</v>
      </c>
      <c r="Z77" t="s">
        <v>592</v>
      </c>
      <c r="AA77" t="s">
        <v>88</v>
      </c>
      <c r="AB77" t="s">
        <v>593</v>
      </c>
      <c r="AC77" t="s">
        <v>442</v>
      </c>
      <c r="AD77" t="s">
        <v>50</v>
      </c>
      <c r="AE77" t="s">
        <v>30</v>
      </c>
      <c r="AG77">
        <v>2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 s="36">
        <v>1</v>
      </c>
      <c r="AP77">
        <v>0</v>
      </c>
      <c r="AQ77">
        <v>0</v>
      </c>
      <c r="AR77">
        <v>0</v>
      </c>
      <c r="AS77">
        <v>2</v>
      </c>
      <c r="AT77">
        <v>2</v>
      </c>
      <c r="AU77" t="s">
        <v>37</v>
      </c>
      <c r="AW77">
        <v>12</v>
      </c>
      <c r="AX77">
        <v>0</v>
      </c>
      <c r="AY77">
        <v>0</v>
      </c>
      <c r="AZ77">
        <v>0</v>
      </c>
      <c r="BA77">
        <v>12</v>
      </c>
      <c r="BB77">
        <v>6.7419379599999996</v>
      </c>
      <c r="BC77">
        <v>14.56870743</v>
      </c>
      <c r="BD77">
        <v>10</v>
      </c>
    </row>
    <row r="78" spans="1:56" x14ac:dyDescent="0.25">
      <c r="A78" s="171">
        <v>44122</v>
      </c>
      <c r="B78" t="s">
        <v>92</v>
      </c>
      <c r="C78" t="s">
        <v>602</v>
      </c>
      <c r="D78" t="s">
        <v>940</v>
      </c>
      <c r="E78" t="s">
        <v>604</v>
      </c>
      <c r="F78" t="s">
        <v>193</v>
      </c>
      <c r="G78" t="s">
        <v>754</v>
      </c>
      <c r="H78" t="s">
        <v>367</v>
      </c>
      <c r="I78" t="s">
        <v>14</v>
      </c>
      <c r="J78" t="s">
        <v>611</v>
      </c>
      <c r="L78" t="s">
        <v>280</v>
      </c>
      <c r="M78" t="s">
        <v>1028</v>
      </c>
      <c r="R78" t="s">
        <v>372</v>
      </c>
      <c r="S78" t="s">
        <v>295</v>
      </c>
      <c r="T78" t="s">
        <v>544</v>
      </c>
      <c r="U78" t="s">
        <v>782</v>
      </c>
      <c r="AC78" t="s">
        <v>372</v>
      </c>
      <c r="AD78" t="s">
        <v>101</v>
      </c>
      <c r="AE78" t="s">
        <v>183</v>
      </c>
      <c r="AG78">
        <v>5</v>
      </c>
      <c r="AH78">
        <v>16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 s="36">
        <v>2</v>
      </c>
      <c r="AP78">
        <v>0</v>
      </c>
      <c r="AQ78">
        <v>0</v>
      </c>
      <c r="AR78">
        <v>0</v>
      </c>
      <c r="AS78">
        <v>21</v>
      </c>
      <c r="AT78">
        <v>21</v>
      </c>
      <c r="AU78" t="s">
        <v>37</v>
      </c>
      <c r="AW78">
        <v>483</v>
      </c>
      <c r="AX78">
        <v>0</v>
      </c>
      <c r="AY78">
        <v>0</v>
      </c>
      <c r="AZ78">
        <v>0</v>
      </c>
      <c r="BA78">
        <v>483</v>
      </c>
      <c r="BB78">
        <v>4.8990748999999996</v>
      </c>
      <c r="BC78">
        <v>14.54433978</v>
      </c>
      <c r="BD78">
        <v>10</v>
      </c>
    </row>
    <row r="79" spans="1:56" x14ac:dyDescent="0.25">
      <c r="A79" s="171">
        <v>44122</v>
      </c>
      <c r="B79" t="s">
        <v>92</v>
      </c>
      <c r="C79" t="s">
        <v>602</v>
      </c>
      <c r="D79" t="s">
        <v>157</v>
      </c>
      <c r="E79" t="s">
        <v>665</v>
      </c>
      <c r="F79" t="s">
        <v>158</v>
      </c>
      <c r="G79" t="s">
        <v>667</v>
      </c>
      <c r="H79" t="s">
        <v>847</v>
      </c>
      <c r="I79" t="s">
        <v>25</v>
      </c>
      <c r="J79" t="s">
        <v>596</v>
      </c>
      <c r="L79" t="s">
        <v>26</v>
      </c>
      <c r="M79" t="s">
        <v>590</v>
      </c>
      <c r="N79" t="s">
        <v>591</v>
      </c>
      <c r="O79" t="s">
        <v>592</v>
      </c>
      <c r="P79" t="s">
        <v>88</v>
      </c>
      <c r="Q79" t="s">
        <v>593</v>
      </c>
      <c r="R79" t="s">
        <v>400</v>
      </c>
      <c r="S79" t="s">
        <v>86</v>
      </c>
      <c r="T79" t="s">
        <v>25</v>
      </c>
      <c r="U79" t="s">
        <v>596</v>
      </c>
      <c r="W79" t="s">
        <v>109</v>
      </c>
      <c r="X79" t="s">
        <v>690</v>
      </c>
      <c r="Y79" t="s">
        <v>160</v>
      </c>
      <c r="Z79" t="s">
        <v>719</v>
      </c>
      <c r="AA79" t="s">
        <v>161</v>
      </c>
      <c r="AB79" t="s">
        <v>800</v>
      </c>
      <c r="AC79" t="s">
        <v>899</v>
      </c>
      <c r="AD79" t="s">
        <v>83</v>
      </c>
      <c r="AE79" t="s">
        <v>30</v>
      </c>
      <c r="AG79">
        <v>3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S79">
        <v>3</v>
      </c>
      <c r="AT79">
        <v>3</v>
      </c>
      <c r="AU79" t="s">
        <v>37</v>
      </c>
      <c r="AW79">
        <v>150</v>
      </c>
      <c r="AX79">
        <v>0</v>
      </c>
      <c r="AY79">
        <v>0</v>
      </c>
      <c r="AZ79">
        <v>0</v>
      </c>
      <c r="BA79">
        <v>150</v>
      </c>
      <c r="BB79">
        <v>6.0385846000000001</v>
      </c>
      <c r="BC79">
        <v>14.4007468</v>
      </c>
      <c r="BD79">
        <v>10</v>
      </c>
    </row>
    <row r="80" spans="1:56" x14ac:dyDescent="0.25">
      <c r="A80" s="171">
        <v>44122</v>
      </c>
      <c r="B80" t="s">
        <v>92</v>
      </c>
      <c r="C80" t="s">
        <v>602</v>
      </c>
      <c r="D80" t="s">
        <v>157</v>
      </c>
      <c r="E80" t="s">
        <v>665</v>
      </c>
      <c r="F80" t="s">
        <v>158</v>
      </c>
      <c r="G80" t="s">
        <v>667</v>
      </c>
      <c r="H80" t="s">
        <v>847</v>
      </c>
      <c r="I80" t="s">
        <v>25</v>
      </c>
      <c r="J80" t="s">
        <v>596</v>
      </c>
      <c r="L80" t="s">
        <v>26</v>
      </c>
      <c r="M80" t="s">
        <v>590</v>
      </c>
      <c r="N80" t="s">
        <v>301</v>
      </c>
      <c r="O80" t="s">
        <v>745</v>
      </c>
      <c r="P80" t="s">
        <v>543</v>
      </c>
      <c r="Q80" t="s">
        <v>827</v>
      </c>
      <c r="R80" t="s">
        <v>913</v>
      </c>
      <c r="S80" t="s">
        <v>116</v>
      </c>
      <c r="T80" t="s">
        <v>25</v>
      </c>
      <c r="U80" t="s">
        <v>596</v>
      </c>
      <c r="W80" t="s">
        <v>109</v>
      </c>
      <c r="X80" t="s">
        <v>690</v>
      </c>
      <c r="Y80" t="s">
        <v>160</v>
      </c>
      <c r="Z80" t="s">
        <v>719</v>
      </c>
      <c r="AA80" t="s">
        <v>161</v>
      </c>
      <c r="AB80" t="s">
        <v>800</v>
      </c>
      <c r="AC80" t="s">
        <v>914</v>
      </c>
      <c r="AD80" t="s">
        <v>80</v>
      </c>
      <c r="AE80" t="s">
        <v>30</v>
      </c>
      <c r="AG80">
        <v>4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S80">
        <v>4</v>
      </c>
      <c r="AT80">
        <v>4</v>
      </c>
      <c r="AU80" t="s">
        <v>37</v>
      </c>
      <c r="AW80">
        <v>200</v>
      </c>
      <c r="AX80">
        <v>0</v>
      </c>
      <c r="AY80">
        <v>0</v>
      </c>
      <c r="AZ80">
        <v>0</v>
      </c>
      <c r="BA80">
        <v>200</v>
      </c>
      <c r="BB80">
        <v>6.0385846000000001</v>
      </c>
      <c r="BC80">
        <v>14.4007468</v>
      </c>
      <c r="BD80">
        <v>10</v>
      </c>
    </row>
    <row r="81" spans="1:56" x14ac:dyDescent="0.25">
      <c r="A81" s="171">
        <v>44122</v>
      </c>
      <c r="B81" t="s">
        <v>10</v>
      </c>
      <c r="C81" t="s">
        <v>659</v>
      </c>
      <c r="D81" t="s">
        <v>11</v>
      </c>
      <c r="E81" t="s">
        <v>660</v>
      </c>
      <c r="F81" t="s">
        <v>33</v>
      </c>
      <c r="G81" t="s">
        <v>668</v>
      </c>
      <c r="H81" t="s">
        <v>362</v>
      </c>
      <c r="I81" t="s">
        <v>25</v>
      </c>
      <c r="J81" t="s">
        <v>596</v>
      </c>
      <c r="L81" t="s">
        <v>122</v>
      </c>
      <c r="M81" t="s">
        <v>680</v>
      </c>
      <c r="N81" t="s">
        <v>123</v>
      </c>
      <c r="O81" t="s">
        <v>909</v>
      </c>
      <c r="P81" t="s">
        <v>124</v>
      </c>
      <c r="Q81" t="s">
        <v>910</v>
      </c>
      <c r="R81" t="s">
        <v>911</v>
      </c>
      <c r="S81" t="s">
        <v>125</v>
      </c>
      <c r="T81" t="s">
        <v>25</v>
      </c>
      <c r="U81" t="s">
        <v>596</v>
      </c>
      <c r="W81" t="s">
        <v>10</v>
      </c>
      <c r="X81" t="s">
        <v>659</v>
      </c>
      <c r="Y81" t="s">
        <v>11</v>
      </c>
      <c r="Z81" t="s">
        <v>660</v>
      </c>
      <c r="AA81" t="s">
        <v>33</v>
      </c>
      <c r="AB81" t="s">
        <v>668</v>
      </c>
      <c r="AC81" t="s">
        <v>362</v>
      </c>
      <c r="AD81" t="s">
        <v>126</v>
      </c>
      <c r="AE81" t="s">
        <v>30</v>
      </c>
      <c r="AG81">
        <v>8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 s="36">
        <v>1</v>
      </c>
      <c r="AP81">
        <v>3</v>
      </c>
      <c r="AQ81">
        <v>2</v>
      </c>
      <c r="AR81">
        <v>0</v>
      </c>
      <c r="AS81">
        <v>3</v>
      </c>
      <c r="AT81">
        <v>8</v>
      </c>
      <c r="AU81" t="s">
        <v>37</v>
      </c>
      <c r="AW81">
        <v>1320</v>
      </c>
      <c r="AX81">
        <v>0</v>
      </c>
      <c r="AY81">
        <v>0</v>
      </c>
      <c r="AZ81">
        <v>0</v>
      </c>
      <c r="BA81">
        <v>1320</v>
      </c>
      <c r="BB81">
        <v>9.3887997999999993</v>
      </c>
      <c r="BC81">
        <v>13.43275727</v>
      </c>
      <c r="BD81">
        <v>10</v>
      </c>
    </row>
    <row r="82" spans="1:56" x14ac:dyDescent="0.25">
      <c r="A82" s="171">
        <v>44122</v>
      </c>
      <c r="B82" t="s">
        <v>10</v>
      </c>
      <c r="C82" t="s">
        <v>659</v>
      </c>
      <c r="D82" t="s">
        <v>11</v>
      </c>
      <c r="E82" t="s">
        <v>660</v>
      </c>
      <c r="F82" t="s">
        <v>12</v>
      </c>
      <c r="G82" t="s">
        <v>661</v>
      </c>
      <c r="H82" t="s">
        <v>13</v>
      </c>
      <c r="I82" t="s">
        <v>14</v>
      </c>
      <c r="J82" t="s">
        <v>611</v>
      </c>
      <c r="L82" t="s">
        <v>15</v>
      </c>
      <c r="M82" t="s">
        <v>642</v>
      </c>
      <c r="R82" t="s">
        <v>372</v>
      </c>
      <c r="S82" t="s">
        <v>16</v>
      </c>
      <c r="T82" t="s">
        <v>17</v>
      </c>
      <c r="U82" t="s">
        <v>594</v>
      </c>
      <c r="W82" t="s">
        <v>18</v>
      </c>
      <c r="X82" t="s">
        <v>601</v>
      </c>
      <c r="AC82" t="s">
        <v>372</v>
      </c>
      <c r="AD82" t="s">
        <v>19</v>
      </c>
      <c r="AE82" t="s">
        <v>20</v>
      </c>
      <c r="AG82">
        <v>17</v>
      </c>
      <c r="AH82">
        <v>6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 s="36">
        <v>2</v>
      </c>
      <c r="AP82">
        <v>4</v>
      </c>
      <c r="AQ82">
        <v>6</v>
      </c>
      <c r="AR82">
        <v>2</v>
      </c>
      <c r="AS82">
        <v>11</v>
      </c>
      <c r="AT82">
        <v>23</v>
      </c>
      <c r="AU82" t="s">
        <v>21</v>
      </c>
      <c r="AV82" t="s">
        <v>652</v>
      </c>
      <c r="AW82">
        <v>1532</v>
      </c>
      <c r="AX82">
        <v>225</v>
      </c>
      <c r="AY82">
        <v>0</v>
      </c>
      <c r="AZ82">
        <v>4</v>
      </c>
      <c r="BA82">
        <v>1761</v>
      </c>
      <c r="BB82">
        <v>7.7847441999999996</v>
      </c>
      <c r="BC82">
        <v>15.51739456</v>
      </c>
      <c r="BD82">
        <v>10</v>
      </c>
    </row>
    <row r="83" spans="1:56" x14ac:dyDescent="0.25">
      <c r="A83" s="171">
        <v>44123</v>
      </c>
      <c r="B83" t="s">
        <v>26</v>
      </c>
      <c r="C83" t="s">
        <v>590</v>
      </c>
      <c r="D83" t="s">
        <v>591</v>
      </c>
      <c r="E83" t="s">
        <v>592</v>
      </c>
      <c r="F83" t="s">
        <v>88</v>
      </c>
      <c r="G83" t="s">
        <v>593</v>
      </c>
      <c r="H83" t="s">
        <v>89</v>
      </c>
      <c r="I83" t="s">
        <v>14</v>
      </c>
      <c r="J83" t="s">
        <v>611</v>
      </c>
      <c r="L83" t="s">
        <v>97</v>
      </c>
      <c r="M83" t="s">
        <v>644</v>
      </c>
      <c r="R83" t="s">
        <v>372</v>
      </c>
      <c r="S83" t="s">
        <v>114</v>
      </c>
      <c r="T83" t="s">
        <v>25</v>
      </c>
      <c r="U83" t="s">
        <v>596</v>
      </c>
      <c r="W83" t="s">
        <v>92</v>
      </c>
      <c r="X83" t="s">
        <v>602</v>
      </c>
      <c r="Y83" t="s">
        <v>603</v>
      </c>
      <c r="Z83" t="s">
        <v>604</v>
      </c>
      <c r="AA83" t="s">
        <v>154</v>
      </c>
      <c r="AB83" t="s">
        <v>605</v>
      </c>
      <c r="AC83" t="s">
        <v>401</v>
      </c>
      <c r="AD83" t="s">
        <v>119</v>
      </c>
      <c r="AE83" t="s">
        <v>36</v>
      </c>
      <c r="AG83">
        <v>0</v>
      </c>
      <c r="AH83">
        <v>12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1</v>
      </c>
      <c r="AP83">
        <v>0</v>
      </c>
      <c r="AQ83">
        <v>2</v>
      </c>
      <c r="AR83">
        <v>4</v>
      </c>
      <c r="AS83">
        <v>6</v>
      </c>
      <c r="AT83">
        <v>12</v>
      </c>
      <c r="AU83" t="s">
        <v>600</v>
      </c>
      <c r="AW83">
        <v>300</v>
      </c>
      <c r="AX83">
        <v>0</v>
      </c>
      <c r="AY83">
        <v>0</v>
      </c>
      <c r="AZ83">
        <v>0</v>
      </c>
      <c r="BA83">
        <v>300</v>
      </c>
      <c r="BB83">
        <v>6.7419379599999996</v>
      </c>
      <c r="BC83">
        <v>14.56870743</v>
      </c>
      <c r="BD83">
        <v>10</v>
      </c>
    </row>
    <row r="84" spans="1:56" x14ac:dyDescent="0.25">
      <c r="A84" s="171">
        <v>44123</v>
      </c>
      <c r="B84" t="s">
        <v>26</v>
      </c>
      <c r="C84" t="s">
        <v>590</v>
      </c>
      <c r="D84" t="s">
        <v>591</v>
      </c>
      <c r="E84" t="s">
        <v>592</v>
      </c>
      <c r="F84" t="s">
        <v>88</v>
      </c>
      <c r="G84" t="s">
        <v>593</v>
      </c>
      <c r="H84" t="s">
        <v>89</v>
      </c>
      <c r="I84" t="s">
        <v>17</v>
      </c>
      <c r="J84" t="s">
        <v>594</v>
      </c>
      <c r="L84" t="s">
        <v>163</v>
      </c>
      <c r="M84" t="s">
        <v>643</v>
      </c>
      <c r="R84" t="s">
        <v>372</v>
      </c>
      <c r="S84" t="s">
        <v>213</v>
      </c>
      <c r="T84" t="s">
        <v>25</v>
      </c>
      <c r="U84" t="s">
        <v>596</v>
      </c>
      <c r="W84" t="s">
        <v>109</v>
      </c>
      <c r="X84" t="s">
        <v>690</v>
      </c>
      <c r="Y84" t="s">
        <v>214</v>
      </c>
      <c r="Z84" t="s">
        <v>770</v>
      </c>
      <c r="AA84" t="s">
        <v>215</v>
      </c>
      <c r="AB84" t="s">
        <v>771</v>
      </c>
      <c r="AC84" t="s">
        <v>437</v>
      </c>
      <c r="AD84" t="s">
        <v>80</v>
      </c>
      <c r="AE84" t="s">
        <v>112</v>
      </c>
      <c r="AG84">
        <v>0</v>
      </c>
      <c r="AH84">
        <v>0</v>
      </c>
      <c r="AI84">
        <v>8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1</v>
      </c>
      <c r="AP84">
        <v>2</v>
      </c>
      <c r="AQ84">
        <v>2</v>
      </c>
      <c r="AR84">
        <v>0</v>
      </c>
      <c r="AS84">
        <v>4</v>
      </c>
      <c r="AT84">
        <v>8</v>
      </c>
      <c r="AU84" t="s">
        <v>600</v>
      </c>
      <c r="AW84">
        <v>76</v>
      </c>
      <c r="AX84">
        <v>0</v>
      </c>
      <c r="AY84">
        <v>0</v>
      </c>
      <c r="AZ84">
        <v>0</v>
      </c>
      <c r="BA84">
        <v>76</v>
      </c>
      <c r="BB84">
        <v>6.7419379599999996</v>
      </c>
      <c r="BC84">
        <v>14.56870743</v>
      </c>
      <c r="BD84">
        <v>10</v>
      </c>
    </row>
    <row r="85" spans="1:56" x14ac:dyDescent="0.25">
      <c r="A85" s="171">
        <v>44123</v>
      </c>
      <c r="B85" t="s">
        <v>26</v>
      </c>
      <c r="C85" t="s">
        <v>590</v>
      </c>
      <c r="D85" t="s">
        <v>591</v>
      </c>
      <c r="E85" t="s">
        <v>592</v>
      </c>
      <c r="F85" t="s">
        <v>88</v>
      </c>
      <c r="G85" t="s">
        <v>593</v>
      </c>
      <c r="H85" t="s">
        <v>89</v>
      </c>
      <c r="I85" t="s">
        <v>25</v>
      </c>
      <c r="J85" t="s">
        <v>596</v>
      </c>
      <c r="L85" t="s">
        <v>26</v>
      </c>
      <c r="M85" t="s">
        <v>590</v>
      </c>
      <c r="N85" t="s">
        <v>591</v>
      </c>
      <c r="O85" t="s">
        <v>592</v>
      </c>
      <c r="P85" t="s">
        <v>27</v>
      </c>
      <c r="Q85" t="s">
        <v>607</v>
      </c>
      <c r="R85" t="s">
        <v>789</v>
      </c>
      <c r="S85" t="s">
        <v>86</v>
      </c>
      <c r="T85" t="s">
        <v>25</v>
      </c>
      <c r="U85" t="s">
        <v>596</v>
      </c>
      <c r="W85" t="s">
        <v>92</v>
      </c>
      <c r="X85" t="s">
        <v>602</v>
      </c>
      <c r="Y85" t="s">
        <v>157</v>
      </c>
      <c r="Z85" t="s">
        <v>665</v>
      </c>
      <c r="AA85" t="s">
        <v>205</v>
      </c>
      <c r="AB85" t="s">
        <v>697</v>
      </c>
      <c r="AC85" t="s">
        <v>436</v>
      </c>
      <c r="AD85" t="s">
        <v>152</v>
      </c>
      <c r="AE85" t="s">
        <v>30</v>
      </c>
      <c r="AG85">
        <v>6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1</v>
      </c>
      <c r="AP85">
        <v>0</v>
      </c>
      <c r="AQ85">
        <v>2</v>
      </c>
      <c r="AR85">
        <v>0</v>
      </c>
      <c r="AS85">
        <v>4</v>
      </c>
      <c r="AT85">
        <v>6</v>
      </c>
      <c r="AU85" t="s">
        <v>31</v>
      </c>
      <c r="AW85">
        <v>67</v>
      </c>
      <c r="AX85">
        <v>7</v>
      </c>
      <c r="AY85">
        <v>0</v>
      </c>
      <c r="AZ85">
        <v>0</v>
      </c>
      <c r="BA85">
        <v>74</v>
      </c>
      <c r="BB85">
        <v>6.7419379599999996</v>
      </c>
      <c r="BC85">
        <v>14.56870743</v>
      </c>
      <c r="BD85">
        <v>10</v>
      </c>
    </row>
    <row r="86" spans="1:56" x14ac:dyDescent="0.25">
      <c r="A86" s="171">
        <v>44123</v>
      </c>
      <c r="B86" t="s">
        <v>92</v>
      </c>
      <c r="C86" t="s">
        <v>602</v>
      </c>
      <c r="D86" t="s">
        <v>940</v>
      </c>
      <c r="E86" t="s">
        <v>604</v>
      </c>
      <c r="F86" t="s">
        <v>218</v>
      </c>
      <c r="G86" t="s">
        <v>837</v>
      </c>
      <c r="H86" t="s">
        <v>364</v>
      </c>
      <c r="I86" t="s">
        <v>25</v>
      </c>
      <c r="J86" t="s">
        <v>596</v>
      </c>
      <c r="L86" t="s">
        <v>92</v>
      </c>
      <c r="M86" t="s">
        <v>602</v>
      </c>
      <c r="N86" t="s">
        <v>157</v>
      </c>
      <c r="O86" t="s">
        <v>665</v>
      </c>
      <c r="P86" t="s">
        <v>671</v>
      </c>
      <c r="Q86" t="s">
        <v>672</v>
      </c>
      <c r="R86" t="s">
        <v>988</v>
      </c>
      <c r="S86" t="s">
        <v>175</v>
      </c>
      <c r="T86" t="s">
        <v>17</v>
      </c>
      <c r="U86" t="s">
        <v>594</v>
      </c>
      <c r="W86" t="s">
        <v>221</v>
      </c>
      <c r="X86" t="s">
        <v>622</v>
      </c>
      <c r="AC86" t="s">
        <v>372</v>
      </c>
      <c r="AD86" t="s">
        <v>45</v>
      </c>
      <c r="AE86" t="s">
        <v>30</v>
      </c>
      <c r="AG86">
        <v>5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 s="36">
        <v>1</v>
      </c>
      <c r="AP86">
        <v>0</v>
      </c>
      <c r="AQ86">
        <v>0</v>
      </c>
      <c r="AR86">
        <v>0</v>
      </c>
      <c r="AS86">
        <v>5</v>
      </c>
      <c r="AT86">
        <v>5</v>
      </c>
      <c r="AU86" t="s">
        <v>135</v>
      </c>
      <c r="AW86">
        <v>210</v>
      </c>
      <c r="AX86">
        <v>0</v>
      </c>
      <c r="AY86">
        <v>35</v>
      </c>
      <c r="AZ86">
        <v>0</v>
      </c>
      <c r="BA86">
        <v>245</v>
      </c>
      <c r="BB86">
        <v>5.0849866700000002</v>
      </c>
      <c r="BC86">
        <v>14.63825578</v>
      </c>
      <c r="BD86">
        <v>10</v>
      </c>
    </row>
    <row r="87" spans="1:56" x14ac:dyDescent="0.25">
      <c r="A87" s="171">
        <v>44123</v>
      </c>
      <c r="B87" t="s">
        <v>92</v>
      </c>
      <c r="C87" t="s">
        <v>602</v>
      </c>
      <c r="D87" t="s">
        <v>940</v>
      </c>
      <c r="E87" t="s">
        <v>604</v>
      </c>
      <c r="F87" t="s">
        <v>218</v>
      </c>
      <c r="G87" t="s">
        <v>837</v>
      </c>
      <c r="H87" t="s">
        <v>364</v>
      </c>
      <c r="I87" t="s">
        <v>17</v>
      </c>
      <c r="J87" t="s">
        <v>594</v>
      </c>
      <c r="L87" t="s">
        <v>262</v>
      </c>
      <c r="M87" t="s">
        <v>626</v>
      </c>
      <c r="R87" t="s">
        <v>372</v>
      </c>
      <c r="S87" t="s">
        <v>85</v>
      </c>
      <c r="T87" t="s">
        <v>25</v>
      </c>
      <c r="U87" t="s">
        <v>596</v>
      </c>
      <c r="W87" t="s">
        <v>122</v>
      </c>
      <c r="X87" t="s">
        <v>680</v>
      </c>
      <c r="Y87" t="s">
        <v>227</v>
      </c>
      <c r="Z87" t="s">
        <v>681</v>
      </c>
      <c r="AA87" t="s">
        <v>228</v>
      </c>
      <c r="AB87" t="s">
        <v>977</v>
      </c>
      <c r="AC87" t="s">
        <v>444</v>
      </c>
      <c r="AD87" t="s">
        <v>32</v>
      </c>
      <c r="AE87" t="s">
        <v>229</v>
      </c>
      <c r="AG87">
        <v>0</v>
      </c>
      <c r="AH87">
        <v>0</v>
      </c>
      <c r="AI87">
        <v>9</v>
      </c>
      <c r="AJ87">
        <v>0</v>
      </c>
      <c r="AK87">
        <v>0</v>
      </c>
      <c r="AL87">
        <v>3</v>
      </c>
      <c r="AM87">
        <v>0</v>
      </c>
      <c r="AN87">
        <v>0</v>
      </c>
      <c r="AO87" s="36">
        <v>2</v>
      </c>
      <c r="AP87">
        <v>2</v>
      </c>
      <c r="AQ87">
        <v>2</v>
      </c>
      <c r="AR87">
        <v>3</v>
      </c>
      <c r="AS87">
        <v>5</v>
      </c>
      <c r="AT87">
        <v>12</v>
      </c>
      <c r="AU87" t="s">
        <v>151</v>
      </c>
      <c r="AV87" t="s">
        <v>652</v>
      </c>
      <c r="AW87">
        <v>2100</v>
      </c>
      <c r="AX87">
        <v>0</v>
      </c>
      <c r="AY87">
        <v>0</v>
      </c>
      <c r="AZ87">
        <v>15</v>
      </c>
      <c r="BA87">
        <v>2115</v>
      </c>
      <c r="BB87">
        <v>5.0849866700000002</v>
      </c>
      <c r="BC87">
        <v>14.63825578</v>
      </c>
      <c r="BD87">
        <v>10</v>
      </c>
    </row>
    <row r="88" spans="1:56" x14ac:dyDescent="0.25">
      <c r="A88" s="171">
        <v>44123</v>
      </c>
      <c r="B88" t="s">
        <v>92</v>
      </c>
      <c r="C88" t="s">
        <v>602</v>
      </c>
      <c r="D88" t="s">
        <v>940</v>
      </c>
      <c r="E88" t="s">
        <v>604</v>
      </c>
      <c r="F88" t="s">
        <v>218</v>
      </c>
      <c r="G88" t="s">
        <v>837</v>
      </c>
      <c r="H88" t="s">
        <v>364</v>
      </c>
      <c r="I88" t="s">
        <v>17</v>
      </c>
      <c r="J88" t="s">
        <v>594</v>
      </c>
      <c r="L88" t="s">
        <v>262</v>
      </c>
      <c r="M88" t="s">
        <v>626</v>
      </c>
      <c r="R88" t="s">
        <v>372</v>
      </c>
      <c r="S88" t="s">
        <v>85</v>
      </c>
      <c r="T88" t="s">
        <v>25</v>
      </c>
      <c r="U88" t="s">
        <v>596</v>
      </c>
      <c r="W88" t="s">
        <v>122</v>
      </c>
      <c r="X88" t="s">
        <v>680</v>
      </c>
      <c r="Y88" t="s">
        <v>227</v>
      </c>
      <c r="Z88" t="s">
        <v>681</v>
      </c>
      <c r="AA88" t="s">
        <v>228</v>
      </c>
      <c r="AB88" t="s">
        <v>977</v>
      </c>
      <c r="AC88" t="s">
        <v>444</v>
      </c>
      <c r="AD88" t="s">
        <v>43</v>
      </c>
      <c r="AE88" t="s">
        <v>229</v>
      </c>
      <c r="AG88">
        <v>0</v>
      </c>
      <c r="AH88">
        <v>0</v>
      </c>
      <c r="AI88">
        <v>12</v>
      </c>
      <c r="AJ88">
        <v>0</v>
      </c>
      <c r="AK88">
        <v>0</v>
      </c>
      <c r="AL88">
        <v>4</v>
      </c>
      <c r="AM88">
        <v>0</v>
      </c>
      <c r="AN88">
        <v>0</v>
      </c>
      <c r="AO88" s="36">
        <v>2</v>
      </c>
      <c r="AP88">
        <v>2</v>
      </c>
      <c r="AQ88">
        <v>3</v>
      </c>
      <c r="AR88">
        <v>4</v>
      </c>
      <c r="AS88">
        <v>7</v>
      </c>
      <c r="AT88">
        <v>16</v>
      </c>
      <c r="AU88" t="s">
        <v>151</v>
      </c>
      <c r="AV88" t="s">
        <v>652</v>
      </c>
      <c r="AW88">
        <v>2050</v>
      </c>
      <c r="AX88">
        <v>0</v>
      </c>
      <c r="AY88">
        <v>0</v>
      </c>
      <c r="AZ88">
        <v>17</v>
      </c>
      <c r="BA88">
        <v>2067</v>
      </c>
      <c r="BB88">
        <v>5.0849866700000002</v>
      </c>
      <c r="BC88">
        <v>14.63825578</v>
      </c>
      <c r="BD88">
        <v>10</v>
      </c>
    </row>
    <row r="89" spans="1:56" x14ac:dyDescent="0.25">
      <c r="A89" s="171">
        <v>44123</v>
      </c>
      <c r="B89" t="s">
        <v>92</v>
      </c>
      <c r="C89" t="s">
        <v>602</v>
      </c>
      <c r="D89" t="s">
        <v>157</v>
      </c>
      <c r="E89" t="s">
        <v>665</v>
      </c>
      <c r="F89" t="s">
        <v>158</v>
      </c>
      <c r="G89" t="s">
        <v>667</v>
      </c>
      <c r="H89" t="s">
        <v>847</v>
      </c>
      <c r="I89" t="s">
        <v>14</v>
      </c>
      <c r="J89" t="s">
        <v>611</v>
      </c>
      <c r="L89" t="s">
        <v>159</v>
      </c>
      <c r="M89" t="s">
        <v>653</v>
      </c>
      <c r="R89" t="s">
        <v>372</v>
      </c>
      <c r="S89" t="s">
        <v>155</v>
      </c>
      <c r="T89" t="s">
        <v>25</v>
      </c>
      <c r="U89" t="s">
        <v>596</v>
      </c>
      <c r="W89" t="s">
        <v>109</v>
      </c>
      <c r="X89" t="s">
        <v>690</v>
      </c>
      <c r="Y89" t="s">
        <v>160</v>
      </c>
      <c r="Z89" t="s">
        <v>719</v>
      </c>
      <c r="AA89" t="s">
        <v>161</v>
      </c>
      <c r="AB89" t="s">
        <v>800</v>
      </c>
      <c r="AC89" t="s">
        <v>914</v>
      </c>
      <c r="AD89" t="s">
        <v>139</v>
      </c>
      <c r="AE89" t="s">
        <v>36</v>
      </c>
      <c r="AG89">
        <v>0</v>
      </c>
      <c r="AH89">
        <v>3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S89">
        <v>3</v>
      </c>
      <c r="AT89">
        <v>3</v>
      </c>
      <c r="AU89" t="s">
        <v>37</v>
      </c>
      <c r="AW89">
        <v>50</v>
      </c>
      <c r="AX89">
        <v>0</v>
      </c>
      <c r="AY89">
        <v>0</v>
      </c>
      <c r="AZ89">
        <v>0</v>
      </c>
      <c r="BA89">
        <v>50</v>
      </c>
      <c r="BB89">
        <v>6.0385846000000001</v>
      </c>
      <c r="BC89">
        <v>14.4007468</v>
      </c>
      <c r="BD89">
        <v>10</v>
      </c>
    </row>
    <row r="90" spans="1:56" x14ac:dyDescent="0.25">
      <c r="A90" s="171">
        <v>44123</v>
      </c>
      <c r="B90" t="s">
        <v>10</v>
      </c>
      <c r="C90" t="s">
        <v>659</v>
      </c>
      <c r="D90" t="s">
        <v>11</v>
      </c>
      <c r="E90" t="s">
        <v>660</v>
      </c>
      <c r="F90" t="s">
        <v>51</v>
      </c>
      <c r="G90" t="s">
        <v>1141</v>
      </c>
      <c r="H90" t="s">
        <v>361</v>
      </c>
      <c r="I90" t="s">
        <v>14</v>
      </c>
      <c r="J90" t="s">
        <v>611</v>
      </c>
      <c r="L90" t="s">
        <v>52</v>
      </c>
      <c r="M90" t="s">
        <v>616</v>
      </c>
      <c r="R90" t="s">
        <v>372</v>
      </c>
      <c r="S90" t="s">
        <v>53</v>
      </c>
      <c r="T90" t="s">
        <v>17</v>
      </c>
      <c r="U90" t="s">
        <v>594</v>
      </c>
      <c r="W90" t="s">
        <v>614</v>
      </c>
      <c r="X90" t="s">
        <v>615</v>
      </c>
      <c r="AC90" t="s">
        <v>372</v>
      </c>
      <c r="AD90" t="s">
        <v>54</v>
      </c>
      <c r="AE90" t="s">
        <v>36</v>
      </c>
      <c r="AG90">
        <v>0</v>
      </c>
      <c r="AH90">
        <v>9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 s="36">
        <v>1</v>
      </c>
      <c r="AP90">
        <v>3</v>
      </c>
      <c r="AQ90">
        <v>2</v>
      </c>
      <c r="AR90">
        <v>2</v>
      </c>
      <c r="AS90">
        <v>2</v>
      </c>
      <c r="AT90">
        <v>9</v>
      </c>
      <c r="AU90" t="s">
        <v>55</v>
      </c>
      <c r="AV90" t="s">
        <v>652</v>
      </c>
      <c r="AW90">
        <v>80</v>
      </c>
      <c r="AX90">
        <v>40</v>
      </c>
      <c r="AY90">
        <v>10</v>
      </c>
      <c r="AZ90">
        <v>8</v>
      </c>
      <c r="BA90">
        <v>138</v>
      </c>
      <c r="BB90">
        <v>8.6633450799999991</v>
      </c>
      <c r="BC90">
        <v>14.9876931</v>
      </c>
      <c r="BD90">
        <v>10</v>
      </c>
    </row>
    <row r="91" spans="1:56" x14ac:dyDescent="0.25">
      <c r="A91" s="171">
        <v>44123</v>
      </c>
      <c r="B91" t="s">
        <v>10</v>
      </c>
      <c r="C91" t="s">
        <v>659</v>
      </c>
      <c r="D91" t="s">
        <v>11</v>
      </c>
      <c r="E91" t="s">
        <v>660</v>
      </c>
      <c r="F91" t="s">
        <v>51</v>
      </c>
      <c r="G91" t="s">
        <v>1141</v>
      </c>
      <c r="H91" t="s">
        <v>361</v>
      </c>
      <c r="I91" t="s">
        <v>14</v>
      </c>
      <c r="J91" t="s">
        <v>611</v>
      </c>
      <c r="L91" t="s">
        <v>52</v>
      </c>
      <c r="M91" t="s">
        <v>616</v>
      </c>
      <c r="R91" t="s">
        <v>372</v>
      </c>
      <c r="S91" t="s">
        <v>53</v>
      </c>
      <c r="T91" t="s">
        <v>17</v>
      </c>
      <c r="U91" t="s">
        <v>594</v>
      </c>
      <c r="W91" t="s">
        <v>614</v>
      </c>
      <c r="X91" t="s">
        <v>615</v>
      </c>
      <c r="AC91" t="s">
        <v>372</v>
      </c>
      <c r="AD91" t="s">
        <v>54</v>
      </c>
      <c r="AE91" t="s">
        <v>36</v>
      </c>
      <c r="AG91">
        <v>0</v>
      </c>
      <c r="AH91">
        <v>7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 s="36">
        <v>1</v>
      </c>
      <c r="AP91">
        <v>2</v>
      </c>
      <c r="AQ91">
        <v>1</v>
      </c>
      <c r="AR91">
        <v>2</v>
      </c>
      <c r="AS91">
        <v>2</v>
      </c>
      <c r="AT91">
        <v>7</v>
      </c>
      <c r="AU91" t="s">
        <v>64</v>
      </c>
      <c r="AV91" t="s">
        <v>652</v>
      </c>
      <c r="AW91">
        <v>120</v>
      </c>
      <c r="AX91">
        <v>30</v>
      </c>
      <c r="AY91">
        <v>10</v>
      </c>
      <c r="AZ91">
        <v>5</v>
      </c>
      <c r="BA91">
        <v>165</v>
      </c>
      <c r="BB91">
        <v>8.6633450799999991</v>
      </c>
      <c r="BC91">
        <v>14.9876931</v>
      </c>
      <c r="BD91">
        <v>10</v>
      </c>
    </row>
    <row r="92" spans="1:56" x14ac:dyDescent="0.25">
      <c r="A92" s="171">
        <v>44123</v>
      </c>
      <c r="B92" t="s">
        <v>10</v>
      </c>
      <c r="C92" t="s">
        <v>659</v>
      </c>
      <c r="D92" t="s">
        <v>11</v>
      </c>
      <c r="E92" t="s">
        <v>660</v>
      </c>
      <c r="F92" t="s">
        <v>51</v>
      </c>
      <c r="G92" t="s">
        <v>1141</v>
      </c>
      <c r="H92" t="s">
        <v>361</v>
      </c>
      <c r="I92" t="s">
        <v>14</v>
      </c>
      <c r="J92" t="s">
        <v>611</v>
      </c>
      <c r="L92" t="s">
        <v>52</v>
      </c>
      <c r="M92" t="s">
        <v>616</v>
      </c>
      <c r="R92" t="s">
        <v>372</v>
      </c>
      <c r="S92" t="s">
        <v>67</v>
      </c>
      <c r="T92" t="s">
        <v>17</v>
      </c>
      <c r="U92" t="s">
        <v>594</v>
      </c>
      <c r="W92" t="s">
        <v>614</v>
      </c>
      <c r="X92" t="s">
        <v>615</v>
      </c>
      <c r="AC92" t="s">
        <v>372</v>
      </c>
      <c r="AD92" t="s">
        <v>77</v>
      </c>
      <c r="AE92" t="s">
        <v>36</v>
      </c>
      <c r="AG92">
        <v>0</v>
      </c>
      <c r="AH92">
        <v>6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 s="36">
        <v>1</v>
      </c>
      <c r="AP92">
        <v>1</v>
      </c>
      <c r="AQ92">
        <v>1</v>
      </c>
      <c r="AR92">
        <v>2</v>
      </c>
      <c r="AS92">
        <v>2</v>
      </c>
      <c r="AT92">
        <v>6</v>
      </c>
      <c r="AU92" t="s">
        <v>64</v>
      </c>
      <c r="AV92" t="s">
        <v>327</v>
      </c>
      <c r="AW92">
        <v>50</v>
      </c>
      <c r="AX92">
        <v>30</v>
      </c>
      <c r="AY92">
        <v>20</v>
      </c>
      <c r="AZ92">
        <v>4</v>
      </c>
      <c r="BA92">
        <v>104</v>
      </c>
      <c r="BB92">
        <v>8.6633450799999991</v>
      </c>
      <c r="BC92">
        <v>14.9876931</v>
      </c>
      <c r="BD92">
        <v>10</v>
      </c>
    </row>
    <row r="93" spans="1:56" x14ac:dyDescent="0.25">
      <c r="A93" s="171">
        <v>44123</v>
      </c>
      <c r="B93" t="s">
        <v>10</v>
      </c>
      <c r="C93" t="s">
        <v>659</v>
      </c>
      <c r="D93" t="s">
        <v>11</v>
      </c>
      <c r="E93" t="s">
        <v>660</v>
      </c>
      <c r="F93" t="s">
        <v>51</v>
      </c>
      <c r="G93" t="s">
        <v>1141</v>
      </c>
      <c r="H93" t="s">
        <v>361</v>
      </c>
      <c r="I93" t="s">
        <v>14</v>
      </c>
      <c r="J93" t="s">
        <v>611</v>
      </c>
      <c r="L93" t="s">
        <v>52</v>
      </c>
      <c r="M93" t="s">
        <v>616</v>
      </c>
      <c r="R93" t="s">
        <v>372</v>
      </c>
      <c r="S93" t="s">
        <v>58</v>
      </c>
      <c r="T93" t="s">
        <v>17</v>
      </c>
      <c r="U93" t="s">
        <v>594</v>
      </c>
      <c r="W93" t="s">
        <v>614</v>
      </c>
      <c r="X93" t="s">
        <v>615</v>
      </c>
      <c r="AC93" t="s">
        <v>372</v>
      </c>
      <c r="AD93" t="s">
        <v>59</v>
      </c>
      <c r="AE93" t="s">
        <v>36</v>
      </c>
      <c r="AG93">
        <v>0</v>
      </c>
      <c r="AH93">
        <v>9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 s="36">
        <v>1</v>
      </c>
      <c r="AP93">
        <v>2</v>
      </c>
      <c r="AQ93">
        <v>2</v>
      </c>
      <c r="AR93">
        <v>2</v>
      </c>
      <c r="AS93">
        <v>3</v>
      </c>
      <c r="AT93">
        <v>9</v>
      </c>
      <c r="AU93" t="s">
        <v>21</v>
      </c>
      <c r="AV93" t="s">
        <v>652</v>
      </c>
      <c r="AW93">
        <v>100</v>
      </c>
      <c r="AX93">
        <v>60</v>
      </c>
      <c r="AY93">
        <v>0</v>
      </c>
      <c r="AZ93">
        <v>8</v>
      </c>
      <c r="BA93">
        <v>168</v>
      </c>
      <c r="BB93">
        <v>8.6633450799999991</v>
      </c>
      <c r="BC93">
        <v>14.9876931</v>
      </c>
      <c r="BD93">
        <v>10</v>
      </c>
    </row>
    <row r="94" spans="1:56" x14ac:dyDescent="0.25">
      <c r="A94" s="171">
        <v>44123</v>
      </c>
      <c r="B94" t="s">
        <v>10</v>
      </c>
      <c r="C94" t="s">
        <v>659</v>
      </c>
      <c r="D94" t="s">
        <v>11</v>
      </c>
      <c r="E94" t="s">
        <v>660</v>
      </c>
      <c r="F94" t="s">
        <v>51</v>
      </c>
      <c r="G94" t="s">
        <v>1141</v>
      </c>
      <c r="H94" t="s">
        <v>361</v>
      </c>
      <c r="I94" t="s">
        <v>14</v>
      </c>
      <c r="J94" t="s">
        <v>611</v>
      </c>
      <c r="L94" t="s">
        <v>52</v>
      </c>
      <c r="M94" t="s">
        <v>616</v>
      </c>
      <c r="R94" t="s">
        <v>372</v>
      </c>
      <c r="S94" t="s">
        <v>53</v>
      </c>
      <c r="T94" t="s">
        <v>17</v>
      </c>
      <c r="U94" t="s">
        <v>594</v>
      </c>
      <c r="W94" t="s">
        <v>614</v>
      </c>
      <c r="X94" t="s">
        <v>615</v>
      </c>
      <c r="AC94" t="s">
        <v>372</v>
      </c>
      <c r="AD94" t="s">
        <v>54</v>
      </c>
      <c r="AE94" t="s">
        <v>36</v>
      </c>
      <c r="AG94">
        <v>0</v>
      </c>
      <c r="AH94">
        <v>7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 s="36">
        <v>1</v>
      </c>
      <c r="AP94">
        <v>1</v>
      </c>
      <c r="AQ94">
        <v>2</v>
      </c>
      <c r="AR94">
        <v>2</v>
      </c>
      <c r="AS94">
        <v>2</v>
      </c>
      <c r="AT94">
        <v>7</v>
      </c>
      <c r="AU94" t="s">
        <v>21</v>
      </c>
      <c r="AV94" t="s">
        <v>327</v>
      </c>
      <c r="AW94">
        <v>70</v>
      </c>
      <c r="AX94">
        <v>30</v>
      </c>
      <c r="AY94">
        <v>0</v>
      </c>
      <c r="AZ94">
        <v>4</v>
      </c>
      <c r="BA94">
        <v>104</v>
      </c>
      <c r="BB94">
        <v>8.6633450799999991</v>
      </c>
      <c r="BC94">
        <v>14.9876931</v>
      </c>
      <c r="BD94">
        <v>10</v>
      </c>
    </row>
    <row r="95" spans="1:56" x14ac:dyDescent="0.25">
      <c r="A95" s="171">
        <v>44123</v>
      </c>
      <c r="B95" t="s">
        <v>10</v>
      </c>
      <c r="C95" t="s">
        <v>659</v>
      </c>
      <c r="D95" t="s">
        <v>11</v>
      </c>
      <c r="E95" t="s">
        <v>660</v>
      </c>
      <c r="F95" t="s">
        <v>51</v>
      </c>
      <c r="G95" t="s">
        <v>1141</v>
      </c>
      <c r="H95" t="s">
        <v>361</v>
      </c>
      <c r="I95" t="s">
        <v>14</v>
      </c>
      <c r="J95" t="s">
        <v>611</v>
      </c>
      <c r="L95" t="s">
        <v>52</v>
      </c>
      <c r="M95" t="s">
        <v>616</v>
      </c>
      <c r="R95" t="s">
        <v>372</v>
      </c>
      <c r="S95" t="s">
        <v>53</v>
      </c>
      <c r="T95" t="s">
        <v>17</v>
      </c>
      <c r="U95" t="s">
        <v>594</v>
      </c>
      <c r="W95" t="s">
        <v>614</v>
      </c>
      <c r="X95" t="s">
        <v>615</v>
      </c>
      <c r="AC95" t="s">
        <v>372</v>
      </c>
      <c r="AD95" t="s">
        <v>56</v>
      </c>
      <c r="AE95" t="s">
        <v>36</v>
      </c>
      <c r="AG95">
        <v>0</v>
      </c>
      <c r="AH95">
        <v>4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 s="36">
        <v>1</v>
      </c>
      <c r="AP95">
        <v>0</v>
      </c>
      <c r="AQ95">
        <v>1</v>
      </c>
      <c r="AR95">
        <v>1</v>
      </c>
      <c r="AS95">
        <v>2</v>
      </c>
      <c r="AT95">
        <v>4</v>
      </c>
      <c r="AU95" t="s">
        <v>57</v>
      </c>
      <c r="AV95" t="s">
        <v>652</v>
      </c>
      <c r="AW95">
        <v>70</v>
      </c>
      <c r="AX95">
        <v>40</v>
      </c>
      <c r="AY95">
        <v>15</v>
      </c>
      <c r="AZ95">
        <v>10</v>
      </c>
      <c r="BA95">
        <v>135</v>
      </c>
      <c r="BB95">
        <v>8.6633450799999991</v>
      </c>
      <c r="BC95">
        <v>14.9876931</v>
      </c>
      <c r="BD95">
        <v>10</v>
      </c>
    </row>
    <row r="96" spans="1:56" x14ac:dyDescent="0.25">
      <c r="A96" s="171">
        <v>44123</v>
      </c>
      <c r="B96" t="s">
        <v>10</v>
      </c>
      <c r="C96" t="s">
        <v>659</v>
      </c>
      <c r="D96" t="s">
        <v>11</v>
      </c>
      <c r="E96" t="s">
        <v>660</v>
      </c>
      <c r="F96" t="s">
        <v>51</v>
      </c>
      <c r="G96" t="s">
        <v>1141</v>
      </c>
      <c r="H96" t="s">
        <v>361</v>
      </c>
      <c r="I96" t="s">
        <v>14</v>
      </c>
      <c r="J96" t="s">
        <v>611</v>
      </c>
      <c r="L96" t="s">
        <v>52</v>
      </c>
      <c r="M96" t="s">
        <v>616</v>
      </c>
      <c r="R96" t="s">
        <v>372</v>
      </c>
      <c r="S96" t="s">
        <v>67</v>
      </c>
      <c r="T96" t="s">
        <v>25</v>
      </c>
      <c r="U96" t="s">
        <v>596</v>
      </c>
      <c r="W96" t="s">
        <v>10</v>
      </c>
      <c r="X96" t="s">
        <v>659</v>
      </c>
      <c r="Y96" t="s">
        <v>11</v>
      </c>
      <c r="Z96" t="s">
        <v>660</v>
      </c>
      <c r="AA96" t="s">
        <v>12</v>
      </c>
      <c r="AB96" t="s">
        <v>661</v>
      </c>
      <c r="AC96" t="s">
        <v>381</v>
      </c>
      <c r="AD96" t="s">
        <v>29</v>
      </c>
      <c r="AE96" t="s">
        <v>36</v>
      </c>
      <c r="AG96">
        <v>0</v>
      </c>
      <c r="AH96">
        <v>9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 s="36">
        <v>1</v>
      </c>
      <c r="AP96">
        <v>2</v>
      </c>
      <c r="AQ96">
        <v>1</v>
      </c>
      <c r="AR96">
        <v>3</v>
      </c>
      <c r="AS96">
        <v>3</v>
      </c>
      <c r="AT96">
        <v>9</v>
      </c>
      <c r="AU96" t="s">
        <v>21</v>
      </c>
      <c r="AV96" t="s">
        <v>652</v>
      </c>
      <c r="AW96">
        <v>120</v>
      </c>
      <c r="AX96">
        <v>50</v>
      </c>
      <c r="AY96">
        <v>0</v>
      </c>
      <c r="AZ96">
        <v>10</v>
      </c>
      <c r="BA96">
        <v>180</v>
      </c>
      <c r="BB96">
        <v>8.6633450799999991</v>
      </c>
      <c r="BC96">
        <v>14.9876931</v>
      </c>
      <c r="BD96">
        <v>10</v>
      </c>
    </row>
    <row r="97" spans="1:56" x14ac:dyDescent="0.25">
      <c r="A97" s="171">
        <v>44123</v>
      </c>
      <c r="B97" t="s">
        <v>10</v>
      </c>
      <c r="C97" t="s">
        <v>659</v>
      </c>
      <c r="D97" t="s">
        <v>11</v>
      </c>
      <c r="E97" t="s">
        <v>660</v>
      </c>
      <c r="F97" t="s">
        <v>51</v>
      </c>
      <c r="G97" t="s">
        <v>1141</v>
      </c>
      <c r="H97" t="s">
        <v>361</v>
      </c>
      <c r="I97" t="s">
        <v>14</v>
      </c>
      <c r="J97" t="s">
        <v>611</v>
      </c>
      <c r="L97" t="s">
        <v>52</v>
      </c>
      <c r="M97" t="s">
        <v>616</v>
      </c>
      <c r="R97" t="s">
        <v>372</v>
      </c>
      <c r="S97" t="s">
        <v>67</v>
      </c>
      <c r="T97" t="s">
        <v>25</v>
      </c>
      <c r="U97" t="s">
        <v>596</v>
      </c>
      <c r="W97" t="s">
        <v>10</v>
      </c>
      <c r="X97" t="s">
        <v>659</v>
      </c>
      <c r="Y97" t="s">
        <v>11</v>
      </c>
      <c r="Z97" t="s">
        <v>660</v>
      </c>
      <c r="AA97" t="s">
        <v>12</v>
      </c>
      <c r="AB97" t="s">
        <v>661</v>
      </c>
      <c r="AC97" t="s">
        <v>381</v>
      </c>
      <c r="AD97" t="s">
        <v>29</v>
      </c>
      <c r="AE97" t="s">
        <v>36</v>
      </c>
      <c r="AG97">
        <v>0</v>
      </c>
      <c r="AH97">
        <v>5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 s="36">
        <v>1</v>
      </c>
      <c r="AP97">
        <v>1</v>
      </c>
      <c r="AQ97">
        <v>1</v>
      </c>
      <c r="AR97">
        <v>1</v>
      </c>
      <c r="AS97">
        <v>2</v>
      </c>
      <c r="AT97">
        <v>5</v>
      </c>
      <c r="AU97" t="s">
        <v>21</v>
      </c>
      <c r="AV97" t="s">
        <v>652</v>
      </c>
      <c r="AW97">
        <v>60</v>
      </c>
      <c r="AX97">
        <v>40</v>
      </c>
      <c r="AY97">
        <v>0</v>
      </c>
      <c r="AZ97">
        <v>6</v>
      </c>
      <c r="BA97">
        <v>106</v>
      </c>
      <c r="BB97">
        <v>8.6633450799999991</v>
      </c>
      <c r="BC97">
        <v>14.9876931</v>
      </c>
      <c r="BD97">
        <v>10</v>
      </c>
    </row>
    <row r="98" spans="1:56" x14ac:dyDescent="0.25">
      <c r="A98" s="171">
        <v>44123</v>
      </c>
      <c r="B98" t="s">
        <v>10</v>
      </c>
      <c r="C98" t="s">
        <v>659</v>
      </c>
      <c r="D98" t="s">
        <v>11</v>
      </c>
      <c r="E98" t="s">
        <v>660</v>
      </c>
      <c r="F98" t="s">
        <v>51</v>
      </c>
      <c r="G98" t="s">
        <v>1141</v>
      </c>
      <c r="H98" t="s">
        <v>361</v>
      </c>
      <c r="I98" t="s">
        <v>14</v>
      </c>
      <c r="J98" t="s">
        <v>611</v>
      </c>
      <c r="L98" t="s">
        <v>52</v>
      </c>
      <c r="M98" t="s">
        <v>616</v>
      </c>
      <c r="R98" t="s">
        <v>372</v>
      </c>
      <c r="S98" t="s">
        <v>67</v>
      </c>
      <c r="T98" t="s">
        <v>17</v>
      </c>
      <c r="U98" t="s">
        <v>594</v>
      </c>
      <c r="W98" t="s">
        <v>614</v>
      </c>
      <c r="X98" t="s">
        <v>615</v>
      </c>
      <c r="AC98" t="s">
        <v>372</v>
      </c>
      <c r="AD98" t="s">
        <v>68</v>
      </c>
      <c r="AE98" t="s">
        <v>36</v>
      </c>
      <c r="AG98">
        <v>0</v>
      </c>
      <c r="AH98">
        <v>6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 s="36">
        <v>1</v>
      </c>
      <c r="AP98">
        <v>1</v>
      </c>
      <c r="AQ98">
        <v>1</v>
      </c>
      <c r="AR98">
        <v>1</v>
      </c>
      <c r="AS98">
        <v>3</v>
      </c>
      <c r="AT98">
        <v>6</v>
      </c>
      <c r="AU98" t="s">
        <v>66</v>
      </c>
      <c r="AV98" t="s">
        <v>652</v>
      </c>
      <c r="AW98">
        <v>80</v>
      </c>
      <c r="AX98">
        <v>0</v>
      </c>
      <c r="AY98">
        <v>40</v>
      </c>
      <c r="AZ98">
        <v>6</v>
      </c>
      <c r="BA98">
        <v>126</v>
      </c>
      <c r="BB98">
        <v>8.6633450799999991</v>
      </c>
      <c r="BC98">
        <v>14.9876931</v>
      </c>
      <c r="BD98">
        <v>10</v>
      </c>
    </row>
    <row r="99" spans="1:56" x14ac:dyDescent="0.25">
      <c r="A99" s="171">
        <v>44123</v>
      </c>
      <c r="B99" t="s">
        <v>10</v>
      </c>
      <c r="C99" t="s">
        <v>659</v>
      </c>
      <c r="D99" t="s">
        <v>11</v>
      </c>
      <c r="E99" t="s">
        <v>660</v>
      </c>
      <c r="F99" t="s">
        <v>51</v>
      </c>
      <c r="G99" t="s">
        <v>1141</v>
      </c>
      <c r="H99" t="s">
        <v>361</v>
      </c>
      <c r="I99" t="s">
        <v>14</v>
      </c>
      <c r="J99" t="s">
        <v>611</v>
      </c>
      <c r="L99" t="s">
        <v>52</v>
      </c>
      <c r="M99" t="s">
        <v>616</v>
      </c>
      <c r="R99" t="s">
        <v>372</v>
      </c>
      <c r="S99" t="s">
        <v>53</v>
      </c>
      <c r="T99" t="s">
        <v>17</v>
      </c>
      <c r="U99" t="s">
        <v>594</v>
      </c>
      <c r="W99" t="s">
        <v>614</v>
      </c>
      <c r="X99" t="s">
        <v>615</v>
      </c>
      <c r="AC99" t="s">
        <v>372</v>
      </c>
      <c r="AD99" t="s">
        <v>65</v>
      </c>
      <c r="AE99" t="s">
        <v>36</v>
      </c>
      <c r="AG99">
        <v>0</v>
      </c>
      <c r="AH99">
        <v>8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s="36">
        <v>1</v>
      </c>
      <c r="AP99">
        <v>2</v>
      </c>
      <c r="AQ99">
        <v>2</v>
      </c>
      <c r="AR99">
        <v>1</v>
      </c>
      <c r="AS99">
        <v>3</v>
      </c>
      <c r="AT99">
        <v>8</v>
      </c>
      <c r="AU99" t="s">
        <v>64</v>
      </c>
      <c r="AV99" t="s">
        <v>652</v>
      </c>
      <c r="AW99">
        <v>150</v>
      </c>
      <c r="AX99">
        <v>50</v>
      </c>
      <c r="AY99">
        <v>30</v>
      </c>
      <c r="AZ99">
        <v>5</v>
      </c>
      <c r="BA99">
        <v>235</v>
      </c>
      <c r="BB99">
        <v>8.6633450799999991</v>
      </c>
      <c r="BC99">
        <v>14.9876931</v>
      </c>
      <c r="BD99">
        <v>10</v>
      </c>
    </row>
    <row r="100" spans="1:56" x14ac:dyDescent="0.25">
      <c r="A100" s="171">
        <v>44123</v>
      </c>
      <c r="B100" t="s">
        <v>10</v>
      </c>
      <c r="C100" t="s">
        <v>659</v>
      </c>
      <c r="D100" t="s">
        <v>11</v>
      </c>
      <c r="E100" t="s">
        <v>660</v>
      </c>
      <c r="F100" t="s">
        <v>51</v>
      </c>
      <c r="G100" t="s">
        <v>1141</v>
      </c>
      <c r="H100" t="s">
        <v>361</v>
      </c>
      <c r="I100" t="s">
        <v>14</v>
      </c>
      <c r="J100" t="s">
        <v>611</v>
      </c>
      <c r="L100" t="s">
        <v>52</v>
      </c>
      <c r="M100" t="s">
        <v>616</v>
      </c>
      <c r="R100" t="s">
        <v>372</v>
      </c>
      <c r="S100" t="s">
        <v>53</v>
      </c>
      <c r="T100" t="s">
        <v>25</v>
      </c>
      <c r="U100" t="s">
        <v>596</v>
      </c>
      <c r="W100" t="s">
        <v>10</v>
      </c>
      <c r="X100" t="s">
        <v>659</v>
      </c>
      <c r="Y100" t="s">
        <v>11</v>
      </c>
      <c r="Z100" t="s">
        <v>660</v>
      </c>
      <c r="AA100" t="s">
        <v>12</v>
      </c>
      <c r="AB100" t="s">
        <v>661</v>
      </c>
      <c r="AC100" t="s">
        <v>381</v>
      </c>
      <c r="AD100" t="s">
        <v>29</v>
      </c>
      <c r="AE100" t="s">
        <v>36</v>
      </c>
      <c r="AG100">
        <v>0</v>
      </c>
      <c r="AH100">
        <v>9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 s="36">
        <v>1</v>
      </c>
      <c r="AP100">
        <v>2</v>
      </c>
      <c r="AQ100">
        <v>3</v>
      </c>
      <c r="AR100">
        <v>2</v>
      </c>
      <c r="AS100">
        <v>2</v>
      </c>
      <c r="AT100">
        <v>9</v>
      </c>
      <c r="AU100" t="s">
        <v>21</v>
      </c>
      <c r="AV100" t="s">
        <v>327</v>
      </c>
      <c r="AW100">
        <v>80</v>
      </c>
      <c r="AX100">
        <v>40</v>
      </c>
      <c r="AY100">
        <v>0</v>
      </c>
      <c r="AZ100">
        <v>5</v>
      </c>
      <c r="BA100">
        <v>125</v>
      </c>
      <c r="BB100">
        <v>8.6633450799999991</v>
      </c>
      <c r="BC100">
        <v>14.9876931</v>
      </c>
      <c r="BD100">
        <v>10</v>
      </c>
    </row>
    <row r="101" spans="1:56" x14ac:dyDescent="0.25">
      <c r="A101" s="171">
        <v>44123</v>
      </c>
      <c r="B101" t="s">
        <v>10</v>
      </c>
      <c r="C101" t="s">
        <v>659</v>
      </c>
      <c r="D101" t="s">
        <v>11</v>
      </c>
      <c r="E101" t="s">
        <v>660</v>
      </c>
      <c r="F101" t="s">
        <v>51</v>
      </c>
      <c r="G101" t="s">
        <v>1141</v>
      </c>
      <c r="H101" t="s">
        <v>361</v>
      </c>
      <c r="I101" t="s">
        <v>14</v>
      </c>
      <c r="J101" t="s">
        <v>611</v>
      </c>
      <c r="L101" t="s">
        <v>52</v>
      </c>
      <c r="M101" t="s">
        <v>616</v>
      </c>
      <c r="R101" t="s">
        <v>372</v>
      </c>
      <c r="S101" t="s">
        <v>53</v>
      </c>
      <c r="T101" t="s">
        <v>17</v>
      </c>
      <c r="U101" t="s">
        <v>594</v>
      </c>
      <c r="W101" t="s">
        <v>614</v>
      </c>
      <c r="X101" t="s">
        <v>615</v>
      </c>
      <c r="AC101" t="s">
        <v>372</v>
      </c>
      <c r="AD101" t="s">
        <v>62</v>
      </c>
      <c r="AE101" t="s">
        <v>36</v>
      </c>
      <c r="AG101">
        <v>0</v>
      </c>
      <c r="AH101">
        <v>11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 s="36">
        <v>1</v>
      </c>
      <c r="AP101">
        <v>3</v>
      </c>
      <c r="AQ101">
        <v>2</v>
      </c>
      <c r="AR101">
        <v>2</v>
      </c>
      <c r="AS101">
        <v>4</v>
      </c>
      <c r="AT101">
        <v>11</v>
      </c>
      <c r="AU101" t="s">
        <v>55</v>
      </c>
      <c r="AV101" t="s">
        <v>652</v>
      </c>
      <c r="AW101">
        <v>150</v>
      </c>
      <c r="AX101">
        <v>50</v>
      </c>
      <c r="AY101">
        <v>12</v>
      </c>
      <c r="AZ101">
        <v>18</v>
      </c>
      <c r="BA101">
        <v>230</v>
      </c>
      <c r="BB101">
        <v>8.6633450799999991</v>
      </c>
      <c r="BC101">
        <v>14.9876931</v>
      </c>
      <c r="BD101">
        <v>10</v>
      </c>
    </row>
    <row r="102" spans="1:56" x14ac:dyDescent="0.25">
      <c r="A102" s="171">
        <v>44123</v>
      </c>
      <c r="B102" t="s">
        <v>10</v>
      </c>
      <c r="C102" t="s">
        <v>659</v>
      </c>
      <c r="D102" t="s">
        <v>11</v>
      </c>
      <c r="E102" t="s">
        <v>660</v>
      </c>
      <c r="F102" t="s">
        <v>51</v>
      </c>
      <c r="G102" t="s">
        <v>1141</v>
      </c>
      <c r="H102" t="s">
        <v>361</v>
      </c>
      <c r="I102" t="s">
        <v>14</v>
      </c>
      <c r="J102" t="s">
        <v>611</v>
      </c>
      <c r="L102" t="s">
        <v>52</v>
      </c>
      <c r="M102" t="s">
        <v>616</v>
      </c>
      <c r="R102" t="s">
        <v>372</v>
      </c>
      <c r="S102" t="s">
        <v>69</v>
      </c>
      <c r="T102" t="s">
        <v>17</v>
      </c>
      <c r="U102" t="s">
        <v>594</v>
      </c>
      <c r="W102" t="s">
        <v>614</v>
      </c>
      <c r="X102" t="s">
        <v>615</v>
      </c>
      <c r="AC102" t="s">
        <v>372</v>
      </c>
      <c r="AD102" t="s">
        <v>70</v>
      </c>
      <c r="AE102" t="s">
        <v>36</v>
      </c>
      <c r="AG102">
        <v>0</v>
      </c>
      <c r="AH102">
        <v>5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 s="36">
        <v>1</v>
      </c>
      <c r="AP102">
        <v>1</v>
      </c>
      <c r="AQ102">
        <v>1</v>
      </c>
      <c r="AR102">
        <v>1</v>
      </c>
      <c r="AS102">
        <v>2</v>
      </c>
      <c r="AT102">
        <v>5</v>
      </c>
      <c r="AU102" t="s">
        <v>31</v>
      </c>
      <c r="AW102">
        <v>50</v>
      </c>
      <c r="AX102">
        <v>30</v>
      </c>
      <c r="AY102">
        <v>0</v>
      </c>
      <c r="AZ102">
        <v>0</v>
      </c>
      <c r="BA102">
        <v>80</v>
      </c>
      <c r="BB102">
        <v>8.6633450799999991</v>
      </c>
      <c r="BC102">
        <v>14.9876931</v>
      </c>
      <c r="BD102">
        <v>10</v>
      </c>
    </row>
    <row r="103" spans="1:56" x14ac:dyDescent="0.25">
      <c r="A103" s="171">
        <v>44123</v>
      </c>
      <c r="B103" t="s">
        <v>10</v>
      </c>
      <c r="C103" t="s">
        <v>659</v>
      </c>
      <c r="D103" t="s">
        <v>11</v>
      </c>
      <c r="E103" t="s">
        <v>660</v>
      </c>
      <c r="F103" t="s">
        <v>51</v>
      </c>
      <c r="G103" t="s">
        <v>1141</v>
      </c>
      <c r="H103" t="s">
        <v>361</v>
      </c>
      <c r="I103" t="s">
        <v>14</v>
      </c>
      <c r="J103" t="s">
        <v>611</v>
      </c>
      <c r="L103" t="s">
        <v>52</v>
      </c>
      <c r="M103" t="s">
        <v>616</v>
      </c>
      <c r="R103" t="s">
        <v>372</v>
      </c>
      <c r="S103" t="s">
        <v>53</v>
      </c>
      <c r="T103" t="s">
        <v>17</v>
      </c>
      <c r="U103" t="s">
        <v>594</v>
      </c>
      <c r="W103" t="s">
        <v>614</v>
      </c>
      <c r="X103" t="s">
        <v>615</v>
      </c>
      <c r="AC103" t="s">
        <v>372</v>
      </c>
      <c r="AD103" t="s">
        <v>65</v>
      </c>
      <c r="AE103" t="s">
        <v>36</v>
      </c>
      <c r="AG103">
        <v>0</v>
      </c>
      <c r="AH103">
        <v>10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 s="36">
        <v>1</v>
      </c>
      <c r="AP103">
        <v>3</v>
      </c>
      <c r="AQ103">
        <v>2</v>
      </c>
      <c r="AR103">
        <v>2</v>
      </c>
      <c r="AS103">
        <v>3</v>
      </c>
      <c r="AT103">
        <v>10</v>
      </c>
      <c r="AU103" t="s">
        <v>66</v>
      </c>
      <c r="AV103" t="s">
        <v>327</v>
      </c>
      <c r="AW103">
        <v>90</v>
      </c>
      <c r="AX103">
        <v>0</v>
      </c>
      <c r="AY103">
        <v>30</v>
      </c>
      <c r="AZ103">
        <v>5</v>
      </c>
      <c r="BA103">
        <v>125</v>
      </c>
      <c r="BB103">
        <v>8.6633450799999991</v>
      </c>
      <c r="BC103">
        <v>14.9876931</v>
      </c>
      <c r="BD103">
        <v>10</v>
      </c>
    </row>
    <row r="104" spans="1:56" x14ac:dyDescent="0.25">
      <c r="A104" s="171">
        <v>44123</v>
      </c>
      <c r="B104" t="s">
        <v>10</v>
      </c>
      <c r="C104" t="s">
        <v>659</v>
      </c>
      <c r="D104" t="s">
        <v>11</v>
      </c>
      <c r="E104" t="s">
        <v>660</v>
      </c>
      <c r="F104" t="s">
        <v>51</v>
      </c>
      <c r="G104" t="s">
        <v>1141</v>
      </c>
      <c r="H104" t="s">
        <v>361</v>
      </c>
      <c r="I104" t="s">
        <v>14</v>
      </c>
      <c r="J104" t="s">
        <v>611</v>
      </c>
      <c r="L104" t="s">
        <v>52</v>
      </c>
      <c r="M104" t="s">
        <v>616</v>
      </c>
      <c r="R104" t="s">
        <v>372</v>
      </c>
      <c r="S104" t="s">
        <v>71</v>
      </c>
      <c r="T104" t="s">
        <v>17</v>
      </c>
      <c r="U104" t="s">
        <v>594</v>
      </c>
      <c r="W104" t="s">
        <v>614</v>
      </c>
      <c r="X104" t="s">
        <v>615</v>
      </c>
      <c r="AC104" t="s">
        <v>372</v>
      </c>
      <c r="AD104" t="s">
        <v>72</v>
      </c>
      <c r="AE104" t="s">
        <v>36</v>
      </c>
      <c r="AG104">
        <v>0</v>
      </c>
      <c r="AH104">
        <v>4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 s="36">
        <v>1</v>
      </c>
      <c r="AP104">
        <v>0</v>
      </c>
      <c r="AQ104">
        <v>1</v>
      </c>
      <c r="AR104">
        <v>1</v>
      </c>
      <c r="AS104">
        <v>2</v>
      </c>
      <c r="AT104">
        <v>4</v>
      </c>
      <c r="AU104" t="s">
        <v>31</v>
      </c>
      <c r="AW104">
        <v>40</v>
      </c>
      <c r="AX104">
        <v>20</v>
      </c>
      <c r="AY104">
        <v>0</v>
      </c>
      <c r="AZ104">
        <v>0</v>
      </c>
      <c r="BA104">
        <v>60</v>
      </c>
      <c r="BB104">
        <v>8.6633450799999991</v>
      </c>
      <c r="BC104">
        <v>14.9876931</v>
      </c>
      <c r="BD104">
        <v>10</v>
      </c>
    </row>
    <row r="105" spans="1:56" x14ac:dyDescent="0.25">
      <c r="A105" s="171">
        <v>44123</v>
      </c>
      <c r="B105" t="s">
        <v>10</v>
      </c>
      <c r="C105" t="s">
        <v>659</v>
      </c>
      <c r="D105" t="s">
        <v>11</v>
      </c>
      <c r="E105" t="s">
        <v>660</v>
      </c>
      <c r="F105" t="s">
        <v>51</v>
      </c>
      <c r="G105" t="s">
        <v>1141</v>
      </c>
      <c r="H105" t="s">
        <v>361</v>
      </c>
      <c r="I105" t="s">
        <v>14</v>
      </c>
      <c r="J105" t="s">
        <v>611</v>
      </c>
      <c r="L105" t="s">
        <v>52</v>
      </c>
      <c r="M105" t="s">
        <v>616</v>
      </c>
      <c r="R105" t="s">
        <v>372</v>
      </c>
      <c r="S105" t="s">
        <v>71</v>
      </c>
      <c r="T105" t="s">
        <v>17</v>
      </c>
      <c r="U105" t="s">
        <v>594</v>
      </c>
      <c r="W105" t="s">
        <v>614</v>
      </c>
      <c r="X105" t="s">
        <v>615</v>
      </c>
      <c r="AC105" t="s">
        <v>372</v>
      </c>
      <c r="AD105" t="s">
        <v>72</v>
      </c>
      <c r="AE105" t="s">
        <v>36</v>
      </c>
      <c r="AG105">
        <v>0</v>
      </c>
      <c r="AH105">
        <v>7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 s="36">
        <v>1</v>
      </c>
      <c r="AP105">
        <v>2</v>
      </c>
      <c r="AQ105">
        <v>1</v>
      </c>
      <c r="AR105">
        <v>1</v>
      </c>
      <c r="AS105">
        <v>3</v>
      </c>
      <c r="AT105">
        <v>7</v>
      </c>
      <c r="AU105" t="s">
        <v>21</v>
      </c>
      <c r="AV105" t="s">
        <v>652</v>
      </c>
      <c r="AW105">
        <v>110</v>
      </c>
      <c r="AX105">
        <v>50</v>
      </c>
      <c r="AY105">
        <v>0</v>
      </c>
      <c r="AZ105">
        <v>7</v>
      </c>
      <c r="BA105">
        <v>167</v>
      </c>
      <c r="BB105">
        <v>8.6633450799999991</v>
      </c>
      <c r="BC105">
        <v>14.9876931</v>
      </c>
      <c r="BD105">
        <v>10</v>
      </c>
    </row>
    <row r="106" spans="1:56" x14ac:dyDescent="0.25">
      <c r="A106" s="171">
        <v>44123</v>
      </c>
      <c r="B106" t="s">
        <v>10</v>
      </c>
      <c r="C106" t="s">
        <v>659</v>
      </c>
      <c r="D106" t="s">
        <v>11</v>
      </c>
      <c r="E106" t="s">
        <v>660</v>
      </c>
      <c r="F106" t="s">
        <v>51</v>
      </c>
      <c r="G106" t="s">
        <v>1141</v>
      </c>
      <c r="H106" t="s">
        <v>361</v>
      </c>
      <c r="I106" t="s">
        <v>14</v>
      </c>
      <c r="J106" t="s">
        <v>611</v>
      </c>
      <c r="L106" t="s">
        <v>52</v>
      </c>
      <c r="M106" t="s">
        <v>616</v>
      </c>
      <c r="R106" t="s">
        <v>372</v>
      </c>
      <c r="S106" t="s">
        <v>53</v>
      </c>
      <c r="T106" t="s">
        <v>17</v>
      </c>
      <c r="U106" t="s">
        <v>594</v>
      </c>
      <c r="W106" t="s">
        <v>614</v>
      </c>
      <c r="X106" t="s">
        <v>615</v>
      </c>
      <c r="AC106" t="s">
        <v>372</v>
      </c>
      <c r="AD106" t="s">
        <v>73</v>
      </c>
      <c r="AE106" t="s">
        <v>36</v>
      </c>
      <c r="AG106">
        <v>0</v>
      </c>
      <c r="AH106">
        <v>9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 s="36">
        <v>1</v>
      </c>
      <c r="AP106">
        <v>2</v>
      </c>
      <c r="AQ106">
        <v>2</v>
      </c>
      <c r="AR106">
        <v>1</v>
      </c>
      <c r="AS106">
        <v>4</v>
      </c>
      <c r="AT106">
        <v>9</v>
      </c>
      <c r="AU106" t="s">
        <v>21</v>
      </c>
      <c r="AV106" t="s">
        <v>652</v>
      </c>
      <c r="AW106">
        <v>180</v>
      </c>
      <c r="AX106">
        <v>50</v>
      </c>
      <c r="AY106">
        <v>0</v>
      </c>
      <c r="AZ106">
        <v>10</v>
      </c>
      <c r="BA106">
        <v>240</v>
      </c>
      <c r="BB106">
        <v>8.6633450799999991</v>
      </c>
      <c r="BC106">
        <v>14.9876931</v>
      </c>
      <c r="BD106">
        <v>10</v>
      </c>
    </row>
    <row r="107" spans="1:56" x14ac:dyDescent="0.25">
      <c r="A107" s="171">
        <v>44123</v>
      </c>
      <c r="B107" t="s">
        <v>10</v>
      </c>
      <c r="C107" t="s">
        <v>659</v>
      </c>
      <c r="D107" t="s">
        <v>11</v>
      </c>
      <c r="E107" t="s">
        <v>660</v>
      </c>
      <c r="F107" t="s">
        <v>51</v>
      </c>
      <c r="G107" t="s">
        <v>1141</v>
      </c>
      <c r="H107" t="s">
        <v>361</v>
      </c>
      <c r="I107" t="s">
        <v>14</v>
      </c>
      <c r="J107" t="s">
        <v>611</v>
      </c>
      <c r="L107" t="s">
        <v>52</v>
      </c>
      <c r="M107" t="s">
        <v>616</v>
      </c>
      <c r="R107" t="s">
        <v>372</v>
      </c>
      <c r="S107" t="s">
        <v>60</v>
      </c>
      <c r="T107" t="s">
        <v>17</v>
      </c>
      <c r="U107" t="s">
        <v>594</v>
      </c>
      <c r="W107" t="s">
        <v>614</v>
      </c>
      <c r="X107" t="s">
        <v>615</v>
      </c>
      <c r="AC107" t="s">
        <v>372</v>
      </c>
      <c r="AD107" t="s">
        <v>61</v>
      </c>
      <c r="AE107" t="s">
        <v>36</v>
      </c>
      <c r="AG107">
        <v>0</v>
      </c>
      <c r="AH107">
        <v>10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 s="36">
        <v>1</v>
      </c>
      <c r="AP107">
        <v>2</v>
      </c>
      <c r="AQ107">
        <v>3</v>
      </c>
      <c r="AR107">
        <v>2</v>
      </c>
      <c r="AS107">
        <v>3</v>
      </c>
      <c r="AT107">
        <v>10</v>
      </c>
      <c r="AU107" t="s">
        <v>55</v>
      </c>
      <c r="AV107" t="s">
        <v>327</v>
      </c>
      <c r="AW107">
        <v>90</v>
      </c>
      <c r="AX107">
        <v>30</v>
      </c>
      <c r="AY107">
        <v>10</v>
      </c>
      <c r="AZ107">
        <v>8</v>
      </c>
      <c r="BA107">
        <v>138</v>
      </c>
      <c r="BB107">
        <v>8.6633450799999991</v>
      </c>
      <c r="BC107">
        <v>14.9876931</v>
      </c>
      <c r="BD107">
        <v>10</v>
      </c>
    </row>
    <row r="108" spans="1:56" x14ac:dyDescent="0.25">
      <c r="A108" s="171">
        <v>44123</v>
      </c>
      <c r="B108" t="s">
        <v>10</v>
      </c>
      <c r="C108" t="s">
        <v>659</v>
      </c>
      <c r="D108" t="s">
        <v>11</v>
      </c>
      <c r="E108" t="s">
        <v>660</v>
      </c>
      <c r="F108" t="s">
        <v>51</v>
      </c>
      <c r="G108" t="s">
        <v>1141</v>
      </c>
      <c r="H108" t="s">
        <v>361</v>
      </c>
      <c r="I108" t="s">
        <v>14</v>
      </c>
      <c r="J108" t="s">
        <v>611</v>
      </c>
      <c r="L108" t="s">
        <v>52</v>
      </c>
      <c r="M108" t="s">
        <v>616</v>
      </c>
      <c r="R108" t="s">
        <v>372</v>
      </c>
      <c r="S108" t="s">
        <v>74</v>
      </c>
      <c r="T108" t="s">
        <v>25</v>
      </c>
      <c r="U108" t="s">
        <v>596</v>
      </c>
      <c r="W108" t="s">
        <v>10</v>
      </c>
      <c r="X108" t="s">
        <v>659</v>
      </c>
      <c r="Y108" t="s">
        <v>11</v>
      </c>
      <c r="Z108" t="s">
        <v>660</v>
      </c>
      <c r="AA108" t="s">
        <v>12</v>
      </c>
      <c r="AB108" t="s">
        <v>661</v>
      </c>
      <c r="AC108" t="s">
        <v>381</v>
      </c>
      <c r="AD108" t="s">
        <v>75</v>
      </c>
      <c r="AE108" t="s">
        <v>36</v>
      </c>
      <c r="AG108">
        <v>0</v>
      </c>
      <c r="AH108">
        <v>8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 s="36">
        <v>1</v>
      </c>
      <c r="AP108">
        <v>2</v>
      </c>
      <c r="AQ108">
        <v>2</v>
      </c>
      <c r="AR108">
        <v>1</v>
      </c>
      <c r="AS108">
        <v>3</v>
      </c>
      <c r="AT108">
        <v>8</v>
      </c>
      <c r="AU108" t="s">
        <v>64</v>
      </c>
      <c r="AV108" t="s">
        <v>652</v>
      </c>
      <c r="AW108">
        <v>80</v>
      </c>
      <c r="AX108">
        <v>30</v>
      </c>
      <c r="AY108">
        <v>20</v>
      </c>
      <c r="AZ108">
        <v>6</v>
      </c>
      <c r="BA108">
        <v>136</v>
      </c>
      <c r="BB108">
        <v>8.6633450799999991</v>
      </c>
      <c r="BC108">
        <v>14.9876931</v>
      </c>
      <c r="BD108">
        <v>10</v>
      </c>
    </row>
    <row r="109" spans="1:56" x14ac:dyDescent="0.25">
      <c r="A109" s="171">
        <v>44123</v>
      </c>
      <c r="B109" t="s">
        <v>10</v>
      </c>
      <c r="C109" t="s">
        <v>659</v>
      </c>
      <c r="D109" t="s">
        <v>11</v>
      </c>
      <c r="E109" t="s">
        <v>660</v>
      </c>
      <c r="F109" t="s">
        <v>51</v>
      </c>
      <c r="G109" t="s">
        <v>1141</v>
      </c>
      <c r="H109" t="s">
        <v>361</v>
      </c>
      <c r="I109" t="s">
        <v>14</v>
      </c>
      <c r="J109" t="s">
        <v>611</v>
      </c>
      <c r="L109" t="s">
        <v>52</v>
      </c>
      <c r="M109" t="s">
        <v>616</v>
      </c>
      <c r="R109" t="s">
        <v>372</v>
      </c>
      <c r="S109" t="s">
        <v>53</v>
      </c>
      <c r="T109" t="s">
        <v>17</v>
      </c>
      <c r="U109" t="s">
        <v>594</v>
      </c>
      <c r="W109" t="s">
        <v>614</v>
      </c>
      <c r="X109" t="s">
        <v>615</v>
      </c>
      <c r="AC109" t="s">
        <v>372</v>
      </c>
      <c r="AD109" t="s">
        <v>54</v>
      </c>
      <c r="AE109" t="s">
        <v>36</v>
      </c>
      <c r="AG109">
        <v>0</v>
      </c>
      <c r="AH109">
        <v>10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 s="36">
        <v>1</v>
      </c>
      <c r="AP109">
        <v>2</v>
      </c>
      <c r="AQ109">
        <v>2</v>
      </c>
      <c r="AR109">
        <v>2</v>
      </c>
      <c r="AS109">
        <v>4</v>
      </c>
      <c r="AT109">
        <v>10</v>
      </c>
      <c r="AU109" t="s">
        <v>55</v>
      </c>
      <c r="AV109" t="s">
        <v>327</v>
      </c>
      <c r="AW109">
        <v>120</v>
      </c>
      <c r="AX109">
        <v>50</v>
      </c>
      <c r="AY109">
        <v>15</v>
      </c>
      <c r="AZ109">
        <v>7</v>
      </c>
      <c r="BA109">
        <v>192</v>
      </c>
      <c r="BB109">
        <v>8.6633450799999991</v>
      </c>
      <c r="BC109">
        <v>14.9876931</v>
      </c>
      <c r="BD109">
        <v>10</v>
      </c>
    </row>
    <row r="110" spans="1:56" x14ac:dyDescent="0.25">
      <c r="A110" s="171">
        <v>44123</v>
      </c>
      <c r="B110" t="s">
        <v>10</v>
      </c>
      <c r="C110" t="s">
        <v>659</v>
      </c>
      <c r="D110" t="s">
        <v>11</v>
      </c>
      <c r="E110" t="s">
        <v>660</v>
      </c>
      <c r="F110" t="s">
        <v>51</v>
      </c>
      <c r="G110" t="s">
        <v>1141</v>
      </c>
      <c r="H110" t="s">
        <v>361</v>
      </c>
      <c r="I110" t="s">
        <v>14</v>
      </c>
      <c r="J110" t="s">
        <v>611</v>
      </c>
      <c r="L110" t="s">
        <v>52</v>
      </c>
      <c r="M110" t="s">
        <v>616</v>
      </c>
      <c r="R110" t="s">
        <v>372</v>
      </c>
      <c r="S110" t="s">
        <v>53</v>
      </c>
      <c r="T110" t="s">
        <v>17</v>
      </c>
      <c r="U110" t="s">
        <v>594</v>
      </c>
      <c r="W110" t="s">
        <v>614</v>
      </c>
      <c r="X110" t="s">
        <v>615</v>
      </c>
      <c r="AC110" t="s">
        <v>372</v>
      </c>
      <c r="AD110" t="s">
        <v>65</v>
      </c>
      <c r="AE110" t="s">
        <v>36</v>
      </c>
      <c r="AG110">
        <v>0</v>
      </c>
      <c r="AH110">
        <v>6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 s="36">
        <v>1</v>
      </c>
      <c r="AP110">
        <v>1</v>
      </c>
      <c r="AQ110">
        <v>1</v>
      </c>
      <c r="AR110">
        <v>2</v>
      </c>
      <c r="AS110">
        <v>2</v>
      </c>
      <c r="AT110">
        <v>6</v>
      </c>
      <c r="AU110" t="s">
        <v>21</v>
      </c>
      <c r="AV110" t="s">
        <v>652</v>
      </c>
      <c r="AW110">
        <v>60</v>
      </c>
      <c r="AX110">
        <v>20</v>
      </c>
      <c r="AY110">
        <v>0</v>
      </c>
      <c r="AZ110">
        <v>6</v>
      </c>
      <c r="BA110">
        <v>86</v>
      </c>
      <c r="BB110">
        <v>8.6633450799999991</v>
      </c>
      <c r="BC110">
        <v>14.9876931</v>
      </c>
      <c r="BD110">
        <v>10</v>
      </c>
    </row>
    <row r="111" spans="1:56" x14ac:dyDescent="0.25">
      <c r="A111" s="171">
        <v>44123</v>
      </c>
      <c r="B111" t="s">
        <v>10</v>
      </c>
      <c r="C111" t="s">
        <v>659</v>
      </c>
      <c r="D111" t="s">
        <v>11</v>
      </c>
      <c r="E111" t="s">
        <v>660</v>
      </c>
      <c r="F111" t="s">
        <v>51</v>
      </c>
      <c r="G111" t="s">
        <v>1141</v>
      </c>
      <c r="H111" t="s">
        <v>361</v>
      </c>
      <c r="I111" t="s">
        <v>14</v>
      </c>
      <c r="J111" t="s">
        <v>611</v>
      </c>
      <c r="L111" t="s">
        <v>52</v>
      </c>
      <c r="M111" t="s">
        <v>616</v>
      </c>
      <c r="R111" t="s">
        <v>372</v>
      </c>
      <c r="S111" t="s">
        <v>67</v>
      </c>
      <c r="T111" t="s">
        <v>17</v>
      </c>
      <c r="U111" t="s">
        <v>594</v>
      </c>
      <c r="W111" t="s">
        <v>614</v>
      </c>
      <c r="X111" t="s">
        <v>615</v>
      </c>
      <c r="AC111" t="s">
        <v>372</v>
      </c>
      <c r="AD111" t="s">
        <v>68</v>
      </c>
      <c r="AE111" t="s">
        <v>36</v>
      </c>
      <c r="AG111">
        <v>0</v>
      </c>
      <c r="AH111">
        <v>8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 s="36">
        <v>1</v>
      </c>
      <c r="AP111">
        <v>2</v>
      </c>
      <c r="AQ111">
        <v>2</v>
      </c>
      <c r="AR111">
        <v>1</v>
      </c>
      <c r="AS111">
        <v>3</v>
      </c>
      <c r="AT111">
        <v>8</v>
      </c>
      <c r="AU111" t="s">
        <v>64</v>
      </c>
      <c r="AV111" t="s">
        <v>652</v>
      </c>
      <c r="AW111">
        <v>160</v>
      </c>
      <c r="AX111">
        <v>30</v>
      </c>
      <c r="AY111">
        <v>20</v>
      </c>
      <c r="AZ111">
        <v>10</v>
      </c>
      <c r="BA111">
        <v>220</v>
      </c>
      <c r="BB111">
        <v>8.6633450799999991</v>
      </c>
      <c r="BC111">
        <v>14.9876931</v>
      </c>
      <c r="BD111">
        <v>10</v>
      </c>
    </row>
    <row r="112" spans="1:56" x14ac:dyDescent="0.25">
      <c r="A112" s="171">
        <v>44123</v>
      </c>
      <c r="B112" t="s">
        <v>10</v>
      </c>
      <c r="C112" t="s">
        <v>659</v>
      </c>
      <c r="D112" t="s">
        <v>11</v>
      </c>
      <c r="E112" t="s">
        <v>660</v>
      </c>
      <c r="F112" t="s">
        <v>51</v>
      </c>
      <c r="G112" t="s">
        <v>1141</v>
      </c>
      <c r="H112" t="s">
        <v>361</v>
      </c>
      <c r="I112" t="s">
        <v>14</v>
      </c>
      <c r="J112" t="s">
        <v>611</v>
      </c>
      <c r="L112" t="s">
        <v>52</v>
      </c>
      <c r="M112" t="s">
        <v>616</v>
      </c>
      <c r="R112" t="s">
        <v>372</v>
      </c>
      <c r="S112" t="s">
        <v>58</v>
      </c>
      <c r="T112" t="s">
        <v>17</v>
      </c>
      <c r="U112" t="s">
        <v>594</v>
      </c>
      <c r="W112" t="s">
        <v>614</v>
      </c>
      <c r="X112" t="s">
        <v>615</v>
      </c>
      <c r="AC112" t="s">
        <v>372</v>
      </c>
      <c r="AD112" t="s">
        <v>59</v>
      </c>
      <c r="AE112" t="s">
        <v>36</v>
      </c>
      <c r="AG112">
        <v>0</v>
      </c>
      <c r="AH112">
        <v>12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 s="36">
        <v>1</v>
      </c>
      <c r="AP112">
        <v>2</v>
      </c>
      <c r="AQ112">
        <v>3</v>
      </c>
      <c r="AR112">
        <v>3</v>
      </c>
      <c r="AS112">
        <v>4</v>
      </c>
      <c r="AT112">
        <v>12</v>
      </c>
      <c r="AU112" t="s">
        <v>55</v>
      </c>
      <c r="AV112" t="s">
        <v>652</v>
      </c>
      <c r="AW112">
        <v>160</v>
      </c>
      <c r="AX112">
        <v>50</v>
      </c>
      <c r="AY112">
        <v>10</v>
      </c>
      <c r="AZ112">
        <v>20</v>
      </c>
      <c r="BA112">
        <v>240</v>
      </c>
      <c r="BB112">
        <v>8.6633450799999991</v>
      </c>
      <c r="BC112">
        <v>14.9876931</v>
      </c>
      <c r="BD112">
        <v>10</v>
      </c>
    </row>
    <row r="113" spans="1:56" x14ac:dyDescent="0.25">
      <c r="A113" s="171">
        <v>44123</v>
      </c>
      <c r="B113" t="s">
        <v>10</v>
      </c>
      <c r="C113" t="s">
        <v>659</v>
      </c>
      <c r="D113" t="s">
        <v>11</v>
      </c>
      <c r="E113" t="s">
        <v>660</v>
      </c>
      <c r="F113" t="s">
        <v>51</v>
      </c>
      <c r="G113" t="s">
        <v>1141</v>
      </c>
      <c r="H113" t="s">
        <v>361</v>
      </c>
      <c r="I113" t="s">
        <v>14</v>
      </c>
      <c r="J113" t="s">
        <v>611</v>
      </c>
      <c r="L113" t="s">
        <v>52</v>
      </c>
      <c r="M113" t="s">
        <v>616</v>
      </c>
      <c r="R113" t="s">
        <v>372</v>
      </c>
      <c r="S113" t="s">
        <v>79</v>
      </c>
      <c r="T113" t="s">
        <v>25</v>
      </c>
      <c r="U113" t="s">
        <v>596</v>
      </c>
      <c r="W113" t="s">
        <v>10</v>
      </c>
      <c r="X113" t="s">
        <v>659</v>
      </c>
      <c r="Y113" t="s">
        <v>11</v>
      </c>
      <c r="Z113" t="s">
        <v>660</v>
      </c>
      <c r="AA113" t="s">
        <v>12</v>
      </c>
      <c r="AB113" t="s">
        <v>661</v>
      </c>
      <c r="AC113" t="s">
        <v>381</v>
      </c>
      <c r="AD113" t="s">
        <v>80</v>
      </c>
      <c r="AE113" t="s">
        <v>36</v>
      </c>
      <c r="AG113">
        <v>0</v>
      </c>
      <c r="AH113">
        <v>10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 s="36">
        <v>1</v>
      </c>
      <c r="AP113">
        <v>3</v>
      </c>
      <c r="AQ113">
        <v>2</v>
      </c>
      <c r="AR113">
        <v>2</v>
      </c>
      <c r="AS113">
        <v>3</v>
      </c>
      <c r="AT113">
        <v>10</v>
      </c>
      <c r="AU113" t="s">
        <v>64</v>
      </c>
      <c r="AV113" t="s">
        <v>652</v>
      </c>
      <c r="AW113">
        <v>180</v>
      </c>
      <c r="AX113">
        <v>40</v>
      </c>
      <c r="AY113">
        <v>20</v>
      </c>
      <c r="AZ113">
        <v>6</v>
      </c>
      <c r="BA113">
        <v>246</v>
      </c>
      <c r="BB113">
        <v>8.6633450799999991</v>
      </c>
      <c r="BC113">
        <v>14.9876931</v>
      </c>
      <c r="BD113">
        <v>10</v>
      </c>
    </row>
    <row r="114" spans="1:56" x14ac:dyDescent="0.25">
      <c r="A114" s="171">
        <v>44123</v>
      </c>
      <c r="B114" t="s">
        <v>10</v>
      </c>
      <c r="C114" t="s">
        <v>659</v>
      </c>
      <c r="D114" t="s">
        <v>11</v>
      </c>
      <c r="E114" t="s">
        <v>660</v>
      </c>
      <c r="F114" t="s">
        <v>51</v>
      </c>
      <c r="G114" t="s">
        <v>1141</v>
      </c>
      <c r="H114" t="s">
        <v>361</v>
      </c>
      <c r="I114" t="s">
        <v>14</v>
      </c>
      <c r="J114" t="s">
        <v>611</v>
      </c>
      <c r="L114" t="s">
        <v>52</v>
      </c>
      <c r="M114" t="s">
        <v>616</v>
      </c>
      <c r="R114" t="s">
        <v>372</v>
      </c>
      <c r="S114" t="s">
        <v>53</v>
      </c>
      <c r="T114" t="s">
        <v>17</v>
      </c>
      <c r="U114" t="s">
        <v>594</v>
      </c>
      <c r="W114" t="s">
        <v>614</v>
      </c>
      <c r="X114" t="s">
        <v>615</v>
      </c>
      <c r="AC114" t="s">
        <v>372</v>
      </c>
      <c r="AD114" t="s">
        <v>54</v>
      </c>
      <c r="AE114" t="s">
        <v>36</v>
      </c>
      <c r="AG114">
        <v>0</v>
      </c>
      <c r="AH114">
        <v>8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 s="36">
        <v>1</v>
      </c>
      <c r="AP114">
        <v>2</v>
      </c>
      <c r="AQ114">
        <v>2</v>
      </c>
      <c r="AR114">
        <v>2</v>
      </c>
      <c r="AS114">
        <v>2</v>
      </c>
      <c r="AT114">
        <v>8</v>
      </c>
      <c r="AU114" t="s">
        <v>21</v>
      </c>
      <c r="AV114" t="s">
        <v>652</v>
      </c>
      <c r="AW114">
        <v>60</v>
      </c>
      <c r="AX114">
        <v>35</v>
      </c>
      <c r="AY114">
        <v>0</v>
      </c>
      <c r="AZ114">
        <v>6</v>
      </c>
      <c r="BA114">
        <v>101</v>
      </c>
      <c r="BB114">
        <v>8.6633450799999991</v>
      </c>
      <c r="BC114">
        <v>14.9876931</v>
      </c>
      <c r="BD114">
        <v>10</v>
      </c>
    </row>
    <row r="115" spans="1:56" x14ac:dyDescent="0.25">
      <c r="A115" s="171">
        <v>44123</v>
      </c>
      <c r="B115" t="s">
        <v>10</v>
      </c>
      <c r="C115" t="s">
        <v>659</v>
      </c>
      <c r="D115" t="s">
        <v>11</v>
      </c>
      <c r="E115" t="s">
        <v>660</v>
      </c>
      <c r="F115" t="s">
        <v>51</v>
      </c>
      <c r="G115" t="s">
        <v>1141</v>
      </c>
      <c r="H115" t="s">
        <v>361</v>
      </c>
      <c r="I115" t="s">
        <v>14</v>
      </c>
      <c r="J115" t="s">
        <v>611</v>
      </c>
      <c r="L115" t="s">
        <v>52</v>
      </c>
      <c r="M115" t="s">
        <v>616</v>
      </c>
      <c r="R115" t="s">
        <v>372</v>
      </c>
      <c r="S115" t="s">
        <v>67</v>
      </c>
      <c r="T115" t="s">
        <v>17</v>
      </c>
      <c r="U115" t="s">
        <v>594</v>
      </c>
      <c r="W115" t="s">
        <v>614</v>
      </c>
      <c r="X115" t="s">
        <v>615</v>
      </c>
      <c r="AC115" t="s">
        <v>372</v>
      </c>
      <c r="AD115" t="s">
        <v>61</v>
      </c>
      <c r="AE115" t="s">
        <v>36</v>
      </c>
      <c r="AG115">
        <v>0</v>
      </c>
      <c r="AH115">
        <v>8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 s="36">
        <v>1</v>
      </c>
      <c r="AP115">
        <v>1</v>
      </c>
      <c r="AQ115">
        <v>2</v>
      </c>
      <c r="AR115">
        <v>1</v>
      </c>
      <c r="AS115">
        <v>4</v>
      </c>
      <c r="AT115">
        <v>8</v>
      </c>
      <c r="AU115" t="s">
        <v>78</v>
      </c>
      <c r="AV115" t="s">
        <v>652</v>
      </c>
      <c r="AW115">
        <v>150</v>
      </c>
      <c r="AX115">
        <v>50</v>
      </c>
      <c r="AY115">
        <v>20</v>
      </c>
      <c r="AZ115">
        <v>8</v>
      </c>
      <c r="BA115">
        <v>228</v>
      </c>
      <c r="BB115">
        <v>8.6633450799999991</v>
      </c>
      <c r="BC115">
        <v>14.9876931</v>
      </c>
      <c r="BD115">
        <v>10</v>
      </c>
    </row>
    <row r="116" spans="1:56" x14ac:dyDescent="0.25">
      <c r="A116" s="171">
        <v>44123</v>
      </c>
      <c r="B116" t="s">
        <v>10</v>
      </c>
      <c r="C116" t="s">
        <v>659</v>
      </c>
      <c r="D116" t="s">
        <v>11</v>
      </c>
      <c r="E116" t="s">
        <v>660</v>
      </c>
      <c r="F116" t="s">
        <v>51</v>
      </c>
      <c r="G116" t="s">
        <v>1141</v>
      </c>
      <c r="H116" t="s">
        <v>361</v>
      </c>
      <c r="I116" t="s">
        <v>14</v>
      </c>
      <c r="J116" t="s">
        <v>611</v>
      </c>
      <c r="L116" t="s">
        <v>52</v>
      </c>
      <c r="M116" t="s">
        <v>616</v>
      </c>
      <c r="R116" t="s">
        <v>372</v>
      </c>
      <c r="S116" t="s">
        <v>74</v>
      </c>
      <c r="T116" t="s">
        <v>25</v>
      </c>
      <c r="U116" t="s">
        <v>596</v>
      </c>
      <c r="W116" t="s">
        <v>10</v>
      </c>
      <c r="X116" t="s">
        <v>659</v>
      </c>
      <c r="Y116" t="s">
        <v>11</v>
      </c>
      <c r="Z116" t="s">
        <v>660</v>
      </c>
      <c r="AA116" t="s">
        <v>12</v>
      </c>
      <c r="AB116" t="s">
        <v>661</v>
      </c>
      <c r="AC116" t="s">
        <v>381</v>
      </c>
      <c r="AD116" t="s">
        <v>75</v>
      </c>
      <c r="AE116" t="s">
        <v>36</v>
      </c>
      <c r="AG116">
        <v>0</v>
      </c>
      <c r="AH116">
        <v>9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 s="36">
        <v>1</v>
      </c>
      <c r="AP116">
        <v>2</v>
      </c>
      <c r="AQ116">
        <v>2</v>
      </c>
      <c r="AR116">
        <v>2</v>
      </c>
      <c r="AS116">
        <v>3</v>
      </c>
      <c r="AT116">
        <v>9</v>
      </c>
      <c r="AU116" t="s">
        <v>39</v>
      </c>
      <c r="AW116">
        <v>70</v>
      </c>
      <c r="AX116">
        <v>30</v>
      </c>
      <c r="AY116">
        <v>10</v>
      </c>
      <c r="AZ116">
        <v>0</v>
      </c>
      <c r="BA116">
        <v>110</v>
      </c>
      <c r="BB116">
        <v>8.6633450799999991</v>
      </c>
      <c r="BC116">
        <v>14.9876931</v>
      </c>
      <c r="BD116">
        <v>10</v>
      </c>
    </row>
    <row r="117" spans="1:56" x14ac:dyDescent="0.25">
      <c r="A117" s="171">
        <v>44123</v>
      </c>
      <c r="B117" t="s">
        <v>10</v>
      </c>
      <c r="C117" t="s">
        <v>659</v>
      </c>
      <c r="D117" t="s">
        <v>11</v>
      </c>
      <c r="E117" t="s">
        <v>660</v>
      </c>
      <c r="F117" t="s">
        <v>51</v>
      </c>
      <c r="G117" t="s">
        <v>1141</v>
      </c>
      <c r="H117" t="s">
        <v>361</v>
      </c>
      <c r="I117" t="s">
        <v>14</v>
      </c>
      <c r="J117" t="s">
        <v>611</v>
      </c>
      <c r="L117" t="s">
        <v>52</v>
      </c>
      <c r="M117" t="s">
        <v>616</v>
      </c>
      <c r="R117" t="s">
        <v>372</v>
      </c>
      <c r="S117" t="s">
        <v>76</v>
      </c>
      <c r="T117" t="s">
        <v>25</v>
      </c>
      <c r="U117" t="s">
        <v>596</v>
      </c>
      <c r="W117" t="s">
        <v>10</v>
      </c>
      <c r="X117" t="s">
        <v>659</v>
      </c>
      <c r="Y117" t="s">
        <v>11</v>
      </c>
      <c r="Z117" t="s">
        <v>660</v>
      </c>
      <c r="AA117" t="s">
        <v>12</v>
      </c>
      <c r="AB117" t="s">
        <v>661</v>
      </c>
      <c r="AC117" t="s">
        <v>236</v>
      </c>
      <c r="AD117" t="s">
        <v>75</v>
      </c>
      <c r="AE117" t="s">
        <v>36</v>
      </c>
      <c r="AG117">
        <v>0</v>
      </c>
      <c r="AH117">
        <v>5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 s="36">
        <v>1</v>
      </c>
      <c r="AP117">
        <v>1</v>
      </c>
      <c r="AQ117">
        <v>1</v>
      </c>
      <c r="AR117">
        <v>1</v>
      </c>
      <c r="AS117">
        <v>2</v>
      </c>
      <c r="AT117">
        <v>5</v>
      </c>
      <c r="AU117" t="s">
        <v>21</v>
      </c>
      <c r="AV117" t="s">
        <v>327</v>
      </c>
      <c r="AW117">
        <v>40</v>
      </c>
      <c r="AX117">
        <v>20</v>
      </c>
      <c r="AY117">
        <v>0</v>
      </c>
      <c r="AZ117">
        <v>2</v>
      </c>
      <c r="BA117">
        <v>62</v>
      </c>
      <c r="BB117">
        <v>8.6633450799999991</v>
      </c>
      <c r="BC117">
        <v>14.9876931</v>
      </c>
      <c r="BD117">
        <v>10</v>
      </c>
    </row>
    <row r="118" spans="1:56" x14ac:dyDescent="0.25">
      <c r="A118" s="171">
        <v>44123</v>
      </c>
      <c r="B118" t="s">
        <v>10</v>
      </c>
      <c r="C118" t="s">
        <v>659</v>
      </c>
      <c r="D118" t="s">
        <v>11</v>
      </c>
      <c r="E118" t="s">
        <v>660</v>
      </c>
      <c r="F118" t="s">
        <v>51</v>
      </c>
      <c r="G118" t="s">
        <v>1141</v>
      </c>
      <c r="H118" t="s">
        <v>361</v>
      </c>
      <c r="I118" t="s">
        <v>14</v>
      </c>
      <c r="J118" t="s">
        <v>611</v>
      </c>
      <c r="L118" t="s">
        <v>52</v>
      </c>
      <c r="M118" t="s">
        <v>616</v>
      </c>
      <c r="R118" t="s">
        <v>372</v>
      </c>
      <c r="S118" t="s">
        <v>60</v>
      </c>
      <c r="T118" t="s">
        <v>17</v>
      </c>
      <c r="U118" t="s">
        <v>594</v>
      </c>
      <c r="W118" t="s">
        <v>614</v>
      </c>
      <c r="X118" t="s">
        <v>615</v>
      </c>
      <c r="AC118" t="s">
        <v>372</v>
      </c>
      <c r="AD118" t="s">
        <v>63</v>
      </c>
      <c r="AE118" t="s">
        <v>36</v>
      </c>
      <c r="AG118">
        <v>0</v>
      </c>
      <c r="AH118">
        <v>8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 s="36">
        <v>1</v>
      </c>
      <c r="AP118">
        <v>2</v>
      </c>
      <c r="AQ118">
        <v>2</v>
      </c>
      <c r="AR118">
        <v>2</v>
      </c>
      <c r="AS118">
        <v>2</v>
      </c>
      <c r="AT118">
        <v>8</v>
      </c>
      <c r="AU118" t="s">
        <v>55</v>
      </c>
      <c r="AV118" t="s">
        <v>327</v>
      </c>
      <c r="AW118">
        <v>90</v>
      </c>
      <c r="AX118">
        <v>30</v>
      </c>
      <c r="AY118">
        <v>10</v>
      </c>
      <c r="AZ118">
        <v>8</v>
      </c>
      <c r="BA118">
        <v>138</v>
      </c>
      <c r="BB118">
        <v>8.6633450799999991</v>
      </c>
      <c r="BC118">
        <v>14.9876931</v>
      </c>
      <c r="BD118">
        <v>10</v>
      </c>
    </row>
    <row r="119" spans="1:56" x14ac:dyDescent="0.25">
      <c r="A119" s="171">
        <v>44123</v>
      </c>
      <c r="B119" t="s">
        <v>10</v>
      </c>
      <c r="C119" t="s">
        <v>659</v>
      </c>
      <c r="D119" t="s">
        <v>11</v>
      </c>
      <c r="E119" t="s">
        <v>660</v>
      </c>
      <c r="F119" t="s">
        <v>33</v>
      </c>
      <c r="G119" t="s">
        <v>668</v>
      </c>
      <c r="H119" t="s">
        <v>362</v>
      </c>
      <c r="I119" t="s">
        <v>14</v>
      </c>
      <c r="J119" t="s">
        <v>611</v>
      </c>
      <c r="L119" t="s">
        <v>34</v>
      </c>
      <c r="M119" t="s">
        <v>651</v>
      </c>
      <c r="R119" t="s">
        <v>372</v>
      </c>
      <c r="S119" t="s">
        <v>9</v>
      </c>
      <c r="T119" t="s">
        <v>25</v>
      </c>
      <c r="U119" t="s">
        <v>596</v>
      </c>
      <c r="W119" t="s">
        <v>10</v>
      </c>
      <c r="X119" t="s">
        <v>659</v>
      </c>
      <c r="Y119" t="s">
        <v>927</v>
      </c>
      <c r="Z119" t="s">
        <v>928</v>
      </c>
      <c r="AA119" t="s">
        <v>1143</v>
      </c>
      <c r="AB119" t="s">
        <v>1144</v>
      </c>
      <c r="AC119" t="s">
        <v>359</v>
      </c>
      <c r="AD119" t="s">
        <v>38</v>
      </c>
      <c r="AE119" t="s">
        <v>36</v>
      </c>
      <c r="AG119">
        <v>0</v>
      </c>
      <c r="AH119">
        <v>2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 s="36">
        <v>1</v>
      </c>
      <c r="AP119">
        <v>0</v>
      </c>
      <c r="AQ119">
        <v>0</v>
      </c>
      <c r="AR119">
        <v>0</v>
      </c>
      <c r="AS119">
        <v>2</v>
      </c>
      <c r="AT119">
        <v>2</v>
      </c>
      <c r="AU119" t="s">
        <v>37</v>
      </c>
      <c r="AW119">
        <v>50</v>
      </c>
      <c r="AX119">
        <v>0</v>
      </c>
      <c r="AY119">
        <v>0</v>
      </c>
      <c r="AZ119">
        <v>0</v>
      </c>
      <c r="BA119">
        <v>50</v>
      </c>
      <c r="BB119">
        <v>9.3887997999999993</v>
      </c>
      <c r="BC119">
        <v>13.43275727</v>
      </c>
      <c r="BD119">
        <v>10</v>
      </c>
    </row>
    <row r="120" spans="1:56" x14ac:dyDescent="0.25">
      <c r="A120" s="171">
        <v>44123</v>
      </c>
      <c r="B120" t="s">
        <v>10</v>
      </c>
      <c r="C120" t="s">
        <v>659</v>
      </c>
      <c r="D120" t="s">
        <v>11</v>
      </c>
      <c r="E120" t="s">
        <v>660</v>
      </c>
      <c r="F120" t="s">
        <v>33</v>
      </c>
      <c r="G120" t="s">
        <v>668</v>
      </c>
      <c r="H120" t="s">
        <v>362</v>
      </c>
      <c r="I120" t="s">
        <v>14</v>
      </c>
      <c r="J120" t="s">
        <v>611</v>
      </c>
      <c r="L120" t="s">
        <v>34</v>
      </c>
      <c r="M120" t="s">
        <v>651</v>
      </c>
      <c r="R120" t="s">
        <v>372</v>
      </c>
      <c r="S120" t="s">
        <v>306</v>
      </c>
      <c r="T120" t="s">
        <v>25</v>
      </c>
      <c r="U120" t="s">
        <v>596</v>
      </c>
      <c r="W120" t="s">
        <v>10</v>
      </c>
      <c r="X120" t="s">
        <v>659</v>
      </c>
      <c r="Y120" t="s">
        <v>11</v>
      </c>
      <c r="Z120" t="s">
        <v>660</v>
      </c>
      <c r="AA120" t="s">
        <v>33</v>
      </c>
      <c r="AB120" t="s">
        <v>668</v>
      </c>
      <c r="AC120" t="s">
        <v>362</v>
      </c>
      <c r="AD120" t="s">
        <v>131</v>
      </c>
      <c r="AE120" t="s">
        <v>36</v>
      </c>
      <c r="AG120">
        <v>0</v>
      </c>
      <c r="AH120">
        <v>7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 s="36">
        <v>1</v>
      </c>
      <c r="AP120">
        <v>3</v>
      </c>
      <c r="AQ120">
        <v>2</v>
      </c>
      <c r="AR120">
        <v>1</v>
      </c>
      <c r="AS120">
        <v>1</v>
      </c>
      <c r="AT120">
        <v>7</v>
      </c>
      <c r="AU120" t="s">
        <v>21</v>
      </c>
      <c r="AV120" t="s">
        <v>327</v>
      </c>
      <c r="AW120">
        <v>150</v>
      </c>
      <c r="AX120">
        <v>80</v>
      </c>
      <c r="AY120">
        <v>0</v>
      </c>
      <c r="AZ120">
        <v>4</v>
      </c>
      <c r="BA120">
        <v>234</v>
      </c>
      <c r="BB120">
        <v>9.3887997999999993</v>
      </c>
      <c r="BC120">
        <v>13.43275727</v>
      </c>
      <c r="BD120">
        <v>10</v>
      </c>
    </row>
    <row r="121" spans="1:56" x14ac:dyDescent="0.25">
      <c r="A121" s="171">
        <v>44124</v>
      </c>
      <c r="B121" t="s">
        <v>26</v>
      </c>
      <c r="C121" t="s">
        <v>590</v>
      </c>
      <c r="D121" t="s">
        <v>591</v>
      </c>
      <c r="E121" t="s">
        <v>592</v>
      </c>
      <c r="F121" t="s">
        <v>88</v>
      </c>
      <c r="G121" t="s">
        <v>593</v>
      </c>
      <c r="H121" t="s">
        <v>89</v>
      </c>
      <c r="I121" t="s">
        <v>25</v>
      </c>
      <c r="J121" t="s">
        <v>596</v>
      </c>
      <c r="L121" t="s">
        <v>26</v>
      </c>
      <c r="M121" t="s">
        <v>590</v>
      </c>
      <c r="N121" t="s">
        <v>591</v>
      </c>
      <c r="O121" t="s">
        <v>592</v>
      </c>
      <c r="P121" t="s">
        <v>27</v>
      </c>
      <c r="Q121" t="s">
        <v>607</v>
      </c>
      <c r="R121" t="s">
        <v>394</v>
      </c>
      <c r="S121" t="s">
        <v>9</v>
      </c>
      <c r="T121" t="s">
        <v>25</v>
      </c>
      <c r="U121" t="s">
        <v>596</v>
      </c>
      <c r="W121" t="s">
        <v>109</v>
      </c>
      <c r="X121" t="s">
        <v>690</v>
      </c>
      <c r="Y121" t="s">
        <v>173</v>
      </c>
      <c r="Z121" t="s">
        <v>691</v>
      </c>
      <c r="AA121" t="s">
        <v>174</v>
      </c>
      <c r="AB121" t="s">
        <v>718</v>
      </c>
      <c r="AC121" t="s">
        <v>409</v>
      </c>
      <c r="AD121" t="s">
        <v>176</v>
      </c>
      <c r="AE121" t="s">
        <v>30</v>
      </c>
      <c r="AG121">
        <v>3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1</v>
      </c>
      <c r="AP121">
        <v>0</v>
      </c>
      <c r="AQ121">
        <v>0</v>
      </c>
      <c r="AR121">
        <v>0</v>
      </c>
      <c r="AS121">
        <v>3</v>
      </c>
      <c r="AT121">
        <v>3</v>
      </c>
      <c r="AU121" t="s">
        <v>37</v>
      </c>
      <c r="AW121">
        <v>74</v>
      </c>
      <c r="AX121">
        <v>0</v>
      </c>
      <c r="AY121">
        <v>0</v>
      </c>
      <c r="AZ121">
        <v>0</v>
      </c>
      <c r="BA121">
        <v>74</v>
      </c>
      <c r="BB121">
        <v>6.7419379599999996</v>
      </c>
      <c r="BC121">
        <v>14.56870743</v>
      </c>
      <c r="BD121">
        <v>10</v>
      </c>
    </row>
    <row r="122" spans="1:56" x14ac:dyDescent="0.25">
      <c r="A122" s="171">
        <v>44124</v>
      </c>
      <c r="B122" t="s">
        <v>26</v>
      </c>
      <c r="C122" t="s">
        <v>590</v>
      </c>
      <c r="D122" t="s">
        <v>591</v>
      </c>
      <c r="E122" t="s">
        <v>592</v>
      </c>
      <c r="F122" t="s">
        <v>88</v>
      </c>
      <c r="G122" t="s">
        <v>593</v>
      </c>
      <c r="H122" t="s">
        <v>89</v>
      </c>
      <c r="I122" t="s">
        <v>25</v>
      </c>
      <c r="J122" t="s">
        <v>596</v>
      </c>
      <c r="L122" t="s">
        <v>26</v>
      </c>
      <c r="M122" t="s">
        <v>590</v>
      </c>
      <c r="N122" t="s">
        <v>591</v>
      </c>
      <c r="O122" t="s">
        <v>592</v>
      </c>
      <c r="P122" t="s">
        <v>27</v>
      </c>
      <c r="Q122" t="s">
        <v>607</v>
      </c>
      <c r="R122" t="s">
        <v>689</v>
      </c>
      <c r="S122" t="s">
        <v>50</v>
      </c>
      <c r="T122" t="s">
        <v>25</v>
      </c>
      <c r="U122" t="s">
        <v>596</v>
      </c>
      <c r="W122" t="s">
        <v>109</v>
      </c>
      <c r="X122" t="s">
        <v>690</v>
      </c>
      <c r="Y122" t="s">
        <v>199</v>
      </c>
      <c r="Z122" t="s">
        <v>774</v>
      </c>
      <c r="AA122" t="s">
        <v>216</v>
      </c>
      <c r="AB122" t="s">
        <v>788</v>
      </c>
      <c r="AC122" t="s">
        <v>438</v>
      </c>
      <c r="AD122" t="s">
        <v>73</v>
      </c>
      <c r="AE122" t="s">
        <v>30</v>
      </c>
      <c r="AG122">
        <v>4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1</v>
      </c>
      <c r="AP122">
        <v>0</v>
      </c>
      <c r="AQ122">
        <v>0</v>
      </c>
      <c r="AR122">
        <v>0</v>
      </c>
      <c r="AS122">
        <v>4</v>
      </c>
      <c r="AT122">
        <v>4</v>
      </c>
      <c r="AU122" t="s">
        <v>37</v>
      </c>
      <c r="AW122">
        <v>19</v>
      </c>
      <c r="AX122">
        <v>0</v>
      </c>
      <c r="AY122">
        <v>0</v>
      </c>
      <c r="AZ122">
        <v>0</v>
      </c>
      <c r="BA122">
        <v>19</v>
      </c>
      <c r="BB122">
        <v>6.7419379599999996</v>
      </c>
      <c r="BC122">
        <v>14.56870743</v>
      </c>
      <c r="BD122">
        <v>10</v>
      </c>
    </row>
    <row r="123" spans="1:56" x14ac:dyDescent="0.25">
      <c r="A123" s="171">
        <v>44124</v>
      </c>
      <c r="B123" t="s">
        <v>26</v>
      </c>
      <c r="C123" t="s">
        <v>590</v>
      </c>
      <c r="D123" t="s">
        <v>591</v>
      </c>
      <c r="E123" t="s">
        <v>592</v>
      </c>
      <c r="F123" t="s">
        <v>88</v>
      </c>
      <c r="G123" t="s">
        <v>593</v>
      </c>
      <c r="H123" t="s">
        <v>89</v>
      </c>
      <c r="I123" t="s">
        <v>25</v>
      </c>
      <c r="J123" t="s">
        <v>596</v>
      </c>
      <c r="L123" t="s">
        <v>26</v>
      </c>
      <c r="M123" t="s">
        <v>590</v>
      </c>
      <c r="N123" t="s">
        <v>591</v>
      </c>
      <c r="O123" t="s">
        <v>592</v>
      </c>
      <c r="P123" t="s">
        <v>27</v>
      </c>
      <c r="Q123" t="s">
        <v>607</v>
      </c>
      <c r="R123" t="s">
        <v>700</v>
      </c>
      <c r="S123" t="s">
        <v>175</v>
      </c>
      <c r="T123" t="s">
        <v>25</v>
      </c>
      <c r="U123" t="s">
        <v>596</v>
      </c>
      <c r="W123" t="s">
        <v>92</v>
      </c>
      <c r="X123" t="s">
        <v>602</v>
      </c>
      <c r="Y123" t="s">
        <v>603</v>
      </c>
      <c r="Z123" t="s">
        <v>604</v>
      </c>
      <c r="AA123" t="s">
        <v>99</v>
      </c>
      <c r="AB123" t="s">
        <v>695</v>
      </c>
      <c r="AC123" t="s">
        <v>100</v>
      </c>
      <c r="AD123" t="s">
        <v>121</v>
      </c>
      <c r="AE123" t="s">
        <v>30</v>
      </c>
      <c r="AG123">
        <v>6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1</v>
      </c>
      <c r="AP123">
        <v>0</v>
      </c>
      <c r="AQ123">
        <v>1</v>
      </c>
      <c r="AR123">
        <v>1</v>
      </c>
      <c r="AS123">
        <v>4</v>
      </c>
      <c r="AT123">
        <v>6</v>
      </c>
      <c r="AU123" t="s">
        <v>600</v>
      </c>
      <c r="AW123">
        <v>46</v>
      </c>
      <c r="AX123">
        <v>0</v>
      </c>
      <c r="AY123">
        <v>0</v>
      </c>
      <c r="AZ123">
        <v>0</v>
      </c>
      <c r="BA123">
        <v>46</v>
      </c>
      <c r="BB123">
        <v>6.7419379599999996</v>
      </c>
      <c r="BC123">
        <v>14.56870743</v>
      </c>
      <c r="BD123">
        <v>10</v>
      </c>
    </row>
    <row r="124" spans="1:56" x14ac:dyDescent="0.25">
      <c r="A124" s="171">
        <v>44124</v>
      </c>
      <c r="B124" t="s">
        <v>92</v>
      </c>
      <c r="C124" t="s">
        <v>602</v>
      </c>
      <c r="D124" t="s">
        <v>940</v>
      </c>
      <c r="E124" t="s">
        <v>604</v>
      </c>
      <c r="F124" t="s">
        <v>193</v>
      </c>
      <c r="G124" t="s">
        <v>754</v>
      </c>
      <c r="H124" t="s">
        <v>367</v>
      </c>
      <c r="I124" t="s">
        <v>14</v>
      </c>
      <c r="J124" t="s">
        <v>611</v>
      </c>
      <c r="L124" t="s">
        <v>159</v>
      </c>
      <c r="M124" t="s">
        <v>653</v>
      </c>
      <c r="R124" t="s">
        <v>372</v>
      </c>
      <c r="S124" t="s">
        <v>295</v>
      </c>
      <c r="T124" t="s">
        <v>544</v>
      </c>
      <c r="U124" t="s">
        <v>782</v>
      </c>
      <c r="AC124" t="s">
        <v>372</v>
      </c>
      <c r="AD124" t="s">
        <v>83</v>
      </c>
      <c r="AE124" t="s">
        <v>20</v>
      </c>
      <c r="AG124">
        <v>1</v>
      </c>
      <c r="AH124">
        <v>7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 s="36">
        <v>2</v>
      </c>
      <c r="AP124">
        <v>0</v>
      </c>
      <c r="AQ124">
        <v>0</v>
      </c>
      <c r="AR124">
        <v>0</v>
      </c>
      <c r="AS124">
        <v>8</v>
      </c>
      <c r="AT124">
        <v>8</v>
      </c>
      <c r="AU124" t="s">
        <v>37</v>
      </c>
      <c r="AW124">
        <v>234</v>
      </c>
      <c r="AX124">
        <v>0</v>
      </c>
      <c r="AY124">
        <v>0</v>
      </c>
      <c r="AZ124">
        <v>0</v>
      </c>
      <c r="BA124">
        <v>234</v>
      </c>
      <c r="BB124">
        <v>4.8990748999999996</v>
      </c>
      <c r="BC124">
        <v>14.54433978</v>
      </c>
      <c r="BD124">
        <v>10</v>
      </c>
    </row>
    <row r="125" spans="1:56" x14ac:dyDescent="0.25">
      <c r="A125" s="171">
        <v>44124</v>
      </c>
      <c r="B125" t="s">
        <v>92</v>
      </c>
      <c r="C125" t="s">
        <v>602</v>
      </c>
      <c r="D125" t="s">
        <v>157</v>
      </c>
      <c r="E125" t="s">
        <v>665</v>
      </c>
      <c r="F125" t="s">
        <v>158</v>
      </c>
      <c r="G125" t="s">
        <v>667</v>
      </c>
      <c r="H125" t="s">
        <v>847</v>
      </c>
      <c r="I125" t="s">
        <v>25</v>
      </c>
      <c r="J125" t="s">
        <v>596</v>
      </c>
      <c r="L125" t="s">
        <v>26</v>
      </c>
      <c r="M125" t="s">
        <v>590</v>
      </c>
      <c r="N125" t="s">
        <v>237</v>
      </c>
      <c r="O125" t="s">
        <v>858</v>
      </c>
      <c r="P125" t="s">
        <v>238</v>
      </c>
      <c r="Q125" t="s">
        <v>872</v>
      </c>
      <c r="R125" t="s">
        <v>934</v>
      </c>
      <c r="S125" t="s">
        <v>91</v>
      </c>
      <c r="T125" t="s">
        <v>25</v>
      </c>
      <c r="U125" t="s">
        <v>596</v>
      </c>
      <c r="W125" t="s">
        <v>92</v>
      </c>
      <c r="X125" t="s">
        <v>602</v>
      </c>
      <c r="Y125" t="s">
        <v>603</v>
      </c>
      <c r="Z125" t="s">
        <v>604</v>
      </c>
      <c r="AA125" t="s">
        <v>154</v>
      </c>
      <c r="AB125" t="s">
        <v>605</v>
      </c>
      <c r="AC125" t="s">
        <v>401</v>
      </c>
      <c r="AD125" t="s">
        <v>139</v>
      </c>
      <c r="AE125" t="s">
        <v>30</v>
      </c>
      <c r="AG125">
        <v>3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S125">
        <v>3</v>
      </c>
      <c r="AT125">
        <v>3</v>
      </c>
      <c r="AU125" t="s">
        <v>135</v>
      </c>
      <c r="AW125">
        <v>300</v>
      </c>
      <c r="AX125">
        <v>0</v>
      </c>
      <c r="AY125">
        <v>15</v>
      </c>
      <c r="AZ125">
        <v>0</v>
      </c>
      <c r="BA125">
        <v>315</v>
      </c>
      <c r="BB125">
        <v>6.0385846000000001</v>
      </c>
      <c r="BC125">
        <v>14.4007468</v>
      </c>
      <c r="BD125">
        <v>10</v>
      </c>
    </row>
    <row r="126" spans="1:56" x14ac:dyDescent="0.25">
      <c r="A126" s="171">
        <v>44124</v>
      </c>
      <c r="B126" t="s">
        <v>10</v>
      </c>
      <c r="C126" t="s">
        <v>659</v>
      </c>
      <c r="D126" t="s">
        <v>11</v>
      </c>
      <c r="E126" t="s">
        <v>660</v>
      </c>
      <c r="F126" t="s">
        <v>33</v>
      </c>
      <c r="G126" t="s">
        <v>668</v>
      </c>
      <c r="H126" t="s">
        <v>362</v>
      </c>
      <c r="I126" t="s">
        <v>14</v>
      </c>
      <c r="J126" t="s">
        <v>611</v>
      </c>
      <c r="L126" t="s">
        <v>147</v>
      </c>
      <c r="M126" t="s">
        <v>641</v>
      </c>
      <c r="R126" t="s">
        <v>372</v>
      </c>
      <c r="S126" t="s">
        <v>148</v>
      </c>
      <c r="T126" t="s">
        <v>25</v>
      </c>
      <c r="U126" t="s">
        <v>596</v>
      </c>
      <c r="W126" t="s">
        <v>10</v>
      </c>
      <c r="X126" t="s">
        <v>659</v>
      </c>
      <c r="Y126" t="s">
        <v>11</v>
      </c>
      <c r="Z126" t="s">
        <v>660</v>
      </c>
      <c r="AA126" t="s">
        <v>33</v>
      </c>
      <c r="AB126" t="s">
        <v>668</v>
      </c>
      <c r="AC126" t="s">
        <v>393</v>
      </c>
      <c r="AD126" t="s">
        <v>149</v>
      </c>
      <c r="AE126" t="s">
        <v>118</v>
      </c>
      <c r="AF126" t="s">
        <v>524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5</v>
      </c>
      <c r="AO126" s="36">
        <v>1</v>
      </c>
      <c r="AP126">
        <v>1</v>
      </c>
      <c r="AQ126">
        <v>2</v>
      </c>
      <c r="AR126">
        <v>1</v>
      </c>
      <c r="AS126">
        <v>1</v>
      </c>
      <c r="AT126">
        <v>5</v>
      </c>
      <c r="AU126" t="s">
        <v>150</v>
      </c>
      <c r="AW126">
        <v>0</v>
      </c>
      <c r="AX126">
        <v>75</v>
      </c>
      <c r="AY126">
        <v>66</v>
      </c>
      <c r="AZ126">
        <v>0</v>
      </c>
      <c r="BA126">
        <v>141</v>
      </c>
      <c r="BB126">
        <v>9.3887997999999993</v>
      </c>
      <c r="BC126">
        <v>13.43275727</v>
      </c>
      <c r="BD126">
        <v>10</v>
      </c>
    </row>
    <row r="127" spans="1:56" x14ac:dyDescent="0.25">
      <c r="A127" s="171">
        <v>44125</v>
      </c>
      <c r="B127" t="s">
        <v>26</v>
      </c>
      <c r="C127" t="s">
        <v>590</v>
      </c>
      <c r="D127" t="s">
        <v>591</v>
      </c>
      <c r="E127" t="s">
        <v>592</v>
      </c>
      <c r="F127" t="s">
        <v>88</v>
      </c>
      <c r="G127" t="s">
        <v>593</v>
      </c>
      <c r="H127" t="s">
        <v>89</v>
      </c>
      <c r="I127" t="s">
        <v>25</v>
      </c>
      <c r="J127" t="s">
        <v>596</v>
      </c>
      <c r="L127" t="s">
        <v>26</v>
      </c>
      <c r="M127" t="s">
        <v>590</v>
      </c>
      <c r="N127" t="s">
        <v>591</v>
      </c>
      <c r="O127" t="s">
        <v>592</v>
      </c>
      <c r="P127" t="s">
        <v>142</v>
      </c>
      <c r="Q127" t="s">
        <v>606</v>
      </c>
      <c r="R127" t="s">
        <v>153</v>
      </c>
      <c r="S127" t="s">
        <v>48</v>
      </c>
      <c r="T127" t="s">
        <v>25</v>
      </c>
      <c r="U127" t="s">
        <v>596</v>
      </c>
      <c r="W127" t="s">
        <v>26</v>
      </c>
      <c r="X127" t="s">
        <v>590</v>
      </c>
      <c r="Y127" t="s">
        <v>591</v>
      </c>
      <c r="Z127" t="s">
        <v>592</v>
      </c>
      <c r="AA127" t="s">
        <v>88</v>
      </c>
      <c r="AB127" t="s">
        <v>593</v>
      </c>
      <c r="AC127" t="s">
        <v>400</v>
      </c>
      <c r="AD127" t="s">
        <v>22</v>
      </c>
      <c r="AE127" t="s">
        <v>156</v>
      </c>
      <c r="AG127">
        <v>1</v>
      </c>
      <c r="AH127">
        <v>0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2</v>
      </c>
      <c r="AP127">
        <v>0</v>
      </c>
      <c r="AQ127">
        <v>0</v>
      </c>
      <c r="AR127">
        <v>0</v>
      </c>
      <c r="AS127">
        <v>2</v>
      </c>
      <c r="AT127">
        <v>2</v>
      </c>
      <c r="AU127" t="s">
        <v>37</v>
      </c>
      <c r="AW127">
        <v>25</v>
      </c>
      <c r="AX127">
        <v>0</v>
      </c>
      <c r="AY127">
        <v>0</v>
      </c>
      <c r="AZ127">
        <v>0</v>
      </c>
      <c r="BA127">
        <v>25</v>
      </c>
      <c r="BB127">
        <v>6.7419379599999996</v>
      </c>
      <c r="BC127">
        <v>14.56870743</v>
      </c>
      <c r="BD127">
        <v>10</v>
      </c>
    </row>
    <row r="128" spans="1:56" x14ac:dyDescent="0.25">
      <c r="A128" s="171">
        <v>44125</v>
      </c>
      <c r="B128" t="s">
        <v>26</v>
      </c>
      <c r="C128" t="s">
        <v>590</v>
      </c>
      <c r="D128" t="s">
        <v>591</v>
      </c>
      <c r="E128" t="s">
        <v>592</v>
      </c>
      <c r="F128" t="s">
        <v>88</v>
      </c>
      <c r="G128" t="s">
        <v>593</v>
      </c>
      <c r="H128" t="s">
        <v>89</v>
      </c>
      <c r="I128" t="s">
        <v>25</v>
      </c>
      <c r="J128" t="s">
        <v>596</v>
      </c>
      <c r="L128" t="s">
        <v>26</v>
      </c>
      <c r="M128" t="s">
        <v>590</v>
      </c>
      <c r="N128" t="s">
        <v>591</v>
      </c>
      <c r="O128" t="s">
        <v>592</v>
      </c>
      <c r="P128" t="s">
        <v>27</v>
      </c>
      <c r="Q128" t="s">
        <v>607</v>
      </c>
      <c r="R128" t="s">
        <v>394</v>
      </c>
      <c r="S128" t="s">
        <v>48</v>
      </c>
      <c r="T128" t="s">
        <v>25</v>
      </c>
      <c r="U128" t="s">
        <v>596</v>
      </c>
      <c r="W128" t="s">
        <v>109</v>
      </c>
      <c r="X128" t="s">
        <v>690</v>
      </c>
      <c r="Y128" t="s">
        <v>173</v>
      </c>
      <c r="Z128" t="s">
        <v>691</v>
      </c>
      <c r="AA128" t="s">
        <v>174</v>
      </c>
      <c r="AB128" t="s">
        <v>718</v>
      </c>
      <c r="AC128" t="s">
        <v>409</v>
      </c>
      <c r="AD128" t="s">
        <v>182</v>
      </c>
      <c r="AE128" t="s">
        <v>183</v>
      </c>
      <c r="AG128">
        <v>2</v>
      </c>
      <c r="AH128">
        <v>1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2</v>
      </c>
      <c r="AP128">
        <v>0</v>
      </c>
      <c r="AQ128">
        <v>0</v>
      </c>
      <c r="AR128">
        <v>0</v>
      </c>
      <c r="AS128">
        <v>3</v>
      </c>
      <c r="AT128">
        <v>3</v>
      </c>
      <c r="AU128" t="s">
        <v>37</v>
      </c>
      <c r="AW128">
        <v>45</v>
      </c>
      <c r="AX128">
        <v>0</v>
      </c>
      <c r="AY128">
        <v>0</v>
      </c>
      <c r="AZ128">
        <v>0</v>
      </c>
      <c r="BA128">
        <v>45</v>
      </c>
      <c r="BB128">
        <v>6.7419379599999996</v>
      </c>
      <c r="BC128">
        <v>14.56870743</v>
      </c>
      <c r="BD128">
        <v>10</v>
      </c>
    </row>
    <row r="129" spans="1:56" x14ac:dyDescent="0.25">
      <c r="A129" s="171">
        <v>44125</v>
      </c>
      <c r="B129" t="s">
        <v>26</v>
      </c>
      <c r="C129" t="s">
        <v>590</v>
      </c>
      <c r="D129" t="s">
        <v>591</v>
      </c>
      <c r="E129" t="s">
        <v>592</v>
      </c>
      <c r="F129" t="s">
        <v>88</v>
      </c>
      <c r="G129" t="s">
        <v>593</v>
      </c>
      <c r="H129" t="s">
        <v>89</v>
      </c>
      <c r="I129" t="s">
        <v>25</v>
      </c>
      <c r="J129" t="s">
        <v>596</v>
      </c>
      <c r="L129" t="s">
        <v>26</v>
      </c>
      <c r="M129" t="s">
        <v>590</v>
      </c>
      <c r="N129" t="s">
        <v>591</v>
      </c>
      <c r="O129" t="s">
        <v>592</v>
      </c>
      <c r="P129" t="s">
        <v>27</v>
      </c>
      <c r="Q129" t="s">
        <v>607</v>
      </c>
      <c r="R129" t="s">
        <v>805</v>
      </c>
      <c r="S129" t="s">
        <v>9</v>
      </c>
      <c r="T129" t="s">
        <v>25</v>
      </c>
      <c r="U129" t="s">
        <v>596</v>
      </c>
      <c r="W129" t="s">
        <v>92</v>
      </c>
      <c r="X129" t="s">
        <v>602</v>
      </c>
      <c r="Y129" t="s">
        <v>93</v>
      </c>
      <c r="Z129" t="s">
        <v>687</v>
      </c>
      <c r="AA129" t="s">
        <v>211</v>
      </c>
      <c r="AB129" t="s">
        <v>688</v>
      </c>
      <c r="AC129" t="s">
        <v>439</v>
      </c>
      <c r="AD129" t="s">
        <v>127</v>
      </c>
      <c r="AE129" t="s">
        <v>30</v>
      </c>
      <c r="AG129">
        <v>6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1</v>
      </c>
      <c r="AP129">
        <v>0</v>
      </c>
      <c r="AQ129">
        <v>0</v>
      </c>
      <c r="AR129">
        <v>0</v>
      </c>
      <c r="AS129">
        <v>6</v>
      </c>
      <c r="AT129">
        <v>6</v>
      </c>
      <c r="AU129" t="s">
        <v>37</v>
      </c>
      <c r="AW129">
        <v>53</v>
      </c>
      <c r="AX129">
        <v>0</v>
      </c>
      <c r="AY129">
        <v>0</v>
      </c>
      <c r="AZ129">
        <v>0</v>
      </c>
      <c r="BA129">
        <v>53</v>
      </c>
      <c r="BB129">
        <v>6.7419379599999996</v>
      </c>
      <c r="BC129">
        <v>14.56870743</v>
      </c>
      <c r="BD129">
        <v>10</v>
      </c>
    </row>
    <row r="130" spans="1:56" x14ac:dyDescent="0.25">
      <c r="A130" s="171">
        <v>44125</v>
      </c>
      <c r="B130" t="s">
        <v>92</v>
      </c>
      <c r="C130" t="s">
        <v>602</v>
      </c>
      <c r="D130" t="s">
        <v>940</v>
      </c>
      <c r="E130" t="s">
        <v>604</v>
      </c>
      <c r="F130" t="s">
        <v>193</v>
      </c>
      <c r="G130" t="s">
        <v>754</v>
      </c>
      <c r="H130" t="s">
        <v>367</v>
      </c>
      <c r="I130" t="s">
        <v>25</v>
      </c>
      <c r="J130" t="s">
        <v>596</v>
      </c>
      <c r="L130" t="s">
        <v>92</v>
      </c>
      <c r="M130" t="s">
        <v>602</v>
      </c>
      <c r="N130" t="s">
        <v>940</v>
      </c>
      <c r="O130" t="s">
        <v>604</v>
      </c>
      <c r="P130" t="s">
        <v>193</v>
      </c>
      <c r="Q130" t="s">
        <v>754</v>
      </c>
      <c r="R130" t="s">
        <v>1021</v>
      </c>
      <c r="S130" t="s">
        <v>50</v>
      </c>
      <c r="T130" t="s">
        <v>25</v>
      </c>
      <c r="U130" t="s">
        <v>596</v>
      </c>
      <c r="W130" t="s">
        <v>92</v>
      </c>
      <c r="X130" t="s">
        <v>602</v>
      </c>
      <c r="Y130" t="s">
        <v>603</v>
      </c>
      <c r="Z130" t="s">
        <v>604</v>
      </c>
      <c r="AA130" t="s">
        <v>99</v>
      </c>
      <c r="AB130" t="s">
        <v>695</v>
      </c>
      <c r="AC130" t="s">
        <v>477</v>
      </c>
      <c r="AD130" t="s">
        <v>45</v>
      </c>
      <c r="AE130" t="s">
        <v>30</v>
      </c>
      <c r="AG130">
        <v>12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 s="36">
        <v>1</v>
      </c>
      <c r="AP130">
        <v>4</v>
      </c>
      <c r="AQ130">
        <v>2</v>
      </c>
      <c r="AR130">
        <v>3</v>
      </c>
      <c r="AS130">
        <v>3</v>
      </c>
      <c r="AT130">
        <v>12</v>
      </c>
      <c r="AU130" t="s">
        <v>37</v>
      </c>
      <c r="AW130">
        <v>47</v>
      </c>
      <c r="AX130">
        <v>0</v>
      </c>
      <c r="AY130">
        <v>0</v>
      </c>
      <c r="AZ130">
        <v>0</v>
      </c>
      <c r="BA130">
        <v>47</v>
      </c>
      <c r="BB130">
        <v>4.8990748999999996</v>
      </c>
      <c r="BC130">
        <v>14.54433978</v>
      </c>
      <c r="BD130">
        <v>10</v>
      </c>
    </row>
    <row r="131" spans="1:56" x14ac:dyDescent="0.25">
      <c r="A131" s="171">
        <v>44125</v>
      </c>
      <c r="B131" t="s">
        <v>92</v>
      </c>
      <c r="C131" t="s">
        <v>602</v>
      </c>
      <c r="D131" t="s">
        <v>157</v>
      </c>
      <c r="E131" t="s">
        <v>665</v>
      </c>
      <c r="F131" t="s">
        <v>158</v>
      </c>
      <c r="G131" t="s">
        <v>667</v>
      </c>
      <c r="H131" t="s">
        <v>847</v>
      </c>
      <c r="I131" t="s">
        <v>25</v>
      </c>
      <c r="J131" t="s">
        <v>596</v>
      </c>
      <c r="L131" t="s">
        <v>26</v>
      </c>
      <c r="M131" t="s">
        <v>590</v>
      </c>
      <c r="N131" t="s">
        <v>301</v>
      </c>
      <c r="O131" t="s">
        <v>745</v>
      </c>
      <c r="P131" t="s">
        <v>543</v>
      </c>
      <c r="Q131" t="s">
        <v>827</v>
      </c>
      <c r="R131" t="s">
        <v>464</v>
      </c>
      <c r="S131" t="s">
        <v>548</v>
      </c>
      <c r="T131" t="s">
        <v>25</v>
      </c>
      <c r="U131" t="s">
        <v>596</v>
      </c>
      <c r="W131" t="s">
        <v>92</v>
      </c>
      <c r="X131" t="s">
        <v>602</v>
      </c>
      <c r="Y131" t="s">
        <v>603</v>
      </c>
      <c r="Z131" t="s">
        <v>604</v>
      </c>
      <c r="AA131" t="s">
        <v>99</v>
      </c>
      <c r="AB131" t="s">
        <v>695</v>
      </c>
      <c r="AC131" t="s">
        <v>416</v>
      </c>
      <c r="AD131" t="s">
        <v>152</v>
      </c>
      <c r="AE131" t="s">
        <v>30</v>
      </c>
      <c r="AG131">
        <v>2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1</v>
      </c>
      <c r="AP131">
        <v>0</v>
      </c>
      <c r="AQ131">
        <v>0</v>
      </c>
      <c r="AR131">
        <v>0</v>
      </c>
      <c r="AS131">
        <v>2</v>
      </c>
      <c r="AT131">
        <v>2</v>
      </c>
      <c r="AU131" t="s">
        <v>135</v>
      </c>
      <c r="AW131">
        <v>20</v>
      </c>
      <c r="AX131">
        <v>0</v>
      </c>
      <c r="AY131">
        <v>10</v>
      </c>
      <c r="AZ131">
        <v>0</v>
      </c>
      <c r="BA131">
        <v>30</v>
      </c>
      <c r="BB131">
        <v>6.0385846000000001</v>
      </c>
      <c r="BC131">
        <v>14.4007468</v>
      </c>
      <c r="BD131">
        <v>10</v>
      </c>
    </row>
    <row r="132" spans="1:56" x14ac:dyDescent="0.25">
      <c r="A132" s="171">
        <v>44125</v>
      </c>
      <c r="B132" t="s">
        <v>10</v>
      </c>
      <c r="C132" t="s">
        <v>659</v>
      </c>
      <c r="D132" t="s">
        <v>927</v>
      </c>
      <c r="E132" t="s">
        <v>928</v>
      </c>
      <c r="F132" t="s">
        <v>1143</v>
      </c>
      <c r="G132" t="s">
        <v>1144</v>
      </c>
      <c r="H132" t="s">
        <v>578</v>
      </c>
      <c r="I132" t="s">
        <v>25</v>
      </c>
      <c r="J132" t="s">
        <v>596</v>
      </c>
      <c r="L132" t="s">
        <v>10</v>
      </c>
      <c r="M132" t="s">
        <v>659</v>
      </c>
      <c r="N132" t="s">
        <v>927</v>
      </c>
      <c r="O132" t="s">
        <v>928</v>
      </c>
      <c r="P132" t="s">
        <v>1143</v>
      </c>
      <c r="Q132" t="s">
        <v>1144</v>
      </c>
      <c r="R132" t="s">
        <v>1152</v>
      </c>
      <c r="S132" t="s">
        <v>38</v>
      </c>
      <c r="T132" t="s">
        <v>25</v>
      </c>
      <c r="U132" t="s">
        <v>596</v>
      </c>
      <c r="W132" t="s">
        <v>10</v>
      </c>
      <c r="X132" t="s">
        <v>659</v>
      </c>
      <c r="Y132" t="s">
        <v>927</v>
      </c>
      <c r="Z132" t="s">
        <v>928</v>
      </c>
      <c r="AA132" t="s">
        <v>1143</v>
      </c>
      <c r="AB132" t="s">
        <v>1144</v>
      </c>
      <c r="AC132" t="s">
        <v>374</v>
      </c>
      <c r="AD132" t="s">
        <v>22</v>
      </c>
      <c r="AE132" t="s">
        <v>30</v>
      </c>
      <c r="AG132">
        <v>3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 s="36">
        <v>1</v>
      </c>
      <c r="AP132">
        <v>0</v>
      </c>
      <c r="AQ132">
        <v>0</v>
      </c>
      <c r="AR132">
        <v>0</v>
      </c>
      <c r="AS132">
        <v>3</v>
      </c>
      <c r="AT132">
        <v>3</v>
      </c>
      <c r="AU132" t="s">
        <v>37</v>
      </c>
      <c r="AW132">
        <v>361</v>
      </c>
      <c r="AX132">
        <v>0</v>
      </c>
      <c r="AY132">
        <v>0</v>
      </c>
      <c r="AZ132">
        <v>0</v>
      </c>
      <c r="BA132">
        <v>361</v>
      </c>
      <c r="BB132">
        <v>9.2572727399999994</v>
      </c>
      <c r="BC132">
        <v>13.77182711</v>
      </c>
      <c r="BD132">
        <v>10</v>
      </c>
    </row>
    <row r="133" spans="1:56" x14ac:dyDescent="0.25">
      <c r="A133" s="171">
        <v>44125</v>
      </c>
      <c r="B133" t="s">
        <v>10</v>
      </c>
      <c r="C133" t="s">
        <v>659</v>
      </c>
      <c r="D133" t="s">
        <v>927</v>
      </c>
      <c r="E133" t="s">
        <v>928</v>
      </c>
      <c r="F133" t="s">
        <v>1143</v>
      </c>
      <c r="G133" t="s">
        <v>1144</v>
      </c>
      <c r="H133" t="s">
        <v>578</v>
      </c>
      <c r="I133" t="s">
        <v>25</v>
      </c>
      <c r="J133" t="s">
        <v>596</v>
      </c>
      <c r="L133" t="s">
        <v>10</v>
      </c>
      <c r="M133" t="s">
        <v>659</v>
      </c>
      <c r="N133" t="s">
        <v>927</v>
      </c>
      <c r="O133" t="s">
        <v>928</v>
      </c>
      <c r="P133" t="s">
        <v>1143</v>
      </c>
      <c r="Q133" t="s">
        <v>1144</v>
      </c>
      <c r="R133" t="s">
        <v>1149</v>
      </c>
      <c r="S133" t="s">
        <v>38</v>
      </c>
      <c r="T133" t="s">
        <v>25</v>
      </c>
      <c r="U133" t="s">
        <v>596</v>
      </c>
      <c r="W133" t="s">
        <v>10</v>
      </c>
      <c r="X133" t="s">
        <v>659</v>
      </c>
      <c r="Y133" t="s">
        <v>927</v>
      </c>
      <c r="Z133" t="s">
        <v>928</v>
      </c>
      <c r="AA133" t="s">
        <v>1143</v>
      </c>
      <c r="AB133" t="s">
        <v>1144</v>
      </c>
      <c r="AC133" t="s">
        <v>376</v>
      </c>
      <c r="AD133" t="s">
        <v>22</v>
      </c>
      <c r="AE133" t="s">
        <v>30</v>
      </c>
      <c r="AG133">
        <v>3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 s="36">
        <v>1</v>
      </c>
      <c r="AP133">
        <v>0</v>
      </c>
      <c r="AQ133">
        <v>0</v>
      </c>
      <c r="AR133">
        <v>0</v>
      </c>
      <c r="AS133">
        <v>3</v>
      </c>
      <c r="AT133">
        <v>3</v>
      </c>
      <c r="AU133" t="s">
        <v>37</v>
      </c>
      <c r="AW133">
        <v>300</v>
      </c>
      <c r="AX133">
        <v>0</v>
      </c>
      <c r="AY133">
        <v>0</v>
      </c>
      <c r="AZ133">
        <v>0</v>
      </c>
      <c r="BA133">
        <v>300</v>
      </c>
      <c r="BB133">
        <v>9.2572727399999994</v>
      </c>
      <c r="BC133">
        <v>13.77182711</v>
      </c>
      <c r="BD133">
        <v>10</v>
      </c>
    </row>
    <row r="134" spans="1:56" x14ac:dyDescent="0.25">
      <c r="A134" s="171">
        <v>44125</v>
      </c>
      <c r="B134" t="s">
        <v>10</v>
      </c>
      <c r="C134" t="s">
        <v>659</v>
      </c>
      <c r="D134" t="s">
        <v>927</v>
      </c>
      <c r="E134" t="s">
        <v>928</v>
      </c>
      <c r="F134" t="s">
        <v>1143</v>
      </c>
      <c r="G134" t="s">
        <v>1144</v>
      </c>
      <c r="H134" t="s">
        <v>578</v>
      </c>
      <c r="I134" t="s">
        <v>25</v>
      </c>
      <c r="J134" t="s">
        <v>596</v>
      </c>
      <c r="L134" t="s">
        <v>10</v>
      </c>
      <c r="M134" t="s">
        <v>659</v>
      </c>
      <c r="N134" t="s">
        <v>927</v>
      </c>
      <c r="O134" t="s">
        <v>928</v>
      </c>
      <c r="P134" t="s">
        <v>1143</v>
      </c>
      <c r="Q134" t="s">
        <v>1144</v>
      </c>
      <c r="R134" t="s">
        <v>1145</v>
      </c>
      <c r="S134" t="s">
        <v>38</v>
      </c>
      <c r="T134" t="s">
        <v>25</v>
      </c>
      <c r="U134" t="s">
        <v>596</v>
      </c>
      <c r="W134" t="s">
        <v>10</v>
      </c>
      <c r="X134" t="s">
        <v>659</v>
      </c>
      <c r="Y134" t="s">
        <v>927</v>
      </c>
      <c r="Z134" t="s">
        <v>928</v>
      </c>
      <c r="AA134" t="s">
        <v>1143</v>
      </c>
      <c r="AB134" t="s">
        <v>1144</v>
      </c>
      <c r="AC134" t="s">
        <v>375</v>
      </c>
      <c r="AD134" t="s">
        <v>22</v>
      </c>
      <c r="AE134" t="s">
        <v>30</v>
      </c>
      <c r="AG134">
        <v>2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 s="36">
        <v>1</v>
      </c>
      <c r="AP134">
        <v>0</v>
      </c>
      <c r="AQ134">
        <v>0</v>
      </c>
      <c r="AR134">
        <v>0</v>
      </c>
      <c r="AS134">
        <v>2</v>
      </c>
      <c r="AT134">
        <v>2</v>
      </c>
      <c r="AU134" t="s">
        <v>39</v>
      </c>
      <c r="AW134">
        <v>140</v>
      </c>
      <c r="AX134">
        <v>25</v>
      </c>
      <c r="AY134">
        <v>4</v>
      </c>
      <c r="AZ134">
        <v>0</v>
      </c>
      <c r="BA134">
        <v>169</v>
      </c>
      <c r="BB134">
        <v>9.2572727399999994</v>
      </c>
      <c r="BC134">
        <v>13.77182711</v>
      </c>
      <c r="BD134">
        <v>10</v>
      </c>
    </row>
    <row r="135" spans="1:56" x14ac:dyDescent="0.25">
      <c r="A135" s="171">
        <v>44125</v>
      </c>
      <c r="B135" t="s">
        <v>10</v>
      </c>
      <c r="C135" t="s">
        <v>659</v>
      </c>
      <c r="D135" t="s">
        <v>927</v>
      </c>
      <c r="E135" t="s">
        <v>928</v>
      </c>
      <c r="F135" t="s">
        <v>1143</v>
      </c>
      <c r="G135" t="s">
        <v>1144</v>
      </c>
      <c r="H135" t="s">
        <v>578</v>
      </c>
      <c r="I135" t="s">
        <v>25</v>
      </c>
      <c r="J135" t="s">
        <v>596</v>
      </c>
      <c r="L135" t="s">
        <v>10</v>
      </c>
      <c r="M135" t="s">
        <v>659</v>
      </c>
      <c r="N135" t="s">
        <v>927</v>
      </c>
      <c r="O135" t="s">
        <v>928</v>
      </c>
      <c r="P135" t="s">
        <v>1143</v>
      </c>
      <c r="Q135" t="s">
        <v>1144</v>
      </c>
      <c r="R135" t="s">
        <v>374</v>
      </c>
      <c r="S135" t="s">
        <v>38</v>
      </c>
      <c r="T135" t="s">
        <v>25</v>
      </c>
      <c r="U135" t="s">
        <v>596</v>
      </c>
      <c r="W135" t="s">
        <v>10</v>
      </c>
      <c r="X135" t="s">
        <v>659</v>
      </c>
      <c r="Y135" t="s">
        <v>927</v>
      </c>
      <c r="Z135" t="s">
        <v>928</v>
      </c>
      <c r="AA135" t="s">
        <v>1143</v>
      </c>
      <c r="AB135" t="s">
        <v>1144</v>
      </c>
      <c r="AC135" t="s">
        <v>376</v>
      </c>
      <c r="AD135" t="s">
        <v>22</v>
      </c>
      <c r="AE135" t="s">
        <v>30</v>
      </c>
      <c r="AG135">
        <v>1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 s="36">
        <v>1</v>
      </c>
      <c r="AP135">
        <v>0</v>
      </c>
      <c r="AQ135">
        <v>0</v>
      </c>
      <c r="AR135">
        <v>0</v>
      </c>
      <c r="AS135">
        <v>1</v>
      </c>
      <c r="AT135">
        <v>1</v>
      </c>
      <c r="AU135" t="s">
        <v>39</v>
      </c>
      <c r="AW135">
        <v>150</v>
      </c>
      <c r="AX135">
        <v>6</v>
      </c>
      <c r="AY135">
        <v>5</v>
      </c>
      <c r="AZ135">
        <v>0</v>
      </c>
      <c r="BA135">
        <v>161</v>
      </c>
      <c r="BB135">
        <v>9.2572727399999994</v>
      </c>
      <c r="BC135">
        <v>13.77182711</v>
      </c>
      <c r="BD135">
        <v>10</v>
      </c>
    </row>
    <row r="136" spans="1:56" x14ac:dyDescent="0.25">
      <c r="A136" s="171">
        <v>44125</v>
      </c>
      <c r="B136" t="s">
        <v>10</v>
      </c>
      <c r="C136" t="s">
        <v>659</v>
      </c>
      <c r="D136" t="s">
        <v>11</v>
      </c>
      <c r="E136" t="s">
        <v>660</v>
      </c>
      <c r="F136" t="s">
        <v>33</v>
      </c>
      <c r="G136" t="s">
        <v>668</v>
      </c>
      <c r="H136" t="s">
        <v>362</v>
      </c>
      <c r="I136" t="s">
        <v>14</v>
      </c>
      <c r="J136" t="s">
        <v>611</v>
      </c>
      <c r="L136" t="s">
        <v>34</v>
      </c>
      <c r="M136" t="s">
        <v>651</v>
      </c>
      <c r="R136" t="s">
        <v>372</v>
      </c>
      <c r="S136" t="s">
        <v>9</v>
      </c>
      <c r="T136" t="s">
        <v>25</v>
      </c>
      <c r="U136" t="s">
        <v>596</v>
      </c>
      <c r="W136" t="s">
        <v>10</v>
      </c>
      <c r="X136" t="s">
        <v>659</v>
      </c>
      <c r="Y136" t="s">
        <v>927</v>
      </c>
      <c r="Z136" t="s">
        <v>928</v>
      </c>
      <c r="AA136" t="s">
        <v>1143</v>
      </c>
      <c r="AB136" t="s">
        <v>1144</v>
      </c>
      <c r="AC136" t="s">
        <v>359</v>
      </c>
      <c r="AD136" t="s">
        <v>35</v>
      </c>
      <c r="AE136" t="s">
        <v>36</v>
      </c>
      <c r="AG136">
        <v>0</v>
      </c>
      <c r="AH136">
        <v>2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 s="36">
        <v>1</v>
      </c>
      <c r="AP136">
        <v>0</v>
      </c>
      <c r="AQ136">
        <v>0</v>
      </c>
      <c r="AR136">
        <v>0</v>
      </c>
      <c r="AS136">
        <v>2</v>
      </c>
      <c r="AT136">
        <v>2</v>
      </c>
      <c r="AU136" t="s">
        <v>37</v>
      </c>
      <c r="AW136">
        <v>102</v>
      </c>
      <c r="AX136">
        <v>0</v>
      </c>
      <c r="AY136">
        <v>0</v>
      </c>
      <c r="AZ136">
        <v>0</v>
      </c>
      <c r="BA136">
        <v>102</v>
      </c>
      <c r="BB136">
        <v>9.3887997999999993</v>
      </c>
      <c r="BC136">
        <v>13.43275727</v>
      </c>
      <c r="BD136">
        <v>10</v>
      </c>
    </row>
    <row r="137" spans="1:56" x14ac:dyDescent="0.25">
      <c r="A137" s="171">
        <v>44126</v>
      </c>
      <c r="B137" t="s">
        <v>26</v>
      </c>
      <c r="C137" t="s">
        <v>590</v>
      </c>
      <c r="D137" t="s">
        <v>591</v>
      </c>
      <c r="E137" t="s">
        <v>592</v>
      </c>
      <c r="F137" t="s">
        <v>88</v>
      </c>
      <c r="G137" t="s">
        <v>593</v>
      </c>
      <c r="H137" t="s">
        <v>89</v>
      </c>
      <c r="I137" t="s">
        <v>25</v>
      </c>
      <c r="J137" t="s">
        <v>596</v>
      </c>
      <c r="L137" t="s">
        <v>26</v>
      </c>
      <c r="M137" t="s">
        <v>590</v>
      </c>
      <c r="N137" t="s">
        <v>591</v>
      </c>
      <c r="O137" t="s">
        <v>592</v>
      </c>
      <c r="P137" t="s">
        <v>27</v>
      </c>
      <c r="Q137" t="s">
        <v>607</v>
      </c>
      <c r="R137" t="s">
        <v>394</v>
      </c>
      <c r="S137" t="s">
        <v>38</v>
      </c>
      <c r="T137" t="s">
        <v>25</v>
      </c>
      <c r="U137" t="s">
        <v>596</v>
      </c>
      <c r="W137" t="s">
        <v>109</v>
      </c>
      <c r="X137" t="s">
        <v>690</v>
      </c>
      <c r="Y137" t="s">
        <v>173</v>
      </c>
      <c r="Z137" t="s">
        <v>691</v>
      </c>
      <c r="AA137" t="s">
        <v>174</v>
      </c>
      <c r="AB137" t="s">
        <v>718</v>
      </c>
      <c r="AC137" t="s">
        <v>409</v>
      </c>
      <c r="AD137" t="s">
        <v>176</v>
      </c>
      <c r="AE137" t="s">
        <v>184</v>
      </c>
      <c r="AG137">
        <v>0</v>
      </c>
      <c r="AH137">
        <v>2</v>
      </c>
      <c r="AI137">
        <v>1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2</v>
      </c>
      <c r="AP137">
        <v>0</v>
      </c>
      <c r="AQ137">
        <v>0</v>
      </c>
      <c r="AR137">
        <v>0</v>
      </c>
      <c r="AS137">
        <v>3</v>
      </c>
      <c r="AT137">
        <v>3</v>
      </c>
      <c r="AU137" t="s">
        <v>37</v>
      </c>
      <c r="AW137">
        <v>35</v>
      </c>
      <c r="AX137">
        <v>0</v>
      </c>
      <c r="AY137">
        <v>0</v>
      </c>
      <c r="AZ137">
        <v>0</v>
      </c>
      <c r="BA137">
        <v>35</v>
      </c>
      <c r="BB137">
        <v>6.7419379599999996</v>
      </c>
      <c r="BC137">
        <v>14.56870743</v>
      </c>
      <c r="BD137">
        <v>10</v>
      </c>
    </row>
    <row r="138" spans="1:56" x14ac:dyDescent="0.25">
      <c r="A138" s="171">
        <v>44126</v>
      </c>
      <c r="B138" t="s">
        <v>26</v>
      </c>
      <c r="C138" t="s">
        <v>590</v>
      </c>
      <c r="D138" t="s">
        <v>591</v>
      </c>
      <c r="E138" t="s">
        <v>592</v>
      </c>
      <c r="F138" t="s">
        <v>88</v>
      </c>
      <c r="G138" t="s">
        <v>593</v>
      </c>
      <c r="H138" t="s">
        <v>89</v>
      </c>
      <c r="I138" t="s">
        <v>25</v>
      </c>
      <c r="J138" t="s">
        <v>596</v>
      </c>
      <c r="L138" t="s">
        <v>26</v>
      </c>
      <c r="M138" t="s">
        <v>590</v>
      </c>
      <c r="N138" t="s">
        <v>591</v>
      </c>
      <c r="O138" t="s">
        <v>592</v>
      </c>
      <c r="P138" t="s">
        <v>88</v>
      </c>
      <c r="Q138" t="s">
        <v>593</v>
      </c>
      <c r="R138" t="s">
        <v>394</v>
      </c>
      <c r="S138" t="s">
        <v>38</v>
      </c>
      <c r="T138" t="s">
        <v>25</v>
      </c>
      <c r="U138" t="s">
        <v>596</v>
      </c>
      <c r="W138" t="s">
        <v>109</v>
      </c>
      <c r="X138" t="s">
        <v>690</v>
      </c>
      <c r="Y138" t="s">
        <v>173</v>
      </c>
      <c r="Z138" t="s">
        <v>691</v>
      </c>
      <c r="AA138" t="s">
        <v>174</v>
      </c>
      <c r="AB138" t="s">
        <v>718</v>
      </c>
      <c r="AC138" t="s">
        <v>409</v>
      </c>
      <c r="AD138" t="s">
        <v>185</v>
      </c>
      <c r="AE138" t="s">
        <v>30</v>
      </c>
      <c r="AG138">
        <v>2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S138">
        <v>2</v>
      </c>
      <c r="AT138">
        <v>2</v>
      </c>
      <c r="AU138" t="s">
        <v>37</v>
      </c>
      <c r="AW138">
        <v>29</v>
      </c>
      <c r="AX138">
        <v>0</v>
      </c>
      <c r="AY138">
        <v>0</v>
      </c>
      <c r="AZ138">
        <v>0</v>
      </c>
      <c r="BA138">
        <v>29</v>
      </c>
      <c r="BB138">
        <v>6.7419379599999996</v>
      </c>
      <c r="BC138">
        <v>14.56870743</v>
      </c>
      <c r="BD138">
        <v>10</v>
      </c>
    </row>
    <row r="139" spans="1:56" x14ac:dyDescent="0.25">
      <c r="A139" s="171">
        <v>44126</v>
      </c>
      <c r="B139" t="s">
        <v>26</v>
      </c>
      <c r="C139" t="s">
        <v>590</v>
      </c>
      <c r="D139" t="s">
        <v>591</v>
      </c>
      <c r="E139" t="s">
        <v>592</v>
      </c>
      <c r="F139" t="s">
        <v>88</v>
      </c>
      <c r="G139" t="s">
        <v>593</v>
      </c>
      <c r="H139" t="s">
        <v>89</v>
      </c>
      <c r="I139" t="s">
        <v>25</v>
      </c>
      <c r="J139" t="s">
        <v>596</v>
      </c>
      <c r="L139" t="s">
        <v>26</v>
      </c>
      <c r="M139" t="s">
        <v>590</v>
      </c>
      <c r="N139" t="s">
        <v>591</v>
      </c>
      <c r="O139" t="s">
        <v>592</v>
      </c>
      <c r="P139" t="s">
        <v>27</v>
      </c>
      <c r="Q139" t="s">
        <v>607</v>
      </c>
      <c r="R139" t="s">
        <v>689</v>
      </c>
      <c r="S139" t="s">
        <v>38</v>
      </c>
      <c r="T139" t="s">
        <v>25</v>
      </c>
      <c r="U139" t="s">
        <v>596</v>
      </c>
      <c r="W139" t="s">
        <v>26</v>
      </c>
      <c r="X139" t="s">
        <v>590</v>
      </c>
      <c r="Y139" t="s">
        <v>591</v>
      </c>
      <c r="Z139" t="s">
        <v>592</v>
      </c>
      <c r="AA139" t="s">
        <v>88</v>
      </c>
      <c r="AB139" t="s">
        <v>593</v>
      </c>
      <c r="AC139" t="s">
        <v>407</v>
      </c>
      <c r="AD139" t="s">
        <v>45</v>
      </c>
      <c r="AE139" t="s">
        <v>30</v>
      </c>
      <c r="AG139">
        <v>2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1</v>
      </c>
      <c r="AP139">
        <v>0</v>
      </c>
      <c r="AQ139">
        <v>0</v>
      </c>
      <c r="AR139">
        <v>0</v>
      </c>
      <c r="AS139">
        <v>2</v>
      </c>
      <c r="AT139">
        <v>2</v>
      </c>
      <c r="AU139" t="s">
        <v>37</v>
      </c>
      <c r="AW139">
        <v>28</v>
      </c>
      <c r="AX139">
        <v>0</v>
      </c>
      <c r="AY139">
        <v>0</v>
      </c>
      <c r="AZ139">
        <v>0</v>
      </c>
      <c r="BA139">
        <v>28</v>
      </c>
      <c r="BB139">
        <v>6.7419379599999996</v>
      </c>
      <c r="BC139">
        <v>14.56870743</v>
      </c>
      <c r="BD139">
        <v>10</v>
      </c>
    </row>
    <row r="140" spans="1:56" x14ac:dyDescent="0.25">
      <c r="A140" s="171">
        <v>44126</v>
      </c>
      <c r="B140" t="s">
        <v>26</v>
      </c>
      <c r="C140" t="s">
        <v>590</v>
      </c>
      <c r="D140" t="s">
        <v>591</v>
      </c>
      <c r="E140" t="s">
        <v>592</v>
      </c>
      <c r="F140" t="s">
        <v>88</v>
      </c>
      <c r="G140" t="s">
        <v>593</v>
      </c>
      <c r="H140" t="s">
        <v>89</v>
      </c>
      <c r="I140" t="s">
        <v>25</v>
      </c>
      <c r="J140" t="s">
        <v>596</v>
      </c>
      <c r="L140" t="s">
        <v>26</v>
      </c>
      <c r="M140" t="s">
        <v>590</v>
      </c>
      <c r="N140" t="s">
        <v>591</v>
      </c>
      <c r="O140" t="s">
        <v>592</v>
      </c>
      <c r="P140" t="s">
        <v>27</v>
      </c>
      <c r="Q140" t="s">
        <v>607</v>
      </c>
      <c r="R140" t="s">
        <v>778</v>
      </c>
      <c r="S140" t="s">
        <v>175</v>
      </c>
      <c r="T140" t="s">
        <v>25</v>
      </c>
      <c r="U140" t="s">
        <v>596</v>
      </c>
      <c r="W140" t="s">
        <v>109</v>
      </c>
      <c r="X140" t="s">
        <v>690</v>
      </c>
      <c r="Y140" t="s">
        <v>160</v>
      </c>
      <c r="Z140" t="s">
        <v>719</v>
      </c>
      <c r="AA140" t="s">
        <v>181</v>
      </c>
      <c r="AB140" t="s">
        <v>751</v>
      </c>
      <c r="AC140" t="s">
        <v>417</v>
      </c>
      <c r="AD140" t="s">
        <v>68</v>
      </c>
      <c r="AE140" t="s">
        <v>30</v>
      </c>
      <c r="AG140">
        <v>7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1</v>
      </c>
      <c r="AP140">
        <v>0</v>
      </c>
      <c r="AQ140">
        <v>0</v>
      </c>
      <c r="AR140">
        <v>2</v>
      </c>
      <c r="AS140">
        <v>5</v>
      </c>
      <c r="AT140">
        <v>7</v>
      </c>
      <c r="AU140" t="s">
        <v>37</v>
      </c>
      <c r="AW140">
        <v>67</v>
      </c>
      <c r="AX140">
        <v>0</v>
      </c>
      <c r="AY140">
        <v>0</v>
      </c>
      <c r="AZ140">
        <v>0</v>
      </c>
      <c r="BA140">
        <v>67</v>
      </c>
      <c r="BB140">
        <v>6.7419379599999996</v>
      </c>
      <c r="BC140">
        <v>14.56870743</v>
      </c>
      <c r="BD140">
        <v>10</v>
      </c>
    </row>
    <row r="141" spans="1:56" x14ac:dyDescent="0.25">
      <c r="A141" s="171">
        <v>44126</v>
      </c>
      <c r="B141" t="s">
        <v>92</v>
      </c>
      <c r="C141" t="s">
        <v>602</v>
      </c>
      <c r="D141" t="s">
        <v>940</v>
      </c>
      <c r="E141" t="s">
        <v>604</v>
      </c>
      <c r="F141" t="s">
        <v>193</v>
      </c>
      <c r="G141" t="s">
        <v>754</v>
      </c>
      <c r="H141" t="s">
        <v>367</v>
      </c>
      <c r="I141" t="s">
        <v>25</v>
      </c>
      <c r="J141" t="s">
        <v>596</v>
      </c>
      <c r="L141" t="s">
        <v>10</v>
      </c>
      <c r="M141" t="s">
        <v>659</v>
      </c>
      <c r="N141" t="s">
        <v>11</v>
      </c>
      <c r="O141" t="s">
        <v>660</v>
      </c>
      <c r="P141" t="s">
        <v>12</v>
      </c>
      <c r="Q141" t="s">
        <v>661</v>
      </c>
      <c r="R141" t="s">
        <v>102</v>
      </c>
      <c r="S141" t="s">
        <v>67</v>
      </c>
      <c r="T141" t="s">
        <v>25</v>
      </c>
      <c r="U141" t="s">
        <v>596</v>
      </c>
      <c r="W141" t="s">
        <v>92</v>
      </c>
      <c r="X141" t="s">
        <v>602</v>
      </c>
      <c r="Y141" t="s">
        <v>93</v>
      </c>
      <c r="Z141" t="s">
        <v>687</v>
      </c>
      <c r="AA141" t="s">
        <v>211</v>
      </c>
      <c r="AB141" t="s">
        <v>688</v>
      </c>
      <c r="AC141" t="s">
        <v>432</v>
      </c>
      <c r="AD141" t="s">
        <v>152</v>
      </c>
      <c r="AE141" t="s">
        <v>30</v>
      </c>
      <c r="AG141">
        <v>3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 s="36">
        <v>1</v>
      </c>
      <c r="AP141">
        <v>0</v>
      </c>
      <c r="AQ141">
        <v>0</v>
      </c>
      <c r="AR141">
        <v>0</v>
      </c>
      <c r="AS141">
        <v>3</v>
      </c>
      <c r="AT141">
        <v>3</v>
      </c>
      <c r="AU141" t="s">
        <v>37</v>
      </c>
      <c r="AW141">
        <v>65</v>
      </c>
      <c r="AX141">
        <v>0</v>
      </c>
      <c r="AY141">
        <v>0</v>
      </c>
      <c r="AZ141">
        <v>0</v>
      </c>
      <c r="BA141">
        <v>65</v>
      </c>
      <c r="BB141">
        <v>4.8990748999999996</v>
      </c>
      <c r="BC141">
        <v>14.54433978</v>
      </c>
      <c r="BD141">
        <v>10</v>
      </c>
    </row>
    <row r="142" spans="1:56" x14ac:dyDescent="0.25">
      <c r="A142" s="171">
        <v>44126</v>
      </c>
      <c r="B142" t="s">
        <v>92</v>
      </c>
      <c r="C142" t="s">
        <v>602</v>
      </c>
      <c r="D142" t="s">
        <v>940</v>
      </c>
      <c r="E142" t="s">
        <v>604</v>
      </c>
      <c r="F142" t="s">
        <v>193</v>
      </c>
      <c r="G142" t="s">
        <v>754</v>
      </c>
      <c r="H142" t="s">
        <v>367</v>
      </c>
      <c r="I142" t="s">
        <v>25</v>
      </c>
      <c r="J142" t="s">
        <v>596</v>
      </c>
      <c r="L142" t="s">
        <v>92</v>
      </c>
      <c r="M142" t="s">
        <v>602</v>
      </c>
      <c r="N142" t="s">
        <v>940</v>
      </c>
      <c r="O142" t="s">
        <v>604</v>
      </c>
      <c r="P142" t="s">
        <v>154</v>
      </c>
      <c r="Q142" t="s">
        <v>605</v>
      </c>
      <c r="R142" t="s">
        <v>1057</v>
      </c>
      <c r="S142" t="s">
        <v>9</v>
      </c>
      <c r="T142" t="s">
        <v>25</v>
      </c>
      <c r="U142" t="s">
        <v>596</v>
      </c>
      <c r="W142" t="s">
        <v>92</v>
      </c>
      <c r="X142" t="s">
        <v>602</v>
      </c>
      <c r="Y142" t="s">
        <v>603</v>
      </c>
      <c r="Z142" t="s">
        <v>604</v>
      </c>
      <c r="AA142" t="s">
        <v>193</v>
      </c>
      <c r="AB142" t="s">
        <v>754</v>
      </c>
      <c r="AC142" t="s">
        <v>475</v>
      </c>
      <c r="AD142" t="s">
        <v>38</v>
      </c>
      <c r="AE142" t="s">
        <v>30</v>
      </c>
      <c r="AG142">
        <v>5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 s="36">
        <v>1</v>
      </c>
      <c r="AP142">
        <v>1</v>
      </c>
      <c r="AQ142">
        <v>2</v>
      </c>
      <c r="AR142">
        <v>1</v>
      </c>
      <c r="AS142">
        <v>1</v>
      </c>
      <c r="AT142">
        <v>5</v>
      </c>
      <c r="AU142" t="s">
        <v>31</v>
      </c>
      <c r="AW142">
        <v>52</v>
      </c>
      <c r="AX142">
        <v>11</v>
      </c>
      <c r="AY142">
        <v>0</v>
      </c>
      <c r="AZ142">
        <v>0</v>
      </c>
      <c r="BA142">
        <v>63</v>
      </c>
      <c r="BB142">
        <v>4.8990748999999996</v>
      </c>
      <c r="BC142">
        <v>14.54433978</v>
      </c>
      <c r="BD142">
        <v>10</v>
      </c>
    </row>
    <row r="143" spans="1:56" x14ac:dyDescent="0.25">
      <c r="A143" s="171">
        <v>44126</v>
      </c>
      <c r="B143" t="s">
        <v>92</v>
      </c>
      <c r="C143" t="s">
        <v>602</v>
      </c>
      <c r="D143" t="s">
        <v>940</v>
      </c>
      <c r="E143" t="s">
        <v>604</v>
      </c>
      <c r="F143" t="s">
        <v>218</v>
      </c>
      <c r="G143" t="s">
        <v>837</v>
      </c>
      <c r="H143" t="s">
        <v>364</v>
      </c>
      <c r="I143" t="s">
        <v>25</v>
      </c>
      <c r="J143" t="s">
        <v>596</v>
      </c>
      <c r="L143" t="s">
        <v>10</v>
      </c>
      <c r="M143" t="s">
        <v>659</v>
      </c>
      <c r="N143" t="s">
        <v>940</v>
      </c>
      <c r="O143" t="s">
        <v>604</v>
      </c>
      <c r="P143" t="s">
        <v>230</v>
      </c>
      <c r="Q143" t="s">
        <v>929</v>
      </c>
      <c r="R143" t="s">
        <v>987</v>
      </c>
      <c r="S143" t="s">
        <v>81</v>
      </c>
      <c r="T143" t="s">
        <v>17</v>
      </c>
      <c r="U143" t="s">
        <v>594</v>
      </c>
      <c r="W143" t="s">
        <v>18</v>
      </c>
      <c r="X143" t="s">
        <v>601</v>
      </c>
      <c r="AC143" t="s">
        <v>372</v>
      </c>
      <c r="AD143" t="s">
        <v>8</v>
      </c>
      <c r="AE143" t="s">
        <v>30</v>
      </c>
      <c r="AG143">
        <v>2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 s="36">
        <v>1</v>
      </c>
      <c r="AP143">
        <v>0</v>
      </c>
      <c r="AQ143">
        <v>0</v>
      </c>
      <c r="AR143">
        <v>0</v>
      </c>
      <c r="AS143">
        <v>2</v>
      </c>
      <c r="AT143">
        <v>2</v>
      </c>
      <c r="AU143" t="s">
        <v>31</v>
      </c>
      <c r="AW143">
        <v>260</v>
      </c>
      <c r="AX143">
        <v>25</v>
      </c>
      <c r="AY143">
        <v>0</v>
      </c>
      <c r="AZ143">
        <v>0</v>
      </c>
      <c r="BA143">
        <v>285</v>
      </c>
      <c r="BB143">
        <v>5.0849866700000002</v>
      </c>
      <c r="BC143">
        <v>14.63825578</v>
      </c>
      <c r="BD143">
        <v>10</v>
      </c>
    </row>
    <row r="144" spans="1:56" x14ac:dyDescent="0.25">
      <c r="A144" s="171">
        <v>44126</v>
      </c>
      <c r="B144" t="s">
        <v>92</v>
      </c>
      <c r="C144" t="s">
        <v>602</v>
      </c>
      <c r="D144" t="s">
        <v>940</v>
      </c>
      <c r="E144" t="s">
        <v>604</v>
      </c>
      <c r="F144" t="s">
        <v>218</v>
      </c>
      <c r="G144" t="s">
        <v>837</v>
      </c>
      <c r="H144" t="s">
        <v>364</v>
      </c>
      <c r="I144" t="s">
        <v>25</v>
      </c>
      <c r="J144" t="s">
        <v>596</v>
      </c>
      <c r="L144" t="s">
        <v>10</v>
      </c>
      <c r="M144" t="s">
        <v>659</v>
      </c>
      <c r="N144" t="s">
        <v>927</v>
      </c>
      <c r="O144" t="s">
        <v>928</v>
      </c>
      <c r="P144" t="s">
        <v>230</v>
      </c>
      <c r="Q144" t="s">
        <v>929</v>
      </c>
      <c r="R144" t="s">
        <v>987</v>
      </c>
      <c r="S144" t="s">
        <v>81</v>
      </c>
      <c r="T144" t="s">
        <v>17</v>
      </c>
      <c r="U144" t="s">
        <v>594</v>
      </c>
      <c r="W144" t="s">
        <v>18</v>
      </c>
      <c r="X144" t="s">
        <v>601</v>
      </c>
      <c r="AC144" t="s">
        <v>372</v>
      </c>
      <c r="AD144" t="s">
        <v>8</v>
      </c>
      <c r="AE144" t="s">
        <v>30</v>
      </c>
      <c r="AG144">
        <v>3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 s="36">
        <v>1</v>
      </c>
      <c r="AP144">
        <v>0</v>
      </c>
      <c r="AQ144">
        <v>0</v>
      </c>
      <c r="AR144">
        <v>0</v>
      </c>
      <c r="AS144">
        <v>3</v>
      </c>
      <c r="AT144">
        <v>3</v>
      </c>
      <c r="AU144" t="s">
        <v>31</v>
      </c>
      <c r="AW144">
        <v>450</v>
      </c>
      <c r="AX144">
        <v>17</v>
      </c>
      <c r="AY144">
        <v>0</v>
      </c>
      <c r="AZ144">
        <v>0</v>
      </c>
      <c r="BA144">
        <v>467</v>
      </c>
      <c r="BB144">
        <v>5.0849866700000002</v>
      </c>
      <c r="BC144">
        <v>14.63825578</v>
      </c>
      <c r="BD144">
        <v>10</v>
      </c>
    </row>
    <row r="145" spans="1:56" x14ac:dyDescent="0.25">
      <c r="A145" s="171">
        <v>44126</v>
      </c>
      <c r="B145" t="s">
        <v>92</v>
      </c>
      <c r="C145" t="s">
        <v>602</v>
      </c>
      <c r="D145" t="s">
        <v>157</v>
      </c>
      <c r="E145" t="s">
        <v>665</v>
      </c>
      <c r="F145" t="s">
        <v>158</v>
      </c>
      <c r="G145" t="s">
        <v>667</v>
      </c>
      <c r="H145" t="s">
        <v>847</v>
      </c>
      <c r="I145" t="s">
        <v>25</v>
      </c>
      <c r="J145" t="s">
        <v>596</v>
      </c>
      <c r="L145" t="s">
        <v>26</v>
      </c>
      <c r="M145" t="s">
        <v>590</v>
      </c>
      <c r="N145" t="s">
        <v>301</v>
      </c>
      <c r="O145" t="s">
        <v>745</v>
      </c>
      <c r="P145" t="s">
        <v>543</v>
      </c>
      <c r="Q145" t="s">
        <v>827</v>
      </c>
      <c r="R145" t="s">
        <v>913</v>
      </c>
      <c r="S145" t="s">
        <v>50</v>
      </c>
      <c r="T145" t="s">
        <v>25</v>
      </c>
      <c r="U145" t="s">
        <v>596</v>
      </c>
      <c r="W145" t="s">
        <v>170</v>
      </c>
      <c r="X145" t="s">
        <v>707</v>
      </c>
      <c r="Y145" t="s">
        <v>171</v>
      </c>
      <c r="Z145" t="s">
        <v>708</v>
      </c>
      <c r="AA145" t="s">
        <v>172</v>
      </c>
      <c r="AB145" t="s">
        <v>709</v>
      </c>
      <c r="AC145" t="s">
        <v>497</v>
      </c>
      <c r="AD145" t="s">
        <v>75</v>
      </c>
      <c r="AE145" t="s">
        <v>30</v>
      </c>
      <c r="AG145">
        <v>2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1</v>
      </c>
      <c r="AP145">
        <v>0</v>
      </c>
      <c r="AQ145">
        <v>0</v>
      </c>
      <c r="AR145">
        <v>0</v>
      </c>
      <c r="AS145">
        <v>2</v>
      </c>
      <c r="AT145">
        <v>2</v>
      </c>
      <c r="AU145" t="s">
        <v>151</v>
      </c>
      <c r="AV145" t="s">
        <v>327</v>
      </c>
      <c r="AW145">
        <v>100</v>
      </c>
      <c r="AX145">
        <v>0</v>
      </c>
      <c r="AY145">
        <v>0</v>
      </c>
      <c r="AZ145">
        <v>2</v>
      </c>
      <c r="BA145">
        <v>102</v>
      </c>
      <c r="BB145">
        <v>6.0385846000000001</v>
      </c>
      <c r="BC145">
        <v>14.4007468</v>
      </c>
      <c r="BD145">
        <v>10</v>
      </c>
    </row>
    <row r="146" spans="1:56" x14ac:dyDescent="0.25">
      <c r="A146" s="171">
        <v>44126</v>
      </c>
      <c r="B146" t="s">
        <v>92</v>
      </c>
      <c r="C146" t="s">
        <v>602</v>
      </c>
      <c r="D146" t="s">
        <v>157</v>
      </c>
      <c r="E146" t="s">
        <v>665</v>
      </c>
      <c r="F146" t="s">
        <v>158</v>
      </c>
      <c r="G146" t="s">
        <v>667</v>
      </c>
      <c r="H146" t="s">
        <v>847</v>
      </c>
      <c r="I146" t="s">
        <v>25</v>
      </c>
      <c r="J146" t="s">
        <v>596</v>
      </c>
      <c r="L146" t="s">
        <v>26</v>
      </c>
      <c r="M146" t="s">
        <v>590</v>
      </c>
      <c r="N146" t="s">
        <v>301</v>
      </c>
      <c r="O146" t="s">
        <v>745</v>
      </c>
      <c r="P146" t="s">
        <v>543</v>
      </c>
      <c r="Q146" t="s">
        <v>827</v>
      </c>
      <c r="R146" t="s">
        <v>889</v>
      </c>
      <c r="S146" t="s">
        <v>50</v>
      </c>
      <c r="T146" t="s">
        <v>25</v>
      </c>
      <c r="U146" t="s">
        <v>596</v>
      </c>
      <c r="W146" t="s">
        <v>92</v>
      </c>
      <c r="X146" t="s">
        <v>602</v>
      </c>
      <c r="Y146" t="s">
        <v>603</v>
      </c>
      <c r="Z146" t="s">
        <v>604</v>
      </c>
      <c r="AA146" t="s">
        <v>99</v>
      </c>
      <c r="AB146" t="s">
        <v>695</v>
      </c>
      <c r="AC146" t="s">
        <v>416</v>
      </c>
      <c r="AD146" t="s">
        <v>254</v>
      </c>
      <c r="AE146" t="s">
        <v>30</v>
      </c>
      <c r="AG146">
        <v>3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1</v>
      </c>
      <c r="AP146">
        <v>0</v>
      </c>
      <c r="AQ146">
        <v>0</v>
      </c>
      <c r="AR146">
        <v>0</v>
      </c>
      <c r="AS146">
        <v>3</v>
      </c>
      <c r="AT146">
        <v>3</v>
      </c>
      <c r="AU146" t="s">
        <v>37</v>
      </c>
      <c r="AW146">
        <v>150</v>
      </c>
      <c r="AX146">
        <v>0</v>
      </c>
      <c r="AY146">
        <v>0</v>
      </c>
      <c r="AZ146">
        <v>0</v>
      </c>
      <c r="BA146">
        <v>150</v>
      </c>
      <c r="BB146">
        <v>6.0385846000000001</v>
      </c>
      <c r="BC146">
        <v>14.4007468</v>
      </c>
      <c r="BD146">
        <v>10</v>
      </c>
    </row>
    <row r="147" spans="1:56" x14ac:dyDescent="0.25">
      <c r="A147" s="171">
        <v>44126</v>
      </c>
      <c r="B147" t="s">
        <v>92</v>
      </c>
      <c r="C147" t="s">
        <v>602</v>
      </c>
      <c r="D147" t="s">
        <v>157</v>
      </c>
      <c r="E147" t="s">
        <v>665</v>
      </c>
      <c r="F147" t="s">
        <v>158</v>
      </c>
      <c r="G147" t="s">
        <v>667</v>
      </c>
      <c r="H147" t="s">
        <v>540</v>
      </c>
      <c r="I147" t="s">
        <v>14</v>
      </c>
      <c r="J147" t="s">
        <v>611</v>
      </c>
      <c r="L147" t="s">
        <v>159</v>
      </c>
      <c r="M147" t="s">
        <v>653</v>
      </c>
      <c r="R147" t="s">
        <v>372</v>
      </c>
      <c r="S147" t="s">
        <v>16</v>
      </c>
      <c r="T147" t="s">
        <v>17</v>
      </c>
      <c r="U147" t="s">
        <v>594</v>
      </c>
      <c r="W147" t="s">
        <v>18</v>
      </c>
      <c r="X147" t="s">
        <v>601</v>
      </c>
      <c r="AC147" t="s">
        <v>372</v>
      </c>
      <c r="AD147" t="s">
        <v>121</v>
      </c>
      <c r="AE147" t="s">
        <v>36</v>
      </c>
      <c r="AG147">
        <v>0</v>
      </c>
      <c r="AH147">
        <v>4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1</v>
      </c>
      <c r="AP147">
        <v>0</v>
      </c>
      <c r="AQ147">
        <v>0</v>
      </c>
      <c r="AR147">
        <v>1</v>
      </c>
      <c r="AS147">
        <v>3</v>
      </c>
      <c r="AT147">
        <v>4</v>
      </c>
      <c r="AU147" t="s">
        <v>37</v>
      </c>
      <c r="AW147">
        <v>200</v>
      </c>
      <c r="AX147">
        <v>0</v>
      </c>
      <c r="AY147">
        <v>0</v>
      </c>
      <c r="AZ147">
        <v>0</v>
      </c>
      <c r="BA147">
        <v>200</v>
      </c>
      <c r="BB147">
        <v>5.6215450300000001</v>
      </c>
      <c r="BC147">
        <v>14.597549069999999</v>
      </c>
      <c r="BD147">
        <v>10</v>
      </c>
    </row>
    <row r="148" spans="1:56" x14ac:dyDescent="0.25">
      <c r="A148" s="171">
        <v>44126</v>
      </c>
      <c r="B148" t="s">
        <v>10</v>
      </c>
      <c r="C148" t="s">
        <v>659</v>
      </c>
      <c r="D148" t="s">
        <v>927</v>
      </c>
      <c r="E148" t="s">
        <v>928</v>
      </c>
      <c r="F148" t="s">
        <v>1143</v>
      </c>
      <c r="G148" t="s">
        <v>1144</v>
      </c>
      <c r="H148" t="s">
        <v>578</v>
      </c>
      <c r="I148" t="s">
        <v>25</v>
      </c>
      <c r="J148" t="s">
        <v>596</v>
      </c>
      <c r="L148" t="s">
        <v>10</v>
      </c>
      <c r="M148" t="s">
        <v>659</v>
      </c>
      <c r="N148" t="s">
        <v>927</v>
      </c>
      <c r="O148" t="s">
        <v>928</v>
      </c>
      <c r="P148" t="s">
        <v>1143</v>
      </c>
      <c r="Q148" t="s">
        <v>1144</v>
      </c>
      <c r="R148" t="s">
        <v>1145</v>
      </c>
      <c r="S148" t="s">
        <v>22</v>
      </c>
      <c r="T148" t="s">
        <v>25</v>
      </c>
      <c r="U148" t="s">
        <v>596</v>
      </c>
      <c r="W148" t="s">
        <v>10</v>
      </c>
      <c r="X148" t="s">
        <v>659</v>
      </c>
      <c r="Y148" t="s">
        <v>927</v>
      </c>
      <c r="Z148" t="s">
        <v>928</v>
      </c>
      <c r="AA148" t="s">
        <v>1143</v>
      </c>
      <c r="AB148" t="s">
        <v>1144</v>
      </c>
      <c r="AC148" t="s">
        <v>373</v>
      </c>
      <c r="AD148" t="s">
        <v>35</v>
      </c>
      <c r="AE148" t="s">
        <v>30</v>
      </c>
      <c r="AG148">
        <v>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 s="36">
        <v>1</v>
      </c>
      <c r="AP148">
        <v>0</v>
      </c>
      <c r="AQ148">
        <v>0</v>
      </c>
      <c r="AR148">
        <v>0</v>
      </c>
      <c r="AS148">
        <v>1</v>
      </c>
      <c r="AT148">
        <v>1</v>
      </c>
      <c r="AU148" t="s">
        <v>37</v>
      </c>
      <c r="AW148">
        <v>90</v>
      </c>
      <c r="AX148">
        <v>0</v>
      </c>
      <c r="AY148">
        <v>0</v>
      </c>
      <c r="AZ148">
        <v>0</v>
      </c>
      <c r="BA148">
        <v>90</v>
      </c>
      <c r="BB148">
        <v>9.2572727399999994</v>
      </c>
      <c r="BC148">
        <v>13.77182711</v>
      </c>
      <c r="BD148">
        <v>10</v>
      </c>
    </row>
    <row r="149" spans="1:56" x14ac:dyDescent="0.25">
      <c r="A149" s="171">
        <v>44126</v>
      </c>
      <c r="B149" t="s">
        <v>10</v>
      </c>
      <c r="C149" t="s">
        <v>659</v>
      </c>
      <c r="D149" t="s">
        <v>927</v>
      </c>
      <c r="E149" t="s">
        <v>928</v>
      </c>
      <c r="F149" t="s">
        <v>1143</v>
      </c>
      <c r="G149" t="s">
        <v>1144</v>
      </c>
      <c r="H149" t="s">
        <v>578</v>
      </c>
      <c r="I149" t="s">
        <v>25</v>
      </c>
      <c r="J149" t="s">
        <v>596</v>
      </c>
      <c r="L149" t="s">
        <v>10</v>
      </c>
      <c r="M149" t="s">
        <v>659</v>
      </c>
      <c r="N149" t="s">
        <v>927</v>
      </c>
      <c r="O149" t="s">
        <v>928</v>
      </c>
      <c r="P149" t="s">
        <v>1143</v>
      </c>
      <c r="Q149" t="s">
        <v>1144</v>
      </c>
      <c r="R149" t="s">
        <v>1145</v>
      </c>
      <c r="S149" t="s">
        <v>22</v>
      </c>
      <c r="T149" t="s">
        <v>25</v>
      </c>
      <c r="U149" t="s">
        <v>596</v>
      </c>
      <c r="W149" t="s">
        <v>10</v>
      </c>
      <c r="X149" t="s">
        <v>659</v>
      </c>
      <c r="Y149" t="s">
        <v>927</v>
      </c>
      <c r="Z149" t="s">
        <v>928</v>
      </c>
      <c r="AA149" t="s">
        <v>1143</v>
      </c>
      <c r="AB149" t="s">
        <v>1144</v>
      </c>
      <c r="AC149" t="s">
        <v>374</v>
      </c>
      <c r="AD149" t="s">
        <v>35</v>
      </c>
      <c r="AE149" t="s">
        <v>30</v>
      </c>
      <c r="AG149">
        <v>1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 s="36">
        <v>1</v>
      </c>
      <c r="AP149">
        <v>0</v>
      </c>
      <c r="AQ149">
        <v>0</v>
      </c>
      <c r="AR149">
        <v>0</v>
      </c>
      <c r="AS149">
        <v>1</v>
      </c>
      <c r="AT149">
        <v>1</v>
      </c>
      <c r="AU149" t="s">
        <v>37</v>
      </c>
      <c r="AW149">
        <v>145</v>
      </c>
      <c r="AX149">
        <v>0</v>
      </c>
      <c r="AY149">
        <v>0</v>
      </c>
      <c r="AZ149">
        <v>0</v>
      </c>
      <c r="BA149">
        <v>145</v>
      </c>
      <c r="BB149">
        <v>9.2572727399999994</v>
      </c>
      <c r="BC149">
        <v>13.77182711</v>
      </c>
      <c r="BD149">
        <v>10</v>
      </c>
    </row>
    <row r="150" spans="1:56" x14ac:dyDescent="0.25">
      <c r="A150" s="171">
        <v>44126</v>
      </c>
      <c r="B150" t="s">
        <v>10</v>
      </c>
      <c r="C150" t="s">
        <v>659</v>
      </c>
      <c r="D150" t="s">
        <v>11</v>
      </c>
      <c r="E150" t="s">
        <v>660</v>
      </c>
      <c r="F150" t="s">
        <v>12</v>
      </c>
      <c r="G150" t="s">
        <v>661</v>
      </c>
      <c r="H150" t="s">
        <v>13</v>
      </c>
      <c r="I150" t="s">
        <v>14</v>
      </c>
      <c r="J150" t="s">
        <v>611</v>
      </c>
      <c r="L150" t="s">
        <v>23</v>
      </c>
      <c r="M150" t="s">
        <v>613</v>
      </c>
      <c r="R150" t="s">
        <v>372</v>
      </c>
      <c r="S150" t="s">
        <v>24</v>
      </c>
      <c r="T150" t="s">
        <v>25</v>
      </c>
      <c r="U150" t="s">
        <v>596</v>
      </c>
      <c r="W150" t="s">
        <v>26</v>
      </c>
      <c r="X150" t="s">
        <v>590</v>
      </c>
      <c r="Y150" t="s">
        <v>591</v>
      </c>
      <c r="Z150" t="s">
        <v>592</v>
      </c>
      <c r="AA150" t="s">
        <v>27</v>
      </c>
      <c r="AB150" t="s">
        <v>607</v>
      </c>
      <c r="AC150" t="s">
        <v>28</v>
      </c>
      <c r="AD150" t="s">
        <v>29</v>
      </c>
      <c r="AE150" t="s">
        <v>30</v>
      </c>
      <c r="AG150">
        <v>3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 s="36">
        <v>1</v>
      </c>
      <c r="AP150">
        <v>0</v>
      </c>
      <c r="AQ150">
        <v>0</v>
      </c>
      <c r="AR150">
        <v>0</v>
      </c>
      <c r="AS150">
        <v>3</v>
      </c>
      <c r="AT150">
        <v>3</v>
      </c>
      <c r="AU150" t="s">
        <v>31</v>
      </c>
      <c r="AW150">
        <v>112</v>
      </c>
      <c r="AX150">
        <v>24</v>
      </c>
      <c r="AY150">
        <v>0</v>
      </c>
      <c r="AZ150">
        <v>0</v>
      </c>
      <c r="BA150">
        <v>136</v>
      </c>
      <c r="BB150">
        <v>7.7847441999999996</v>
      </c>
      <c r="BC150">
        <v>15.51739456</v>
      </c>
      <c r="BD150">
        <v>10</v>
      </c>
    </row>
    <row r="151" spans="1:56" x14ac:dyDescent="0.25">
      <c r="A151" s="171">
        <v>44127</v>
      </c>
      <c r="B151" t="s">
        <v>26</v>
      </c>
      <c r="C151" t="s">
        <v>590</v>
      </c>
      <c r="D151" t="s">
        <v>591</v>
      </c>
      <c r="E151" t="s">
        <v>592</v>
      </c>
      <c r="F151" t="s">
        <v>88</v>
      </c>
      <c r="G151" t="s">
        <v>593</v>
      </c>
      <c r="H151" t="s">
        <v>89</v>
      </c>
      <c r="I151" t="s">
        <v>25</v>
      </c>
      <c r="J151" t="s">
        <v>596</v>
      </c>
      <c r="L151" t="s">
        <v>26</v>
      </c>
      <c r="M151" t="s">
        <v>590</v>
      </c>
      <c r="N151" t="s">
        <v>591</v>
      </c>
      <c r="O151" t="s">
        <v>592</v>
      </c>
      <c r="P151" t="s">
        <v>88</v>
      </c>
      <c r="Q151" t="s">
        <v>593</v>
      </c>
      <c r="R151" t="s">
        <v>331</v>
      </c>
      <c r="S151" t="s">
        <v>35</v>
      </c>
      <c r="T151" t="s">
        <v>25</v>
      </c>
      <c r="U151" t="s">
        <v>596</v>
      </c>
      <c r="W151" t="s">
        <v>26</v>
      </c>
      <c r="X151" t="s">
        <v>590</v>
      </c>
      <c r="Y151" t="s">
        <v>591</v>
      </c>
      <c r="Z151" t="s">
        <v>592</v>
      </c>
      <c r="AA151" t="s">
        <v>88</v>
      </c>
      <c r="AB151" t="s">
        <v>593</v>
      </c>
      <c r="AC151" t="s">
        <v>407</v>
      </c>
      <c r="AD151" t="s">
        <v>43</v>
      </c>
      <c r="AE151" t="s">
        <v>156</v>
      </c>
      <c r="AG151">
        <v>2</v>
      </c>
      <c r="AH151">
        <v>0</v>
      </c>
      <c r="AI151">
        <v>1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2</v>
      </c>
      <c r="AP151">
        <v>0</v>
      </c>
      <c r="AQ151">
        <v>0</v>
      </c>
      <c r="AR151">
        <v>0</v>
      </c>
      <c r="AS151">
        <v>3</v>
      </c>
      <c r="AT151">
        <v>3</v>
      </c>
      <c r="AU151" t="s">
        <v>37</v>
      </c>
      <c r="AW151">
        <v>36</v>
      </c>
      <c r="AX151">
        <v>0</v>
      </c>
      <c r="AY151">
        <v>0</v>
      </c>
      <c r="AZ151">
        <v>0</v>
      </c>
      <c r="BA151">
        <v>36</v>
      </c>
      <c r="BB151">
        <v>6.7419379599999996</v>
      </c>
      <c r="BC151">
        <v>14.56870743</v>
      </c>
      <c r="BD151">
        <v>10</v>
      </c>
    </row>
    <row r="152" spans="1:56" x14ac:dyDescent="0.25">
      <c r="A152" s="171">
        <v>44127</v>
      </c>
      <c r="B152" t="s">
        <v>26</v>
      </c>
      <c r="C152" t="s">
        <v>590</v>
      </c>
      <c r="D152" t="s">
        <v>591</v>
      </c>
      <c r="E152" t="s">
        <v>592</v>
      </c>
      <c r="F152" t="s">
        <v>88</v>
      </c>
      <c r="G152" t="s">
        <v>593</v>
      </c>
      <c r="H152" t="s">
        <v>89</v>
      </c>
      <c r="I152" t="s">
        <v>25</v>
      </c>
      <c r="J152" t="s">
        <v>596</v>
      </c>
      <c r="L152" t="s">
        <v>26</v>
      </c>
      <c r="M152" t="s">
        <v>590</v>
      </c>
      <c r="N152" t="s">
        <v>591</v>
      </c>
      <c r="O152" t="s">
        <v>592</v>
      </c>
      <c r="P152" t="s">
        <v>27</v>
      </c>
      <c r="Q152" t="s">
        <v>607</v>
      </c>
      <c r="R152" t="s">
        <v>689</v>
      </c>
      <c r="S152" t="s">
        <v>22</v>
      </c>
      <c r="T152" t="s">
        <v>25</v>
      </c>
      <c r="U152" t="s">
        <v>596</v>
      </c>
      <c r="W152" t="s">
        <v>92</v>
      </c>
      <c r="X152" t="s">
        <v>602</v>
      </c>
      <c r="Y152" t="s">
        <v>603</v>
      </c>
      <c r="Z152" t="s">
        <v>604</v>
      </c>
      <c r="AA152" t="s">
        <v>154</v>
      </c>
      <c r="AB152" t="s">
        <v>605</v>
      </c>
      <c r="AC152" t="s">
        <v>414</v>
      </c>
      <c r="AD152" t="s">
        <v>188</v>
      </c>
      <c r="AE152" t="s">
        <v>112</v>
      </c>
      <c r="AG152">
        <v>0</v>
      </c>
      <c r="AH152">
        <v>0</v>
      </c>
      <c r="AI152">
        <v>5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1</v>
      </c>
      <c r="AR152">
        <v>1</v>
      </c>
      <c r="AS152">
        <v>3</v>
      </c>
      <c r="AT152">
        <v>5</v>
      </c>
      <c r="AU152" t="s">
        <v>37</v>
      </c>
      <c r="AW152">
        <v>150</v>
      </c>
      <c r="AX152">
        <v>0</v>
      </c>
      <c r="AY152">
        <v>0</v>
      </c>
      <c r="AZ152">
        <v>0</v>
      </c>
      <c r="BA152">
        <v>150</v>
      </c>
      <c r="BB152">
        <v>6.7419379599999996</v>
      </c>
      <c r="BC152">
        <v>14.56870743</v>
      </c>
      <c r="BD152">
        <v>10</v>
      </c>
    </row>
    <row r="153" spans="1:56" x14ac:dyDescent="0.25">
      <c r="A153" s="171">
        <v>44127</v>
      </c>
      <c r="B153" t="s">
        <v>26</v>
      </c>
      <c r="C153" t="s">
        <v>590</v>
      </c>
      <c r="D153" t="s">
        <v>591</v>
      </c>
      <c r="E153" t="s">
        <v>592</v>
      </c>
      <c r="F153" t="s">
        <v>88</v>
      </c>
      <c r="G153" t="s">
        <v>593</v>
      </c>
      <c r="H153" t="s">
        <v>89</v>
      </c>
      <c r="I153" t="s">
        <v>25</v>
      </c>
      <c r="J153" t="s">
        <v>596</v>
      </c>
      <c r="L153" t="s">
        <v>26</v>
      </c>
      <c r="M153" t="s">
        <v>590</v>
      </c>
      <c r="N153" t="s">
        <v>591</v>
      </c>
      <c r="O153" t="s">
        <v>592</v>
      </c>
      <c r="P153" t="s">
        <v>27</v>
      </c>
      <c r="Q153" t="s">
        <v>607</v>
      </c>
      <c r="R153" t="s">
        <v>808</v>
      </c>
      <c r="S153" t="s">
        <v>9</v>
      </c>
      <c r="T153" t="s">
        <v>25</v>
      </c>
      <c r="U153" t="s">
        <v>596</v>
      </c>
      <c r="W153" t="s">
        <v>109</v>
      </c>
      <c r="X153" t="s">
        <v>690</v>
      </c>
      <c r="Y153" t="s">
        <v>164</v>
      </c>
      <c r="Z153" t="s">
        <v>803</v>
      </c>
      <c r="AA153" t="s">
        <v>165</v>
      </c>
      <c r="AB153" t="s">
        <v>804</v>
      </c>
      <c r="AC153" t="s">
        <v>435</v>
      </c>
      <c r="AD153" t="s">
        <v>80</v>
      </c>
      <c r="AE153" t="s">
        <v>30</v>
      </c>
      <c r="AG153">
        <v>7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1</v>
      </c>
      <c r="AQ153">
        <v>1</v>
      </c>
      <c r="AR153">
        <v>0</v>
      </c>
      <c r="AS153">
        <v>5</v>
      </c>
      <c r="AT153">
        <v>7</v>
      </c>
      <c r="AU153" t="s">
        <v>37</v>
      </c>
      <c r="AW153">
        <v>65</v>
      </c>
      <c r="AX153">
        <v>0</v>
      </c>
      <c r="AY153">
        <v>0</v>
      </c>
      <c r="AZ153">
        <v>0</v>
      </c>
      <c r="BA153">
        <v>65</v>
      </c>
      <c r="BB153">
        <v>6.7419379599999996</v>
      </c>
      <c r="BC153">
        <v>14.56870743</v>
      </c>
      <c r="BD153">
        <v>10</v>
      </c>
    </row>
    <row r="154" spans="1:56" x14ac:dyDescent="0.25">
      <c r="A154" s="171">
        <v>44127</v>
      </c>
      <c r="B154" t="s">
        <v>26</v>
      </c>
      <c r="C154" t="s">
        <v>590</v>
      </c>
      <c r="D154" t="s">
        <v>591</v>
      </c>
      <c r="E154" t="s">
        <v>592</v>
      </c>
      <c r="F154" t="s">
        <v>88</v>
      </c>
      <c r="G154" t="s">
        <v>593</v>
      </c>
      <c r="H154" t="s">
        <v>89</v>
      </c>
      <c r="I154" t="s">
        <v>17</v>
      </c>
      <c r="J154" t="s">
        <v>594</v>
      </c>
      <c r="L154" t="s">
        <v>614</v>
      </c>
      <c r="M154" t="s">
        <v>615</v>
      </c>
      <c r="R154" t="s">
        <v>372</v>
      </c>
      <c r="S154" t="s">
        <v>114</v>
      </c>
      <c r="T154" t="s">
        <v>25</v>
      </c>
      <c r="U154" t="s">
        <v>596</v>
      </c>
      <c r="W154" t="s">
        <v>92</v>
      </c>
      <c r="X154" t="s">
        <v>602</v>
      </c>
      <c r="Y154" t="s">
        <v>603</v>
      </c>
      <c r="Z154" t="s">
        <v>604</v>
      </c>
      <c r="AA154" t="s">
        <v>154</v>
      </c>
      <c r="AB154" t="s">
        <v>605</v>
      </c>
      <c r="AC154" t="s">
        <v>401</v>
      </c>
      <c r="AD154" t="s">
        <v>68</v>
      </c>
      <c r="AE154" t="s">
        <v>112</v>
      </c>
      <c r="AG154">
        <v>0</v>
      </c>
      <c r="AH154">
        <v>0</v>
      </c>
      <c r="AI154">
        <v>5</v>
      </c>
      <c r="AJ154">
        <v>0</v>
      </c>
      <c r="AK154">
        <v>0</v>
      </c>
      <c r="AL154">
        <v>0</v>
      </c>
      <c r="AM154">
        <v>0</v>
      </c>
      <c r="AN154">
        <v>0</v>
      </c>
      <c r="AO154" s="36">
        <v>1</v>
      </c>
      <c r="AP154">
        <v>0</v>
      </c>
      <c r="AQ154">
        <v>1</v>
      </c>
      <c r="AR154">
        <v>1</v>
      </c>
      <c r="AS154">
        <v>3</v>
      </c>
      <c r="AT154">
        <v>5</v>
      </c>
      <c r="AU154" t="s">
        <v>600</v>
      </c>
      <c r="AW154">
        <v>83</v>
      </c>
      <c r="AX154">
        <v>0</v>
      </c>
      <c r="AY154">
        <v>0</v>
      </c>
      <c r="AZ154">
        <v>0</v>
      </c>
      <c r="BA154">
        <v>83</v>
      </c>
      <c r="BB154">
        <v>6.7419379599999996</v>
      </c>
      <c r="BC154">
        <v>14.56870743</v>
      </c>
      <c r="BD154">
        <v>10</v>
      </c>
    </row>
    <row r="155" spans="1:56" x14ac:dyDescent="0.25">
      <c r="A155" s="171">
        <v>44127</v>
      </c>
      <c r="B155" t="s">
        <v>92</v>
      </c>
      <c r="C155" t="s">
        <v>602</v>
      </c>
      <c r="D155" t="s">
        <v>157</v>
      </c>
      <c r="E155" t="s">
        <v>665</v>
      </c>
      <c r="F155" t="s">
        <v>158</v>
      </c>
      <c r="G155" t="s">
        <v>667</v>
      </c>
      <c r="H155" t="s">
        <v>847</v>
      </c>
      <c r="I155" t="s">
        <v>25</v>
      </c>
      <c r="J155" t="s">
        <v>596</v>
      </c>
      <c r="L155" t="s">
        <v>26</v>
      </c>
      <c r="M155" t="s">
        <v>590</v>
      </c>
      <c r="N155" t="s">
        <v>301</v>
      </c>
      <c r="O155" t="s">
        <v>745</v>
      </c>
      <c r="P155" t="s">
        <v>543</v>
      </c>
      <c r="Q155" t="s">
        <v>827</v>
      </c>
      <c r="R155" t="s">
        <v>915</v>
      </c>
      <c r="S155" t="s">
        <v>81</v>
      </c>
      <c r="T155" t="s">
        <v>25</v>
      </c>
      <c r="U155" t="s">
        <v>596</v>
      </c>
      <c r="W155" t="s">
        <v>92</v>
      </c>
      <c r="X155" t="s">
        <v>602</v>
      </c>
      <c r="Y155" t="s">
        <v>603</v>
      </c>
      <c r="Z155" t="s">
        <v>604</v>
      </c>
      <c r="AA155" t="s">
        <v>193</v>
      </c>
      <c r="AB155" t="s">
        <v>754</v>
      </c>
      <c r="AC155" t="s">
        <v>864</v>
      </c>
      <c r="AD155" t="s">
        <v>68</v>
      </c>
      <c r="AE155" t="s">
        <v>30</v>
      </c>
      <c r="AG155">
        <v>2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</v>
      </c>
      <c r="AP155">
        <v>0</v>
      </c>
      <c r="AQ155">
        <v>0</v>
      </c>
      <c r="AR155">
        <v>0</v>
      </c>
      <c r="AS155">
        <v>2</v>
      </c>
      <c r="AT155">
        <v>2</v>
      </c>
      <c r="AU155" t="s">
        <v>37</v>
      </c>
      <c r="AW155">
        <v>100</v>
      </c>
      <c r="AX155">
        <v>0</v>
      </c>
      <c r="AY155">
        <v>0</v>
      </c>
      <c r="AZ155">
        <v>0</v>
      </c>
      <c r="BA155">
        <v>100</v>
      </c>
      <c r="BB155">
        <v>6.0385846000000001</v>
      </c>
      <c r="BC155">
        <v>14.4007468</v>
      </c>
      <c r="BD155">
        <v>10</v>
      </c>
    </row>
    <row r="156" spans="1:56" x14ac:dyDescent="0.25">
      <c r="A156" s="171">
        <v>44127</v>
      </c>
      <c r="B156" t="s">
        <v>92</v>
      </c>
      <c r="C156" t="s">
        <v>602</v>
      </c>
      <c r="D156" t="s">
        <v>157</v>
      </c>
      <c r="E156" t="s">
        <v>665</v>
      </c>
      <c r="F156" t="s">
        <v>158</v>
      </c>
      <c r="G156" t="s">
        <v>667</v>
      </c>
      <c r="H156" t="s">
        <v>540</v>
      </c>
      <c r="I156" t="s">
        <v>17</v>
      </c>
      <c r="J156" t="s">
        <v>594</v>
      </c>
      <c r="L156" t="s">
        <v>221</v>
      </c>
      <c r="M156" t="s">
        <v>622</v>
      </c>
      <c r="R156" t="s">
        <v>372</v>
      </c>
      <c r="S156" t="s">
        <v>541</v>
      </c>
      <c r="T156" t="s">
        <v>25</v>
      </c>
      <c r="U156" t="s">
        <v>596</v>
      </c>
      <c r="W156" t="s">
        <v>92</v>
      </c>
      <c r="X156" t="s">
        <v>602</v>
      </c>
      <c r="Y156" t="s">
        <v>157</v>
      </c>
      <c r="Z156" t="s">
        <v>665</v>
      </c>
      <c r="AA156" t="s">
        <v>671</v>
      </c>
      <c r="AB156" t="s">
        <v>672</v>
      </c>
      <c r="AC156" t="s">
        <v>864</v>
      </c>
      <c r="AD156" t="s">
        <v>141</v>
      </c>
      <c r="AE156" t="s">
        <v>112</v>
      </c>
      <c r="AG156">
        <v>0</v>
      </c>
      <c r="AH156">
        <v>0</v>
      </c>
      <c r="AI156">
        <v>4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1</v>
      </c>
      <c r="AP156">
        <v>0</v>
      </c>
      <c r="AQ156">
        <v>0</v>
      </c>
      <c r="AR156">
        <v>2</v>
      </c>
      <c r="AS156">
        <v>2</v>
      </c>
      <c r="AT156">
        <v>4</v>
      </c>
      <c r="AU156" t="s">
        <v>151</v>
      </c>
      <c r="AV156" t="s">
        <v>327</v>
      </c>
      <c r="AW156">
        <v>354</v>
      </c>
      <c r="AX156">
        <v>0</v>
      </c>
      <c r="AY156">
        <v>0</v>
      </c>
      <c r="AZ156">
        <v>2</v>
      </c>
      <c r="BA156">
        <v>356</v>
      </c>
      <c r="BB156">
        <v>5.6215450300000001</v>
      </c>
      <c r="BC156">
        <v>14.597549069999999</v>
      </c>
      <c r="BD156">
        <v>10</v>
      </c>
    </row>
    <row r="157" spans="1:56" x14ac:dyDescent="0.25">
      <c r="A157" s="171">
        <v>44128</v>
      </c>
      <c r="B157" t="s">
        <v>26</v>
      </c>
      <c r="C157" t="s">
        <v>590</v>
      </c>
      <c r="D157" t="s">
        <v>591</v>
      </c>
      <c r="E157" t="s">
        <v>592</v>
      </c>
      <c r="F157" t="s">
        <v>88</v>
      </c>
      <c r="G157" t="s">
        <v>593</v>
      </c>
      <c r="H157" t="s">
        <v>89</v>
      </c>
      <c r="I157" t="s">
        <v>25</v>
      </c>
      <c r="J157" t="s">
        <v>596</v>
      </c>
      <c r="L157" t="s">
        <v>26</v>
      </c>
      <c r="M157" t="s">
        <v>590</v>
      </c>
      <c r="N157" t="s">
        <v>591</v>
      </c>
      <c r="O157" t="s">
        <v>592</v>
      </c>
      <c r="P157" t="s">
        <v>27</v>
      </c>
      <c r="Q157" t="s">
        <v>607</v>
      </c>
      <c r="R157" t="s">
        <v>394</v>
      </c>
      <c r="S157" t="s">
        <v>35</v>
      </c>
      <c r="T157" t="s">
        <v>25</v>
      </c>
      <c r="U157" t="s">
        <v>596</v>
      </c>
      <c r="W157" t="s">
        <v>92</v>
      </c>
      <c r="X157" t="s">
        <v>602</v>
      </c>
      <c r="Y157" t="s">
        <v>603</v>
      </c>
      <c r="Z157" t="s">
        <v>604</v>
      </c>
      <c r="AA157" t="s">
        <v>193</v>
      </c>
      <c r="AB157" t="s">
        <v>754</v>
      </c>
      <c r="AC157" t="s">
        <v>419</v>
      </c>
      <c r="AD157" t="s">
        <v>194</v>
      </c>
      <c r="AE157" t="s">
        <v>107</v>
      </c>
      <c r="AG157">
        <v>2</v>
      </c>
      <c r="AH157">
        <v>0</v>
      </c>
      <c r="AI157">
        <v>2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2</v>
      </c>
      <c r="AP157">
        <v>0</v>
      </c>
      <c r="AQ157">
        <v>0</v>
      </c>
      <c r="AR157">
        <v>1</v>
      </c>
      <c r="AS157">
        <v>3</v>
      </c>
      <c r="AT157">
        <v>4</v>
      </c>
      <c r="AU157" t="s">
        <v>37</v>
      </c>
      <c r="AW157">
        <v>105</v>
      </c>
      <c r="AX157">
        <v>0</v>
      </c>
      <c r="AY157">
        <v>0</v>
      </c>
      <c r="AZ157">
        <v>0</v>
      </c>
      <c r="BA157">
        <v>105</v>
      </c>
      <c r="BB157">
        <v>6.7419379599999996</v>
      </c>
      <c r="BC157">
        <v>14.56870743</v>
      </c>
      <c r="BD157">
        <v>10</v>
      </c>
    </row>
    <row r="158" spans="1:56" x14ac:dyDescent="0.25">
      <c r="A158" s="171">
        <v>44128</v>
      </c>
      <c r="B158" t="s">
        <v>26</v>
      </c>
      <c r="C158" t="s">
        <v>590</v>
      </c>
      <c r="D158" t="s">
        <v>591</v>
      </c>
      <c r="E158" t="s">
        <v>592</v>
      </c>
      <c r="F158" t="s">
        <v>88</v>
      </c>
      <c r="G158" t="s">
        <v>593</v>
      </c>
      <c r="H158" t="s">
        <v>89</v>
      </c>
      <c r="I158" t="s">
        <v>25</v>
      </c>
      <c r="J158" t="s">
        <v>596</v>
      </c>
      <c r="L158" t="s">
        <v>26</v>
      </c>
      <c r="M158" t="s">
        <v>590</v>
      </c>
      <c r="N158" t="s">
        <v>591</v>
      </c>
      <c r="O158" t="s">
        <v>592</v>
      </c>
      <c r="P158" t="s">
        <v>142</v>
      </c>
      <c r="Q158" t="s">
        <v>606</v>
      </c>
      <c r="R158" t="s">
        <v>153</v>
      </c>
      <c r="S158" t="s">
        <v>35</v>
      </c>
      <c r="T158" t="s">
        <v>25</v>
      </c>
      <c r="U158" t="s">
        <v>596</v>
      </c>
      <c r="W158" t="s">
        <v>26</v>
      </c>
      <c r="X158" t="s">
        <v>590</v>
      </c>
      <c r="Y158" t="s">
        <v>591</v>
      </c>
      <c r="Z158" t="s">
        <v>592</v>
      </c>
      <c r="AA158" t="s">
        <v>88</v>
      </c>
      <c r="AB158" t="s">
        <v>593</v>
      </c>
      <c r="AC158" t="s">
        <v>400</v>
      </c>
      <c r="AD158" t="s">
        <v>43</v>
      </c>
      <c r="AE158" t="s">
        <v>30</v>
      </c>
      <c r="AG158">
        <v>2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1</v>
      </c>
      <c r="AP158">
        <v>0</v>
      </c>
      <c r="AQ158">
        <v>0</v>
      </c>
      <c r="AR158">
        <v>0</v>
      </c>
      <c r="AS158">
        <v>2</v>
      </c>
      <c r="AT158">
        <v>2</v>
      </c>
      <c r="AU158" t="s">
        <v>37</v>
      </c>
      <c r="AW158">
        <v>24</v>
      </c>
      <c r="AX158">
        <v>0</v>
      </c>
      <c r="AY158">
        <v>0</v>
      </c>
      <c r="AZ158">
        <v>0</v>
      </c>
      <c r="BA158">
        <v>24</v>
      </c>
      <c r="BB158">
        <v>6.7419379599999996</v>
      </c>
      <c r="BC158">
        <v>14.56870743</v>
      </c>
      <c r="BD158">
        <v>10</v>
      </c>
    </row>
    <row r="159" spans="1:56" x14ac:dyDescent="0.25">
      <c r="A159" s="171">
        <v>44128</v>
      </c>
      <c r="B159" t="s">
        <v>26</v>
      </c>
      <c r="C159" t="s">
        <v>590</v>
      </c>
      <c r="D159" t="s">
        <v>591</v>
      </c>
      <c r="E159" t="s">
        <v>592</v>
      </c>
      <c r="F159" t="s">
        <v>88</v>
      </c>
      <c r="G159" t="s">
        <v>593</v>
      </c>
      <c r="H159" t="s">
        <v>89</v>
      </c>
      <c r="I159" t="s">
        <v>25</v>
      </c>
      <c r="J159" t="s">
        <v>596</v>
      </c>
      <c r="L159" t="s">
        <v>26</v>
      </c>
      <c r="M159" t="s">
        <v>590</v>
      </c>
      <c r="N159" t="s">
        <v>591</v>
      </c>
      <c r="O159" t="s">
        <v>592</v>
      </c>
      <c r="P159" t="s">
        <v>27</v>
      </c>
      <c r="Q159" t="s">
        <v>607</v>
      </c>
      <c r="R159" t="s">
        <v>807</v>
      </c>
      <c r="S159" t="s">
        <v>81</v>
      </c>
      <c r="T159" t="s">
        <v>25</v>
      </c>
      <c r="U159" t="s">
        <v>596</v>
      </c>
      <c r="W159" t="s">
        <v>109</v>
      </c>
      <c r="X159" t="s">
        <v>690</v>
      </c>
      <c r="Y159" t="s">
        <v>199</v>
      </c>
      <c r="Z159" t="s">
        <v>774</v>
      </c>
      <c r="AA159" t="s">
        <v>216</v>
      </c>
      <c r="AB159" t="s">
        <v>788</v>
      </c>
      <c r="AC159" t="s">
        <v>440</v>
      </c>
      <c r="AD159" t="s">
        <v>162</v>
      </c>
      <c r="AE159" t="s">
        <v>30</v>
      </c>
      <c r="AG159">
        <v>5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1</v>
      </c>
      <c r="AP159">
        <v>0</v>
      </c>
      <c r="AQ159">
        <v>1</v>
      </c>
      <c r="AR159">
        <v>0</v>
      </c>
      <c r="AS159">
        <v>4</v>
      </c>
      <c r="AT159">
        <v>5</v>
      </c>
      <c r="AU159" t="s">
        <v>600</v>
      </c>
      <c r="AW159">
        <v>46</v>
      </c>
      <c r="AX159">
        <v>0</v>
      </c>
      <c r="AY159">
        <v>0</v>
      </c>
      <c r="AZ159">
        <v>0</v>
      </c>
      <c r="BA159">
        <v>46</v>
      </c>
      <c r="BB159">
        <v>6.7419379599999996</v>
      </c>
      <c r="BC159">
        <v>14.56870743</v>
      </c>
      <c r="BD159">
        <v>10</v>
      </c>
    </row>
    <row r="160" spans="1:56" x14ac:dyDescent="0.25">
      <c r="A160" s="171">
        <v>44128</v>
      </c>
      <c r="B160" t="s">
        <v>26</v>
      </c>
      <c r="C160" t="s">
        <v>590</v>
      </c>
      <c r="D160" t="s">
        <v>591</v>
      </c>
      <c r="E160" t="s">
        <v>592</v>
      </c>
      <c r="F160" t="s">
        <v>88</v>
      </c>
      <c r="G160" t="s">
        <v>593</v>
      </c>
      <c r="H160" t="s">
        <v>89</v>
      </c>
      <c r="I160" t="s">
        <v>17</v>
      </c>
      <c r="J160" t="s">
        <v>594</v>
      </c>
      <c r="L160" t="s">
        <v>639</v>
      </c>
      <c r="M160" t="s">
        <v>640</v>
      </c>
      <c r="R160" t="s">
        <v>372</v>
      </c>
      <c r="S160" t="s">
        <v>87</v>
      </c>
      <c r="T160" t="s">
        <v>25</v>
      </c>
      <c r="U160" t="s">
        <v>596</v>
      </c>
      <c r="W160" t="s">
        <v>92</v>
      </c>
      <c r="X160" t="s">
        <v>602</v>
      </c>
      <c r="Y160" t="s">
        <v>105</v>
      </c>
      <c r="Z160" t="s">
        <v>609</v>
      </c>
      <c r="AA160" t="s">
        <v>195</v>
      </c>
      <c r="AB160" t="s">
        <v>698</v>
      </c>
      <c r="AC160" t="s">
        <v>420</v>
      </c>
      <c r="AD160" t="s">
        <v>138</v>
      </c>
      <c r="AE160" t="s">
        <v>112</v>
      </c>
      <c r="AG160">
        <v>0</v>
      </c>
      <c r="AH160">
        <v>0</v>
      </c>
      <c r="AI160">
        <v>8</v>
      </c>
      <c r="AJ160">
        <v>0</v>
      </c>
      <c r="AK160">
        <v>0</v>
      </c>
      <c r="AL160">
        <v>0</v>
      </c>
      <c r="AM160">
        <v>0</v>
      </c>
      <c r="AN160">
        <v>0</v>
      </c>
      <c r="AO160" s="36">
        <v>1</v>
      </c>
      <c r="AP160">
        <v>1</v>
      </c>
      <c r="AQ160">
        <v>2</v>
      </c>
      <c r="AR160">
        <v>1</v>
      </c>
      <c r="AS160">
        <v>4</v>
      </c>
      <c r="AT160">
        <v>8</v>
      </c>
      <c r="AU160" t="s">
        <v>37</v>
      </c>
      <c r="AW160">
        <v>87</v>
      </c>
      <c r="AX160">
        <v>0</v>
      </c>
      <c r="AY160">
        <v>0</v>
      </c>
      <c r="AZ160">
        <v>0</v>
      </c>
      <c r="BA160">
        <v>87</v>
      </c>
      <c r="BB160">
        <v>6.7419379599999996</v>
      </c>
      <c r="BC160">
        <v>14.56870743</v>
      </c>
      <c r="BD160">
        <v>10</v>
      </c>
    </row>
    <row r="161" spans="1:56" x14ac:dyDescent="0.25">
      <c r="A161" s="171">
        <v>44128</v>
      </c>
      <c r="B161" t="s">
        <v>92</v>
      </c>
      <c r="C161" t="s">
        <v>602</v>
      </c>
      <c r="D161" t="s">
        <v>940</v>
      </c>
      <c r="E161" t="s">
        <v>604</v>
      </c>
      <c r="F161" t="s">
        <v>193</v>
      </c>
      <c r="G161" t="s">
        <v>754</v>
      </c>
      <c r="H161" t="s">
        <v>367</v>
      </c>
      <c r="I161" t="s">
        <v>25</v>
      </c>
      <c r="J161" t="s">
        <v>596</v>
      </c>
      <c r="L161" t="s">
        <v>10</v>
      </c>
      <c r="M161" t="s">
        <v>659</v>
      </c>
      <c r="N161" t="s">
        <v>11</v>
      </c>
      <c r="O161" t="s">
        <v>660</v>
      </c>
      <c r="P161" t="s">
        <v>12</v>
      </c>
      <c r="Q161" t="s">
        <v>661</v>
      </c>
      <c r="R161" t="s">
        <v>102</v>
      </c>
      <c r="S161" t="s">
        <v>298</v>
      </c>
      <c r="T161" t="s">
        <v>25</v>
      </c>
      <c r="U161" t="s">
        <v>596</v>
      </c>
      <c r="W161" t="s">
        <v>92</v>
      </c>
      <c r="X161" t="s">
        <v>602</v>
      </c>
      <c r="Y161" t="s">
        <v>93</v>
      </c>
      <c r="Z161" t="s">
        <v>687</v>
      </c>
      <c r="AA161" t="s">
        <v>211</v>
      </c>
      <c r="AB161" t="s">
        <v>688</v>
      </c>
      <c r="AC161" t="s">
        <v>432</v>
      </c>
      <c r="AD161" t="s">
        <v>152</v>
      </c>
      <c r="AE161" t="s">
        <v>30</v>
      </c>
      <c r="AG161">
        <v>2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 s="36">
        <v>1</v>
      </c>
      <c r="AP161">
        <v>0</v>
      </c>
      <c r="AQ161">
        <v>0</v>
      </c>
      <c r="AR161">
        <v>0</v>
      </c>
      <c r="AS161">
        <v>2</v>
      </c>
      <c r="AT161">
        <v>2</v>
      </c>
      <c r="AU161" t="s">
        <v>37</v>
      </c>
      <c r="AW161">
        <v>35</v>
      </c>
      <c r="AX161">
        <v>0</v>
      </c>
      <c r="AY161">
        <v>0</v>
      </c>
      <c r="AZ161">
        <v>0</v>
      </c>
      <c r="BA161">
        <v>35</v>
      </c>
      <c r="BB161">
        <v>4.8990748999999996</v>
      </c>
      <c r="BC161">
        <v>14.54433978</v>
      </c>
      <c r="BD161">
        <v>10</v>
      </c>
    </row>
    <row r="162" spans="1:56" x14ac:dyDescent="0.25">
      <c r="A162" s="171">
        <v>44128</v>
      </c>
      <c r="B162" t="s">
        <v>92</v>
      </c>
      <c r="C162" t="s">
        <v>602</v>
      </c>
      <c r="D162" t="s">
        <v>157</v>
      </c>
      <c r="E162" t="s">
        <v>665</v>
      </c>
      <c r="F162" t="s">
        <v>158</v>
      </c>
      <c r="G162" t="s">
        <v>667</v>
      </c>
      <c r="H162" t="s">
        <v>847</v>
      </c>
      <c r="I162" t="s">
        <v>25</v>
      </c>
      <c r="J162" t="s">
        <v>596</v>
      </c>
      <c r="L162" t="s">
        <v>26</v>
      </c>
      <c r="M162" t="s">
        <v>590</v>
      </c>
      <c r="N162" t="s">
        <v>301</v>
      </c>
      <c r="O162" t="s">
        <v>745</v>
      </c>
      <c r="P162" t="s">
        <v>543</v>
      </c>
      <c r="Q162" t="s">
        <v>827</v>
      </c>
      <c r="R162" t="s">
        <v>913</v>
      </c>
      <c r="S162" t="s">
        <v>95</v>
      </c>
      <c r="T162" t="s">
        <v>25</v>
      </c>
      <c r="U162" t="s">
        <v>596</v>
      </c>
      <c r="W162" t="s">
        <v>92</v>
      </c>
      <c r="X162" t="s">
        <v>602</v>
      </c>
      <c r="Y162" t="s">
        <v>603</v>
      </c>
      <c r="Z162" t="s">
        <v>604</v>
      </c>
      <c r="AA162" t="s">
        <v>154</v>
      </c>
      <c r="AB162" t="s">
        <v>605</v>
      </c>
      <c r="AC162" t="s">
        <v>893</v>
      </c>
      <c r="AD162" t="s">
        <v>190</v>
      </c>
      <c r="AE162" t="s">
        <v>30</v>
      </c>
      <c r="AG162">
        <v>2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1</v>
      </c>
      <c r="AP162">
        <v>0</v>
      </c>
      <c r="AQ162">
        <v>0</v>
      </c>
      <c r="AR162">
        <v>0</v>
      </c>
      <c r="AS162">
        <v>2</v>
      </c>
      <c r="AT162">
        <v>2</v>
      </c>
      <c r="AU162" t="s">
        <v>37</v>
      </c>
      <c r="AW162">
        <v>105</v>
      </c>
      <c r="AX162">
        <v>0</v>
      </c>
      <c r="AY162">
        <v>0</v>
      </c>
      <c r="AZ162">
        <v>0</v>
      </c>
      <c r="BA162">
        <v>105</v>
      </c>
      <c r="BB162">
        <v>6.0385846000000001</v>
      </c>
      <c r="BC162">
        <v>14.4007468</v>
      </c>
      <c r="BD162">
        <v>10</v>
      </c>
    </row>
    <row r="163" spans="1:56" x14ac:dyDescent="0.25">
      <c r="A163" s="171">
        <v>44128</v>
      </c>
      <c r="B163" t="s">
        <v>92</v>
      </c>
      <c r="C163" t="s">
        <v>602</v>
      </c>
      <c r="D163" t="s">
        <v>157</v>
      </c>
      <c r="E163" t="s">
        <v>665</v>
      </c>
      <c r="F163" t="s">
        <v>158</v>
      </c>
      <c r="G163" t="s">
        <v>667</v>
      </c>
      <c r="H163" t="s">
        <v>540</v>
      </c>
      <c r="I163" t="s">
        <v>17</v>
      </c>
      <c r="J163" t="s">
        <v>594</v>
      </c>
      <c r="L163" t="s">
        <v>221</v>
      </c>
      <c r="M163" t="s">
        <v>622</v>
      </c>
      <c r="R163" t="s">
        <v>372</v>
      </c>
      <c r="S163" t="s">
        <v>24</v>
      </c>
      <c r="T163" t="s">
        <v>25</v>
      </c>
      <c r="U163" t="s">
        <v>596</v>
      </c>
      <c r="W163" t="s">
        <v>92</v>
      </c>
      <c r="X163" t="s">
        <v>602</v>
      </c>
      <c r="Y163" t="s">
        <v>157</v>
      </c>
      <c r="Z163" t="s">
        <v>665</v>
      </c>
      <c r="AA163" t="s">
        <v>158</v>
      </c>
      <c r="AB163" t="s">
        <v>667</v>
      </c>
      <c r="AC163" t="s">
        <v>832</v>
      </c>
      <c r="AD163" t="s">
        <v>162</v>
      </c>
      <c r="AE163" t="s">
        <v>112</v>
      </c>
      <c r="AG163">
        <v>0</v>
      </c>
      <c r="AH163">
        <v>0</v>
      </c>
      <c r="AI163">
        <v>6</v>
      </c>
      <c r="AJ163">
        <v>0</v>
      </c>
      <c r="AK163">
        <v>0</v>
      </c>
      <c r="AL163">
        <v>0</v>
      </c>
      <c r="AM163">
        <v>0</v>
      </c>
      <c r="AN163">
        <v>0</v>
      </c>
      <c r="AO163" s="36">
        <v>1</v>
      </c>
      <c r="AP163">
        <v>0</v>
      </c>
      <c r="AQ163">
        <v>2</v>
      </c>
      <c r="AR163">
        <v>1</v>
      </c>
      <c r="AS163">
        <v>3</v>
      </c>
      <c r="AT163">
        <v>6</v>
      </c>
      <c r="AU163" t="s">
        <v>151</v>
      </c>
      <c r="AV163" t="s">
        <v>327</v>
      </c>
      <c r="AW163">
        <v>123</v>
      </c>
      <c r="AX163">
        <v>7</v>
      </c>
      <c r="AY163">
        <v>0</v>
      </c>
      <c r="AZ163">
        <v>6</v>
      </c>
      <c r="BA163">
        <v>136</v>
      </c>
      <c r="BB163">
        <v>5.6215450300000001</v>
      </c>
      <c r="BC163">
        <v>14.597549069999999</v>
      </c>
      <c r="BD163">
        <v>10</v>
      </c>
    </row>
    <row r="164" spans="1:56" x14ac:dyDescent="0.25">
      <c r="A164" s="171">
        <v>44128</v>
      </c>
      <c r="B164" t="s">
        <v>10</v>
      </c>
      <c r="C164" t="s">
        <v>659</v>
      </c>
      <c r="D164" t="s">
        <v>927</v>
      </c>
      <c r="E164" t="s">
        <v>928</v>
      </c>
      <c r="F164" t="s">
        <v>1143</v>
      </c>
      <c r="G164" t="s">
        <v>1144</v>
      </c>
      <c r="H164" t="s">
        <v>578</v>
      </c>
      <c r="I164" t="s">
        <v>25</v>
      </c>
      <c r="J164" t="s">
        <v>596</v>
      </c>
      <c r="L164" t="s">
        <v>10</v>
      </c>
      <c r="M164" t="s">
        <v>659</v>
      </c>
      <c r="N164" t="s">
        <v>927</v>
      </c>
      <c r="O164" t="s">
        <v>928</v>
      </c>
      <c r="P164" t="s">
        <v>1143</v>
      </c>
      <c r="Q164" t="s">
        <v>1144</v>
      </c>
      <c r="R164" t="s">
        <v>1149</v>
      </c>
      <c r="S164" t="s">
        <v>45</v>
      </c>
      <c r="T164" t="s">
        <v>25</v>
      </c>
      <c r="U164" t="s">
        <v>596</v>
      </c>
      <c r="W164" t="s">
        <v>10</v>
      </c>
      <c r="X164" t="s">
        <v>659</v>
      </c>
      <c r="Y164" t="s">
        <v>927</v>
      </c>
      <c r="Z164" t="s">
        <v>928</v>
      </c>
      <c r="AA164" t="s">
        <v>42</v>
      </c>
      <c r="AB164" t="s">
        <v>972</v>
      </c>
      <c r="AC164" t="s">
        <v>377</v>
      </c>
      <c r="AD164" t="s">
        <v>45</v>
      </c>
      <c r="AE164" t="s">
        <v>30</v>
      </c>
      <c r="AG164">
        <v>6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 s="36">
        <v>1</v>
      </c>
      <c r="AP164">
        <v>0</v>
      </c>
      <c r="AQ164">
        <v>0</v>
      </c>
      <c r="AR164">
        <v>3</v>
      </c>
      <c r="AS164">
        <v>3</v>
      </c>
      <c r="AT164">
        <v>6</v>
      </c>
      <c r="AU164" t="s">
        <v>37</v>
      </c>
      <c r="AW164">
        <v>250</v>
      </c>
      <c r="AX164">
        <v>0</v>
      </c>
      <c r="AY164">
        <v>0</v>
      </c>
      <c r="AZ164">
        <v>0</v>
      </c>
      <c r="BA164">
        <v>250</v>
      </c>
      <c r="BB164">
        <v>9.2572727399999994</v>
      </c>
      <c r="BC164">
        <v>13.77182711</v>
      </c>
      <c r="BD164">
        <v>10</v>
      </c>
    </row>
    <row r="165" spans="1:56" x14ac:dyDescent="0.25">
      <c r="A165" s="171">
        <v>44128</v>
      </c>
      <c r="B165" t="s">
        <v>10</v>
      </c>
      <c r="C165" t="s">
        <v>659</v>
      </c>
      <c r="D165" t="s">
        <v>927</v>
      </c>
      <c r="E165" t="s">
        <v>928</v>
      </c>
      <c r="F165" t="s">
        <v>1143</v>
      </c>
      <c r="G165" t="s">
        <v>1144</v>
      </c>
      <c r="H165" t="s">
        <v>578</v>
      </c>
      <c r="I165" t="s">
        <v>25</v>
      </c>
      <c r="J165" t="s">
        <v>596</v>
      </c>
      <c r="L165" t="s">
        <v>10</v>
      </c>
      <c r="M165" t="s">
        <v>659</v>
      </c>
      <c r="N165" t="s">
        <v>927</v>
      </c>
      <c r="O165" t="s">
        <v>928</v>
      </c>
      <c r="P165" t="s">
        <v>1143</v>
      </c>
      <c r="Q165" t="s">
        <v>1144</v>
      </c>
      <c r="R165" t="s">
        <v>1150</v>
      </c>
      <c r="S165" t="s">
        <v>45</v>
      </c>
      <c r="T165" t="s">
        <v>25</v>
      </c>
      <c r="U165" t="s">
        <v>596</v>
      </c>
      <c r="W165" t="s">
        <v>10</v>
      </c>
      <c r="X165" t="s">
        <v>659</v>
      </c>
      <c r="Y165" t="s">
        <v>927</v>
      </c>
      <c r="Z165" t="s">
        <v>928</v>
      </c>
      <c r="AA165" t="s">
        <v>1143</v>
      </c>
      <c r="AB165" t="s">
        <v>1144</v>
      </c>
      <c r="AC165" t="s">
        <v>379</v>
      </c>
      <c r="AD165" t="s">
        <v>45</v>
      </c>
      <c r="AE165" t="s">
        <v>30</v>
      </c>
      <c r="AG165">
        <v>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 s="36">
        <v>1</v>
      </c>
      <c r="AP165">
        <v>0</v>
      </c>
      <c r="AQ165">
        <v>0</v>
      </c>
      <c r="AR165">
        <v>0</v>
      </c>
      <c r="AS165">
        <v>1</v>
      </c>
      <c r="AT165">
        <v>1</v>
      </c>
      <c r="AU165" t="s">
        <v>37</v>
      </c>
      <c r="AW165">
        <v>72</v>
      </c>
      <c r="AX165">
        <v>0</v>
      </c>
      <c r="AY165">
        <v>0</v>
      </c>
      <c r="AZ165">
        <v>0</v>
      </c>
      <c r="BA165">
        <v>72</v>
      </c>
      <c r="BB165">
        <v>9.2572727399999994</v>
      </c>
      <c r="BC165">
        <v>13.77182711</v>
      </c>
      <c r="BD165">
        <v>10</v>
      </c>
    </row>
    <row r="166" spans="1:56" x14ac:dyDescent="0.25">
      <c r="A166" s="171">
        <v>44128</v>
      </c>
      <c r="B166" t="s">
        <v>10</v>
      </c>
      <c r="C166" t="s">
        <v>659</v>
      </c>
      <c r="D166" t="s">
        <v>927</v>
      </c>
      <c r="E166" t="s">
        <v>928</v>
      </c>
      <c r="F166" t="s">
        <v>1143</v>
      </c>
      <c r="G166" t="s">
        <v>1144</v>
      </c>
      <c r="H166" t="s">
        <v>578</v>
      </c>
      <c r="I166" t="s">
        <v>25</v>
      </c>
      <c r="J166" t="s">
        <v>596</v>
      </c>
      <c r="L166" t="s">
        <v>10</v>
      </c>
      <c r="M166" t="s">
        <v>659</v>
      </c>
      <c r="N166" t="s">
        <v>927</v>
      </c>
      <c r="O166" t="s">
        <v>928</v>
      </c>
      <c r="P166" t="s">
        <v>1143</v>
      </c>
      <c r="Q166" t="s">
        <v>1144</v>
      </c>
      <c r="R166" t="s">
        <v>1151</v>
      </c>
      <c r="S166" t="s">
        <v>45</v>
      </c>
      <c r="T166" t="s">
        <v>25</v>
      </c>
      <c r="U166" t="s">
        <v>596</v>
      </c>
      <c r="W166" t="s">
        <v>10</v>
      </c>
      <c r="X166" t="s">
        <v>659</v>
      </c>
      <c r="Y166" t="s">
        <v>927</v>
      </c>
      <c r="Z166" t="s">
        <v>928</v>
      </c>
      <c r="AA166" t="s">
        <v>1143</v>
      </c>
      <c r="AB166" t="s">
        <v>1144</v>
      </c>
      <c r="AC166" t="s">
        <v>380</v>
      </c>
      <c r="AD166" t="s">
        <v>45</v>
      </c>
      <c r="AE166" t="s">
        <v>30</v>
      </c>
      <c r="AG166">
        <v>2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 s="36">
        <v>1</v>
      </c>
      <c r="AP166">
        <v>0</v>
      </c>
      <c r="AQ166">
        <v>0</v>
      </c>
      <c r="AR166">
        <v>0</v>
      </c>
      <c r="AS166">
        <v>2</v>
      </c>
      <c r="AT166">
        <v>2</v>
      </c>
      <c r="AU166" t="s">
        <v>37</v>
      </c>
      <c r="AW166">
        <v>305</v>
      </c>
      <c r="AX166">
        <v>0</v>
      </c>
      <c r="AY166">
        <v>0</v>
      </c>
      <c r="AZ166">
        <v>0</v>
      </c>
      <c r="BA166">
        <v>305</v>
      </c>
      <c r="BB166">
        <v>9.2572727399999994</v>
      </c>
      <c r="BC166">
        <v>13.77182711</v>
      </c>
      <c r="BD166">
        <v>10</v>
      </c>
    </row>
    <row r="167" spans="1:56" x14ac:dyDescent="0.25">
      <c r="A167" s="171">
        <v>44128</v>
      </c>
      <c r="B167" t="s">
        <v>10</v>
      </c>
      <c r="C167" t="s">
        <v>659</v>
      </c>
      <c r="D167" t="s">
        <v>927</v>
      </c>
      <c r="E167" t="s">
        <v>928</v>
      </c>
      <c r="F167" t="s">
        <v>1143</v>
      </c>
      <c r="G167" t="s">
        <v>1144</v>
      </c>
      <c r="H167" t="s">
        <v>578</v>
      </c>
      <c r="I167" t="s">
        <v>25</v>
      </c>
      <c r="J167" t="s">
        <v>596</v>
      </c>
      <c r="L167" t="s">
        <v>10</v>
      </c>
      <c r="M167" t="s">
        <v>659</v>
      </c>
      <c r="N167" t="s">
        <v>927</v>
      </c>
      <c r="O167" t="s">
        <v>928</v>
      </c>
      <c r="P167" t="s">
        <v>1143</v>
      </c>
      <c r="Q167" t="s">
        <v>1144</v>
      </c>
      <c r="R167" t="s">
        <v>370</v>
      </c>
      <c r="S167" t="s">
        <v>45</v>
      </c>
      <c r="T167" t="s">
        <v>25</v>
      </c>
      <c r="U167" t="s">
        <v>596</v>
      </c>
      <c r="W167" t="s">
        <v>10</v>
      </c>
      <c r="X167" t="s">
        <v>659</v>
      </c>
      <c r="Y167" t="s">
        <v>927</v>
      </c>
      <c r="Z167" t="s">
        <v>928</v>
      </c>
      <c r="AA167" t="s">
        <v>1143</v>
      </c>
      <c r="AB167" t="s">
        <v>1144</v>
      </c>
      <c r="AC167" t="s">
        <v>380</v>
      </c>
      <c r="AD167" t="s">
        <v>45</v>
      </c>
      <c r="AE167" t="s">
        <v>30</v>
      </c>
      <c r="AG167">
        <v>4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 s="36">
        <v>1</v>
      </c>
      <c r="AP167">
        <v>0</v>
      </c>
      <c r="AQ167">
        <v>0</v>
      </c>
      <c r="AR167">
        <v>2</v>
      </c>
      <c r="AS167">
        <v>2</v>
      </c>
      <c r="AT167">
        <v>4</v>
      </c>
      <c r="AU167" t="s">
        <v>31</v>
      </c>
      <c r="AW167">
        <v>240</v>
      </c>
      <c r="AX167">
        <v>30</v>
      </c>
      <c r="AY167">
        <v>0</v>
      </c>
      <c r="AZ167">
        <v>0</v>
      </c>
      <c r="BA167">
        <v>270</v>
      </c>
      <c r="BB167">
        <v>9.2572727399999994</v>
      </c>
      <c r="BC167">
        <v>13.77182711</v>
      </c>
      <c r="BD167">
        <v>10</v>
      </c>
    </row>
    <row r="168" spans="1:56" x14ac:dyDescent="0.25">
      <c r="A168" s="171">
        <v>44128</v>
      </c>
      <c r="B168" t="s">
        <v>10</v>
      </c>
      <c r="C168" t="s">
        <v>659</v>
      </c>
      <c r="D168" t="s">
        <v>927</v>
      </c>
      <c r="E168" t="s">
        <v>928</v>
      </c>
      <c r="F168" t="s">
        <v>1143</v>
      </c>
      <c r="G168" t="s">
        <v>1144</v>
      </c>
      <c r="H168" t="s">
        <v>578</v>
      </c>
      <c r="I168" t="s">
        <v>25</v>
      </c>
      <c r="J168" t="s">
        <v>596</v>
      </c>
      <c r="L168" t="s">
        <v>10</v>
      </c>
      <c r="M168" t="s">
        <v>659</v>
      </c>
      <c r="N168" t="s">
        <v>927</v>
      </c>
      <c r="O168" t="s">
        <v>928</v>
      </c>
      <c r="P168" t="s">
        <v>1143</v>
      </c>
      <c r="Q168" t="s">
        <v>1144</v>
      </c>
      <c r="R168" t="s">
        <v>1151</v>
      </c>
      <c r="S168" t="s">
        <v>45</v>
      </c>
      <c r="T168" t="s">
        <v>25</v>
      </c>
      <c r="U168" t="s">
        <v>596</v>
      </c>
      <c r="W168" t="s">
        <v>10</v>
      </c>
      <c r="X168" t="s">
        <v>659</v>
      </c>
      <c r="Y168" t="s">
        <v>927</v>
      </c>
      <c r="Z168" t="s">
        <v>928</v>
      </c>
      <c r="AA168" t="s">
        <v>1143</v>
      </c>
      <c r="AB168" t="s">
        <v>1144</v>
      </c>
      <c r="AC168" t="s">
        <v>376</v>
      </c>
      <c r="AD168" t="s">
        <v>45</v>
      </c>
      <c r="AE168" t="s">
        <v>30</v>
      </c>
      <c r="AG168">
        <v>6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 s="36">
        <v>1</v>
      </c>
      <c r="AP168">
        <v>0</v>
      </c>
      <c r="AQ168">
        <v>0</v>
      </c>
      <c r="AR168">
        <v>3</v>
      </c>
      <c r="AS168">
        <v>3</v>
      </c>
      <c r="AT168">
        <v>6</v>
      </c>
      <c r="AU168" t="s">
        <v>31</v>
      </c>
      <c r="AW168">
        <v>300</v>
      </c>
      <c r="AX168">
        <v>20</v>
      </c>
      <c r="AY168">
        <v>0</v>
      </c>
      <c r="AZ168">
        <v>0</v>
      </c>
      <c r="BA168">
        <v>320</v>
      </c>
      <c r="BB168">
        <v>9.2572727399999994</v>
      </c>
      <c r="BC168">
        <v>13.77182711</v>
      </c>
      <c r="BD168">
        <v>10</v>
      </c>
    </row>
    <row r="169" spans="1:56" x14ac:dyDescent="0.25">
      <c r="A169" s="171">
        <v>44128</v>
      </c>
      <c r="B169" t="s">
        <v>10</v>
      </c>
      <c r="C169" t="s">
        <v>659</v>
      </c>
      <c r="D169" t="s">
        <v>927</v>
      </c>
      <c r="E169" t="s">
        <v>928</v>
      </c>
      <c r="F169" t="s">
        <v>1143</v>
      </c>
      <c r="G169" t="s">
        <v>1144</v>
      </c>
      <c r="H169" t="s">
        <v>578</v>
      </c>
      <c r="I169" t="s">
        <v>25</v>
      </c>
      <c r="J169" t="s">
        <v>596</v>
      </c>
      <c r="L169" t="s">
        <v>10</v>
      </c>
      <c r="M169" t="s">
        <v>659</v>
      </c>
      <c r="N169" t="s">
        <v>927</v>
      </c>
      <c r="O169" t="s">
        <v>928</v>
      </c>
      <c r="P169" t="s">
        <v>1143</v>
      </c>
      <c r="Q169" t="s">
        <v>1144</v>
      </c>
      <c r="R169" t="s">
        <v>370</v>
      </c>
      <c r="S169" t="s">
        <v>35</v>
      </c>
      <c r="T169" t="s">
        <v>25</v>
      </c>
      <c r="U169" t="s">
        <v>596</v>
      </c>
      <c r="W169" t="s">
        <v>10</v>
      </c>
      <c r="X169" t="s">
        <v>659</v>
      </c>
      <c r="Y169" t="s">
        <v>927</v>
      </c>
      <c r="Z169" t="s">
        <v>928</v>
      </c>
      <c r="AA169" t="s">
        <v>1143</v>
      </c>
      <c r="AB169" t="s">
        <v>1144</v>
      </c>
      <c r="AC169" t="s">
        <v>380</v>
      </c>
      <c r="AD169" t="s">
        <v>45</v>
      </c>
      <c r="AE169" t="s">
        <v>30</v>
      </c>
      <c r="AG169">
        <v>2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 s="36">
        <v>1</v>
      </c>
      <c r="AP169">
        <v>0</v>
      </c>
      <c r="AQ169">
        <v>0</v>
      </c>
      <c r="AR169">
        <v>0</v>
      </c>
      <c r="AS169">
        <v>2</v>
      </c>
      <c r="AT169">
        <v>2</v>
      </c>
      <c r="AU169" t="s">
        <v>31</v>
      </c>
      <c r="AW169">
        <v>120</v>
      </c>
      <c r="AX169">
        <v>10</v>
      </c>
      <c r="AY169">
        <v>0</v>
      </c>
      <c r="AZ169">
        <v>0</v>
      </c>
      <c r="BA169">
        <v>130</v>
      </c>
      <c r="BB169">
        <v>9.2572727399999994</v>
      </c>
      <c r="BC169">
        <v>13.77182711</v>
      </c>
      <c r="BD169">
        <v>10</v>
      </c>
    </row>
    <row r="170" spans="1:56" x14ac:dyDescent="0.25">
      <c r="A170" s="171">
        <v>44128</v>
      </c>
      <c r="B170" t="s">
        <v>10</v>
      </c>
      <c r="C170" t="s">
        <v>659</v>
      </c>
      <c r="D170" t="s">
        <v>927</v>
      </c>
      <c r="E170" t="s">
        <v>928</v>
      </c>
      <c r="F170" t="s">
        <v>1143</v>
      </c>
      <c r="G170" t="s">
        <v>1144</v>
      </c>
      <c r="H170" t="s">
        <v>578</v>
      </c>
      <c r="I170" t="s">
        <v>25</v>
      </c>
      <c r="J170" t="s">
        <v>596</v>
      </c>
      <c r="L170" t="s">
        <v>10</v>
      </c>
      <c r="M170" t="s">
        <v>659</v>
      </c>
      <c r="N170" t="s">
        <v>927</v>
      </c>
      <c r="O170" t="s">
        <v>928</v>
      </c>
      <c r="P170" t="s">
        <v>1143</v>
      </c>
      <c r="Q170" t="s">
        <v>1144</v>
      </c>
      <c r="R170" t="s">
        <v>359</v>
      </c>
      <c r="S170" t="s">
        <v>45</v>
      </c>
      <c r="T170" t="s">
        <v>25</v>
      </c>
      <c r="U170" t="s">
        <v>596</v>
      </c>
      <c r="W170" t="s">
        <v>10</v>
      </c>
      <c r="X170" t="s">
        <v>659</v>
      </c>
      <c r="Y170" t="s">
        <v>927</v>
      </c>
      <c r="Z170" t="s">
        <v>928</v>
      </c>
      <c r="AA170" t="s">
        <v>1143</v>
      </c>
      <c r="AB170" t="s">
        <v>1144</v>
      </c>
      <c r="AC170" t="s">
        <v>374</v>
      </c>
      <c r="AD170" t="s">
        <v>45</v>
      </c>
      <c r="AE170" t="s">
        <v>30</v>
      </c>
      <c r="AG170">
        <v>3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 s="36">
        <v>1</v>
      </c>
      <c r="AP170">
        <v>0</v>
      </c>
      <c r="AQ170">
        <v>0</v>
      </c>
      <c r="AR170">
        <v>0</v>
      </c>
      <c r="AS170">
        <v>3</v>
      </c>
      <c r="AT170">
        <v>3</v>
      </c>
      <c r="AU170" t="s">
        <v>37</v>
      </c>
      <c r="AW170">
        <v>170</v>
      </c>
      <c r="AX170">
        <v>0</v>
      </c>
      <c r="AY170">
        <v>0</v>
      </c>
      <c r="AZ170">
        <v>0</v>
      </c>
      <c r="BA170">
        <v>170</v>
      </c>
      <c r="BB170">
        <v>9.2572727399999994</v>
      </c>
      <c r="BC170">
        <v>13.77182711</v>
      </c>
      <c r="BD170">
        <v>10</v>
      </c>
    </row>
    <row r="171" spans="1:56" x14ac:dyDescent="0.25">
      <c r="A171" s="171">
        <v>44128</v>
      </c>
      <c r="B171" t="s">
        <v>10</v>
      </c>
      <c r="C171" t="s">
        <v>659</v>
      </c>
      <c r="D171" t="s">
        <v>927</v>
      </c>
      <c r="E171" t="s">
        <v>928</v>
      </c>
      <c r="F171" t="s">
        <v>1143</v>
      </c>
      <c r="G171" t="s">
        <v>1144</v>
      </c>
      <c r="H171" t="s">
        <v>578</v>
      </c>
      <c r="I171" t="s">
        <v>25</v>
      </c>
      <c r="J171" t="s">
        <v>596</v>
      </c>
      <c r="L171" t="s">
        <v>10</v>
      </c>
      <c r="M171" t="s">
        <v>659</v>
      </c>
      <c r="N171" t="s">
        <v>927</v>
      </c>
      <c r="O171" t="s">
        <v>928</v>
      </c>
      <c r="P171" t="s">
        <v>1143</v>
      </c>
      <c r="Q171" t="s">
        <v>1144</v>
      </c>
      <c r="R171" t="s">
        <v>1145</v>
      </c>
      <c r="S171" t="s">
        <v>35</v>
      </c>
      <c r="T171" t="s">
        <v>25</v>
      </c>
      <c r="U171" t="s">
        <v>596</v>
      </c>
      <c r="W171" t="s">
        <v>10</v>
      </c>
      <c r="X171" t="s">
        <v>659</v>
      </c>
      <c r="Y171" t="s">
        <v>927</v>
      </c>
      <c r="Z171" t="s">
        <v>928</v>
      </c>
      <c r="AA171" t="s">
        <v>1143</v>
      </c>
      <c r="AB171" t="s">
        <v>1144</v>
      </c>
      <c r="AC171" t="s">
        <v>378</v>
      </c>
      <c r="AD171" t="s">
        <v>35</v>
      </c>
      <c r="AE171" t="s">
        <v>30</v>
      </c>
      <c r="AG171">
        <v>9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 s="36">
        <v>1</v>
      </c>
      <c r="AP171">
        <v>0</v>
      </c>
      <c r="AQ171">
        <v>0</v>
      </c>
      <c r="AR171">
        <v>5</v>
      </c>
      <c r="AS171">
        <v>4</v>
      </c>
      <c r="AT171">
        <v>9</v>
      </c>
      <c r="AU171" t="s">
        <v>31</v>
      </c>
      <c r="AW171">
        <v>225</v>
      </c>
      <c r="AX171">
        <v>15</v>
      </c>
      <c r="AY171">
        <v>0</v>
      </c>
      <c r="AZ171">
        <v>0</v>
      </c>
      <c r="BA171">
        <v>240</v>
      </c>
      <c r="BB171">
        <v>9.2572727399999994</v>
      </c>
      <c r="BC171">
        <v>13.77182711</v>
      </c>
      <c r="BD171">
        <v>10</v>
      </c>
    </row>
    <row r="172" spans="1:56" x14ac:dyDescent="0.25">
      <c r="A172" s="171">
        <v>44128</v>
      </c>
      <c r="B172" t="s">
        <v>10</v>
      </c>
      <c r="C172" t="s">
        <v>659</v>
      </c>
      <c r="D172" t="s">
        <v>927</v>
      </c>
      <c r="E172" t="s">
        <v>928</v>
      </c>
      <c r="F172" t="s">
        <v>1143</v>
      </c>
      <c r="G172" t="s">
        <v>1144</v>
      </c>
      <c r="H172" t="s">
        <v>578</v>
      </c>
      <c r="I172" t="s">
        <v>25</v>
      </c>
      <c r="J172" t="s">
        <v>596</v>
      </c>
      <c r="L172" t="s">
        <v>10</v>
      </c>
      <c r="M172" t="s">
        <v>659</v>
      </c>
      <c r="N172" t="s">
        <v>927</v>
      </c>
      <c r="O172" t="s">
        <v>928</v>
      </c>
      <c r="P172" t="s">
        <v>1143</v>
      </c>
      <c r="Q172" t="s">
        <v>1144</v>
      </c>
      <c r="R172" t="s">
        <v>1149</v>
      </c>
      <c r="S172" t="s">
        <v>47</v>
      </c>
      <c r="T172" t="s">
        <v>25</v>
      </c>
      <c r="U172" t="s">
        <v>596</v>
      </c>
      <c r="W172" t="s">
        <v>10</v>
      </c>
      <c r="X172" t="s">
        <v>659</v>
      </c>
      <c r="Y172" t="s">
        <v>927</v>
      </c>
      <c r="Z172" t="s">
        <v>928</v>
      </c>
      <c r="AA172" t="s">
        <v>1143</v>
      </c>
      <c r="AB172" t="s">
        <v>1144</v>
      </c>
      <c r="AC172" t="s">
        <v>376</v>
      </c>
      <c r="AD172" t="s">
        <v>43</v>
      </c>
      <c r="AE172" t="s">
        <v>30</v>
      </c>
      <c r="AG172">
        <v>13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 s="36">
        <v>1</v>
      </c>
      <c r="AP172">
        <v>0</v>
      </c>
      <c r="AQ172">
        <v>2</v>
      </c>
      <c r="AR172">
        <v>6</v>
      </c>
      <c r="AS172">
        <v>5</v>
      </c>
      <c r="AT172">
        <v>13</v>
      </c>
      <c r="AU172" t="s">
        <v>31</v>
      </c>
      <c r="AW172">
        <v>400</v>
      </c>
      <c r="AX172">
        <v>100</v>
      </c>
      <c r="AY172">
        <v>0</v>
      </c>
      <c r="AZ172">
        <v>0</v>
      </c>
      <c r="BA172">
        <v>500</v>
      </c>
      <c r="BB172">
        <v>9.2572727399999994</v>
      </c>
      <c r="BC172">
        <v>13.77182711</v>
      </c>
      <c r="BD172">
        <v>10</v>
      </c>
    </row>
    <row r="173" spans="1:56" x14ac:dyDescent="0.25">
      <c r="A173" s="171">
        <v>44128</v>
      </c>
      <c r="B173" t="s">
        <v>10</v>
      </c>
      <c r="C173" t="s">
        <v>659</v>
      </c>
      <c r="D173" t="s">
        <v>927</v>
      </c>
      <c r="E173" t="s">
        <v>928</v>
      </c>
      <c r="F173" t="s">
        <v>1143</v>
      </c>
      <c r="G173" t="s">
        <v>1144</v>
      </c>
      <c r="H173" t="s">
        <v>578</v>
      </c>
      <c r="I173" t="s">
        <v>25</v>
      </c>
      <c r="J173" t="s">
        <v>596</v>
      </c>
      <c r="L173" t="s">
        <v>10</v>
      </c>
      <c r="M173" t="s">
        <v>659</v>
      </c>
      <c r="N173" t="s">
        <v>927</v>
      </c>
      <c r="O173" t="s">
        <v>928</v>
      </c>
      <c r="P173" t="s">
        <v>1143</v>
      </c>
      <c r="Q173" t="s">
        <v>1144</v>
      </c>
      <c r="R173" t="s">
        <v>1149</v>
      </c>
      <c r="S173" t="s">
        <v>45</v>
      </c>
      <c r="T173" t="s">
        <v>25</v>
      </c>
      <c r="U173" t="s">
        <v>596</v>
      </c>
      <c r="W173" t="s">
        <v>10</v>
      </c>
      <c r="X173" t="s">
        <v>659</v>
      </c>
      <c r="Y173" t="s">
        <v>927</v>
      </c>
      <c r="Z173" t="s">
        <v>928</v>
      </c>
      <c r="AA173" t="s">
        <v>42</v>
      </c>
      <c r="AB173" t="s">
        <v>972</v>
      </c>
      <c r="AC173" t="s">
        <v>377</v>
      </c>
      <c r="AD173" t="s">
        <v>45</v>
      </c>
      <c r="AE173" t="s">
        <v>30</v>
      </c>
      <c r="AG173">
        <v>3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 s="36">
        <v>1</v>
      </c>
      <c r="AP173">
        <v>0</v>
      </c>
      <c r="AQ173">
        <v>0</v>
      </c>
      <c r="AR173">
        <v>0</v>
      </c>
      <c r="AS173">
        <v>3</v>
      </c>
      <c r="AT173">
        <v>3</v>
      </c>
      <c r="AU173" t="s">
        <v>39</v>
      </c>
      <c r="AW173">
        <v>75</v>
      </c>
      <c r="AX173">
        <v>20</v>
      </c>
      <c r="AY173">
        <v>5</v>
      </c>
      <c r="AZ173">
        <v>0</v>
      </c>
      <c r="BA173">
        <v>100</v>
      </c>
      <c r="BB173">
        <v>9.2572727399999994</v>
      </c>
      <c r="BC173">
        <v>13.77182711</v>
      </c>
      <c r="BD173">
        <v>10</v>
      </c>
    </row>
    <row r="174" spans="1:56" x14ac:dyDescent="0.25">
      <c r="A174" s="171">
        <v>44128</v>
      </c>
      <c r="B174" t="s">
        <v>10</v>
      </c>
      <c r="C174" t="s">
        <v>659</v>
      </c>
      <c r="D174" t="s">
        <v>927</v>
      </c>
      <c r="E174" t="s">
        <v>928</v>
      </c>
      <c r="F174" t="s">
        <v>1143</v>
      </c>
      <c r="G174" t="s">
        <v>1144</v>
      </c>
      <c r="H174" t="s">
        <v>578</v>
      </c>
      <c r="I174" t="s">
        <v>25</v>
      </c>
      <c r="J174" t="s">
        <v>596</v>
      </c>
      <c r="L174" t="s">
        <v>10</v>
      </c>
      <c r="M174" t="s">
        <v>659</v>
      </c>
      <c r="N174" t="s">
        <v>927</v>
      </c>
      <c r="O174" t="s">
        <v>928</v>
      </c>
      <c r="P174" t="s">
        <v>1143</v>
      </c>
      <c r="Q174" t="s">
        <v>1144</v>
      </c>
      <c r="R174" t="s">
        <v>1153</v>
      </c>
      <c r="S174" t="s">
        <v>46</v>
      </c>
      <c r="T174" t="s">
        <v>25</v>
      </c>
      <c r="U174" t="s">
        <v>596</v>
      </c>
      <c r="W174" t="s">
        <v>10</v>
      </c>
      <c r="X174" t="s">
        <v>659</v>
      </c>
      <c r="Y174" t="s">
        <v>927</v>
      </c>
      <c r="Z174" t="s">
        <v>928</v>
      </c>
      <c r="AA174" t="s">
        <v>1143</v>
      </c>
      <c r="AB174" t="s">
        <v>1144</v>
      </c>
      <c r="AC174" t="s">
        <v>376</v>
      </c>
      <c r="AD174" t="s">
        <v>43</v>
      </c>
      <c r="AE174" t="s">
        <v>30</v>
      </c>
      <c r="AG174">
        <v>2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 s="36">
        <v>1</v>
      </c>
      <c r="AP174">
        <v>0</v>
      </c>
      <c r="AQ174">
        <v>0</v>
      </c>
      <c r="AR174">
        <v>0</v>
      </c>
      <c r="AS174">
        <v>2</v>
      </c>
      <c r="AT174">
        <v>2</v>
      </c>
      <c r="AU174" t="s">
        <v>31</v>
      </c>
      <c r="AW174">
        <v>250</v>
      </c>
      <c r="AX174">
        <v>70</v>
      </c>
      <c r="AY174">
        <v>0</v>
      </c>
      <c r="AZ174">
        <v>0</v>
      </c>
      <c r="BA174">
        <v>320</v>
      </c>
      <c r="BB174">
        <v>9.2572727399999994</v>
      </c>
      <c r="BC174">
        <v>13.77182711</v>
      </c>
      <c r="BD174">
        <v>10</v>
      </c>
    </row>
    <row r="175" spans="1:56" x14ac:dyDescent="0.25">
      <c r="A175" s="171">
        <v>44129</v>
      </c>
      <c r="B175" t="s">
        <v>26</v>
      </c>
      <c r="C175" t="s">
        <v>590</v>
      </c>
      <c r="D175" t="s">
        <v>591</v>
      </c>
      <c r="E175" t="s">
        <v>592</v>
      </c>
      <c r="F175" t="s">
        <v>88</v>
      </c>
      <c r="G175" t="s">
        <v>593</v>
      </c>
      <c r="H175" t="s">
        <v>89</v>
      </c>
      <c r="I175" t="s">
        <v>25</v>
      </c>
      <c r="J175" t="s">
        <v>596</v>
      </c>
      <c r="L175" t="s">
        <v>26</v>
      </c>
      <c r="M175" t="s">
        <v>590</v>
      </c>
      <c r="N175" t="s">
        <v>591</v>
      </c>
      <c r="O175" t="s">
        <v>592</v>
      </c>
      <c r="P175" t="s">
        <v>27</v>
      </c>
      <c r="Q175" t="s">
        <v>607</v>
      </c>
      <c r="R175" t="s">
        <v>394</v>
      </c>
      <c r="S175" t="s">
        <v>45</v>
      </c>
      <c r="T175" t="s">
        <v>25</v>
      </c>
      <c r="U175" t="s">
        <v>596</v>
      </c>
      <c r="W175" t="s">
        <v>26</v>
      </c>
      <c r="X175" t="s">
        <v>590</v>
      </c>
      <c r="Y175" t="s">
        <v>591</v>
      </c>
      <c r="Z175" t="s">
        <v>592</v>
      </c>
      <c r="AA175" t="s">
        <v>88</v>
      </c>
      <c r="AB175" t="s">
        <v>593</v>
      </c>
      <c r="AC175" t="s">
        <v>400</v>
      </c>
      <c r="AD175" t="s">
        <v>40</v>
      </c>
      <c r="AE175" t="s">
        <v>30</v>
      </c>
      <c r="AG175">
        <v>2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2</v>
      </c>
      <c r="AT175">
        <v>2</v>
      </c>
      <c r="AU175" t="s">
        <v>37</v>
      </c>
      <c r="AW175">
        <v>43</v>
      </c>
      <c r="AX175">
        <v>0</v>
      </c>
      <c r="AY175">
        <v>0</v>
      </c>
      <c r="AZ175">
        <v>0</v>
      </c>
      <c r="BA175">
        <v>43</v>
      </c>
      <c r="BB175">
        <v>6.7419379599999996</v>
      </c>
      <c r="BC175">
        <v>14.56870743</v>
      </c>
      <c r="BD175">
        <v>10</v>
      </c>
    </row>
    <row r="176" spans="1:56" x14ac:dyDescent="0.25">
      <c r="A176" s="171">
        <v>44129</v>
      </c>
      <c r="B176" t="s">
        <v>26</v>
      </c>
      <c r="C176" t="s">
        <v>590</v>
      </c>
      <c r="D176" t="s">
        <v>591</v>
      </c>
      <c r="E176" t="s">
        <v>592</v>
      </c>
      <c r="F176" t="s">
        <v>88</v>
      </c>
      <c r="G176" t="s">
        <v>593</v>
      </c>
      <c r="H176" t="s">
        <v>89</v>
      </c>
      <c r="I176" t="s">
        <v>14</v>
      </c>
      <c r="J176" t="s">
        <v>611</v>
      </c>
      <c r="L176" t="s">
        <v>208</v>
      </c>
      <c r="M176" t="s">
        <v>631</v>
      </c>
      <c r="R176" t="s">
        <v>372</v>
      </c>
      <c r="S176" t="s">
        <v>98</v>
      </c>
      <c r="T176" t="s">
        <v>25</v>
      </c>
      <c r="U176" t="s">
        <v>596</v>
      </c>
      <c r="W176" t="s">
        <v>92</v>
      </c>
      <c r="X176" t="s">
        <v>602</v>
      </c>
      <c r="Y176" t="s">
        <v>157</v>
      </c>
      <c r="Z176" t="s">
        <v>665</v>
      </c>
      <c r="AA176" t="s">
        <v>209</v>
      </c>
      <c r="AB176" t="s">
        <v>686</v>
      </c>
      <c r="AC176" t="s">
        <v>430</v>
      </c>
      <c r="AD176" t="s">
        <v>146</v>
      </c>
      <c r="AE176" t="s">
        <v>36</v>
      </c>
      <c r="AG176">
        <v>0</v>
      </c>
      <c r="AH176">
        <v>7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1</v>
      </c>
      <c r="AP176">
        <v>0</v>
      </c>
      <c r="AQ176">
        <v>0</v>
      </c>
      <c r="AR176">
        <v>0</v>
      </c>
      <c r="AS176">
        <v>7</v>
      </c>
      <c r="AT176">
        <v>7</v>
      </c>
      <c r="AU176" t="s">
        <v>37</v>
      </c>
      <c r="AW176">
        <v>100</v>
      </c>
      <c r="AX176">
        <v>0</v>
      </c>
      <c r="AY176">
        <v>0</v>
      </c>
      <c r="AZ176">
        <v>0</v>
      </c>
      <c r="BA176">
        <v>100</v>
      </c>
      <c r="BB176">
        <v>6.7419379599999996</v>
      </c>
      <c r="BC176">
        <v>14.56870743</v>
      </c>
      <c r="BD176">
        <v>10</v>
      </c>
    </row>
    <row r="177" spans="1:56" x14ac:dyDescent="0.25">
      <c r="A177" s="171">
        <v>44129</v>
      </c>
      <c r="B177" t="s">
        <v>26</v>
      </c>
      <c r="C177" t="s">
        <v>590</v>
      </c>
      <c r="D177" t="s">
        <v>591</v>
      </c>
      <c r="E177" t="s">
        <v>592</v>
      </c>
      <c r="F177" t="s">
        <v>88</v>
      </c>
      <c r="G177" t="s">
        <v>593</v>
      </c>
      <c r="H177" t="s">
        <v>89</v>
      </c>
      <c r="I177" t="s">
        <v>25</v>
      </c>
      <c r="J177" t="s">
        <v>596</v>
      </c>
      <c r="L177" t="s">
        <v>26</v>
      </c>
      <c r="M177" t="s">
        <v>590</v>
      </c>
      <c r="N177" t="s">
        <v>591</v>
      </c>
      <c r="O177" t="s">
        <v>592</v>
      </c>
      <c r="P177" t="s">
        <v>27</v>
      </c>
      <c r="Q177" t="s">
        <v>607</v>
      </c>
      <c r="R177" t="s">
        <v>678</v>
      </c>
      <c r="S177" t="s">
        <v>113</v>
      </c>
      <c r="T177" t="s">
        <v>25</v>
      </c>
      <c r="U177" t="s">
        <v>596</v>
      </c>
      <c r="W177" t="s">
        <v>170</v>
      </c>
      <c r="X177" t="s">
        <v>707</v>
      </c>
      <c r="Y177" t="s">
        <v>191</v>
      </c>
      <c r="Z177" t="s">
        <v>732</v>
      </c>
      <c r="AA177" t="s">
        <v>210</v>
      </c>
      <c r="AB177" t="s">
        <v>792</v>
      </c>
      <c r="AC177" t="s">
        <v>431</v>
      </c>
      <c r="AD177" t="s">
        <v>162</v>
      </c>
      <c r="AE177" t="s">
        <v>30</v>
      </c>
      <c r="AG177">
        <v>4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0</v>
      </c>
      <c r="AS177">
        <v>4</v>
      </c>
      <c r="AT177">
        <v>4</v>
      </c>
      <c r="AU177" t="s">
        <v>37</v>
      </c>
      <c r="AW177">
        <v>84</v>
      </c>
      <c r="AX177">
        <v>0</v>
      </c>
      <c r="AY177">
        <v>0</v>
      </c>
      <c r="AZ177">
        <v>0</v>
      </c>
      <c r="BA177">
        <v>84</v>
      </c>
      <c r="BB177">
        <v>6.7419379599999996</v>
      </c>
      <c r="BC177">
        <v>14.56870743</v>
      </c>
      <c r="BD177">
        <v>10</v>
      </c>
    </row>
    <row r="178" spans="1:56" x14ac:dyDescent="0.25">
      <c r="A178" s="171">
        <v>44129</v>
      </c>
      <c r="B178" t="s">
        <v>26</v>
      </c>
      <c r="C178" t="s">
        <v>590</v>
      </c>
      <c r="D178" t="s">
        <v>591</v>
      </c>
      <c r="E178" t="s">
        <v>592</v>
      </c>
      <c r="F178" t="s">
        <v>88</v>
      </c>
      <c r="G178" t="s">
        <v>593</v>
      </c>
      <c r="H178" t="s">
        <v>89</v>
      </c>
      <c r="I178" t="s">
        <v>25</v>
      </c>
      <c r="J178" t="s">
        <v>596</v>
      </c>
      <c r="L178" t="s">
        <v>26</v>
      </c>
      <c r="M178" t="s">
        <v>590</v>
      </c>
      <c r="N178" t="s">
        <v>591</v>
      </c>
      <c r="O178" t="s">
        <v>592</v>
      </c>
      <c r="P178" t="s">
        <v>27</v>
      </c>
      <c r="Q178" t="s">
        <v>607</v>
      </c>
      <c r="R178" t="s">
        <v>689</v>
      </c>
      <c r="S178" t="s">
        <v>45</v>
      </c>
      <c r="T178" t="s">
        <v>25</v>
      </c>
      <c r="U178" t="s">
        <v>596</v>
      </c>
      <c r="W178" t="s">
        <v>26</v>
      </c>
      <c r="X178" t="s">
        <v>590</v>
      </c>
      <c r="Y178" t="s">
        <v>591</v>
      </c>
      <c r="Z178" t="s">
        <v>592</v>
      </c>
      <c r="AA178" t="s">
        <v>88</v>
      </c>
      <c r="AB178" t="s">
        <v>593</v>
      </c>
      <c r="AC178" t="s">
        <v>407</v>
      </c>
      <c r="AD178" t="s">
        <v>40</v>
      </c>
      <c r="AE178" t="s">
        <v>107</v>
      </c>
      <c r="AG178">
        <v>2</v>
      </c>
      <c r="AH178">
        <v>0</v>
      </c>
      <c r="AI178">
        <v>1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2</v>
      </c>
      <c r="AP178">
        <v>0</v>
      </c>
      <c r="AQ178">
        <v>0</v>
      </c>
      <c r="AR178">
        <v>0</v>
      </c>
      <c r="AS178">
        <v>3</v>
      </c>
      <c r="AT178">
        <v>3</v>
      </c>
      <c r="AU178" t="s">
        <v>37</v>
      </c>
      <c r="AW178">
        <v>49</v>
      </c>
      <c r="AX178">
        <v>0</v>
      </c>
      <c r="AY178">
        <v>0</v>
      </c>
      <c r="AZ178">
        <v>0</v>
      </c>
      <c r="BA178">
        <v>49</v>
      </c>
      <c r="BB178">
        <v>6.7419379599999996</v>
      </c>
      <c r="BC178">
        <v>14.56870743</v>
      </c>
      <c r="BD178">
        <v>10</v>
      </c>
    </row>
    <row r="179" spans="1:56" x14ac:dyDescent="0.25">
      <c r="A179" s="171">
        <v>44129</v>
      </c>
      <c r="B179" t="s">
        <v>26</v>
      </c>
      <c r="C179" t="s">
        <v>590</v>
      </c>
      <c r="D179" t="s">
        <v>591</v>
      </c>
      <c r="E179" t="s">
        <v>592</v>
      </c>
      <c r="F179" t="s">
        <v>88</v>
      </c>
      <c r="G179" t="s">
        <v>593</v>
      </c>
      <c r="H179" t="s">
        <v>89</v>
      </c>
      <c r="I179" t="s">
        <v>25</v>
      </c>
      <c r="J179" t="s">
        <v>596</v>
      </c>
      <c r="L179" t="s">
        <v>26</v>
      </c>
      <c r="M179" t="s">
        <v>590</v>
      </c>
      <c r="N179" t="s">
        <v>591</v>
      </c>
      <c r="O179" t="s">
        <v>592</v>
      </c>
      <c r="P179" t="s">
        <v>27</v>
      </c>
      <c r="Q179" t="s">
        <v>607</v>
      </c>
      <c r="R179" t="s">
        <v>689</v>
      </c>
      <c r="S179" t="s">
        <v>45</v>
      </c>
      <c r="T179" t="s">
        <v>25</v>
      </c>
      <c r="U179" t="s">
        <v>596</v>
      </c>
      <c r="W179" t="s">
        <v>92</v>
      </c>
      <c r="X179" t="s">
        <v>602</v>
      </c>
      <c r="Y179" t="s">
        <v>603</v>
      </c>
      <c r="Z179" t="s">
        <v>604</v>
      </c>
      <c r="AA179" t="s">
        <v>99</v>
      </c>
      <c r="AB179" t="s">
        <v>695</v>
      </c>
      <c r="AC179" t="s">
        <v>416</v>
      </c>
      <c r="AD179" t="s">
        <v>29</v>
      </c>
      <c r="AE179" t="s">
        <v>112</v>
      </c>
      <c r="AG179">
        <v>0</v>
      </c>
      <c r="AH179">
        <v>0</v>
      </c>
      <c r="AI179">
        <v>4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1</v>
      </c>
      <c r="AP179">
        <v>0</v>
      </c>
      <c r="AQ179">
        <v>1</v>
      </c>
      <c r="AR179">
        <v>1</v>
      </c>
      <c r="AS179">
        <v>2</v>
      </c>
      <c r="AT179">
        <v>4</v>
      </c>
      <c r="AU179" t="s">
        <v>37</v>
      </c>
      <c r="AW179">
        <v>188</v>
      </c>
      <c r="AX179">
        <v>0</v>
      </c>
      <c r="AY179">
        <v>0</v>
      </c>
      <c r="AZ179">
        <v>0</v>
      </c>
      <c r="BA179">
        <v>188</v>
      </c>
      <c r="BB179">
        <v>6.7419379599999996</v>
      </c>
      <c r="BC179">
        <v>14.56870743</v>
      </c>
      <c r="BD179">
        <v>10</v>
      </c>
    </row>
    <row r="180" spans="1:56" x14ac:dyDescent="0.25">
      <c r="A180" s="171">
        <v>44129</v>
      </c>
      <c r="B180" t="s">
        <v>92</v>
      </c>
      <c r="C180" t="s">
        <v>602</v>
      </c>
      <c r="D180" t="s">
        <v>157</v>
      </c>
      <c r="E180" t="s">
        <v>665</v>
      </c>
      <c r="F180" t="s">
        <v>158</v>
      </c>
      <c r="G180" t="s">
        <v>667</v>
      </c>
      <c r="H180" t="s">
        <v>847</v>
      </c>
      <c r="I180" t="s">
        <v>25</v>
      </c>
      <c r="J180" t="s">
        <v>596</v>
      </c>
      <c r="L180" t="s">
        <v>26</v>
      </c>
      <c r="M180" t="s">
        <v>590</v>
      </c>
      <c r="N180" t="s">
        <v>591</v>
      </c>
      <c r="O180" t="s">
        <v>592</v>
      </c>
      <c r="P180" t="s">
        <v>88</v>
      </c>
      <c r="Q180" t="s">
        <v>593</v>
      </c>
      <c r="R180" t="s">
        <v>407</v>
      </c>
      <c r="S180" t="s">
        <v>48</v>
      </c>
      <c r="T180" t="s">
        <v>25</v>
      </c>
      <c r="U180" t="s">
        <v>596</v>
      </c>
      <c r="W180" t="s">
        <v>92</v>
      </c>
      <c r="X180" t="s">
        <v>602</v>
      </c>
      <c r="Y180" t="s">
        <v>603</v>
      </c>
      <c r="Z180" t="s">
        <v>604</v>
      </c>
      <c r="AA180" t="s">
        <v>193</v>
      </c>
      <c r="AB180" t="s">
        <v>754</v>
      </c>
      <c r="AC180" t="s">
        <v>893</v>
      </c>
      <c r="AD180" t="s">
        <v>29</v>
      </c>
      <c r="AE180" t="s">
        <v>30</v>
      </c>
      <c r="AG180">
        <v>2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1</v>
      </c>
      <c r="AP180">
        <v>0</v>
      </c>
      <c r="AQ180">
        <v>0</v>
      </c>
      <c r="AR180">
        <v>0</v>
      </c>
      <c r="AS180">
        <v>2</v>
      </c>
      <c r="AT180">
        <v>2</v>
      </c>
      <c r="AU180" t="s">
        <v>135</v>
      </c>
      <c r="AW180">
        <v>50</v>
      </c>
      <c r="AX180">
        <v>0</v>
      </c>
      <c r="AY180">
        <v>10</v>
      </c>
      <c r="AZ180">
        <v>0</v>
      </c>
      <c r="BA180">
        <v>60</v>
      </c>
      <c r="BB180">
        <v>6.0385846000000001</v>
      </c>
      <c r="BC180">
        <v>14.4007468</v>
      </c>
      <c r="BD180">
        <v>10</v>
      </c>
    </row>
    <row r="181" spans="1:56" x14ac:dyDescent="0.25">
      <c r="A181" s="171">
        <v>44129</v>
      </c>
      <c r="B181" t="s">
        <v>92</v>
      </c>
      <c r="C181" t="s">
        <v>602</v>
      </c>
      <c r="D181" t="s">
        <v>157</v>
      </c>
      <c r="E181" t="s">
        <v>665</v>
      </c>
      <c r="F181" t="s">
        <v>158</v>
      </c>
      <c r="G181" t="s">
        <v>667</v>
      </c>
      <c r="H181" t="s">
        <v>847</v>
      </c>
      <c r="I181" t="s">
        <v>25</v>
      </c>
      <c r="J181" t="s">
        <v>596</v>
      </c>
      <c r="L181" t="s">
        <v>26</v>
      </c>
      <c r="M181" t="s">
        <v>590</v>
      </c>
      <c r="N181" t="s">
        <v>237</v>
      </c>
      <c r="O181" t="s">
        <v>858</v>
      </c>
      <c r="P181" t="s">
        <v>238</v>
      </c>
      <c r="Q181" t="s">
        <v>872</v>
      </c>
      <c r="R181" t="s">
        <v>873</v>
      </c>
      <c r="S181" t="s">
        <v>81</v>
      </c>
      <c r="T181" t="s">
        <v>25</v>
      </c>
      <c r="U181" t="s">
        <v>596</v>
      </c>
      <c r="W181" t="s">
        <v>92</v>
      </c>
      <c r="X181" t="s">
        <v>602</v>
      </c>
      <c r="Y181" t="s">
        <v>603</v>
      </c>
      <c r="Z181" t="s">
        <v>604</v>
      </c>
      <c r="AA181" t="s">
        <v>154</v>
      </c>
      <c r="AB181" t="s">
        <v>605</v>
      </c>
      <c r="AC181" t="s">
        <v>401</v>
      </c>
      <c r="AD181" t="s">
        <v>234</v>
      </c>
      <c r="AE181" t="s">
        <v>30</v>
      </c>
      <c r="AG181">
        <v>3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1</v>
      </c>
      <c r="AP181">
        <v>0</v>
      </c>
      <c r="AQ181">
        <v>0</v>
      </c>
      <c r="AR181">
        <v>0</v>
      </c>
      <c r="AS181">
        <v>3</v>
      </c>
      <c r="AT181">
        <v>3</v>
      </c>
      <c r="AU181" t="s">
        <v>135</v>
      </c>
      <c r="AW181">
        <v>30</v>
      </c>
      <c r="AX181">
        <v>0</v>
      </c>
      <c r="AY181">
        <v>5</v>
      </c>
      <c r="AZ181">
        <v>0</v>
      </c>
      <c r="BA181">
        <v>35</v>
      </c>
      <c r="BB181">
        <v>6.0387188500000004</v>
      </c>
      <c r="BC181">
        <v>14.40065877</v>
      </c>
      <c r="BD181">
        <v>10</v>
      </c>
    </row>
    <row r="182" spans="1:56" x14ac:dyDescent="0.25">
      <c r="A182" s="171">
        <v>44129</v>
      </c>
      <c r="B182" t="s">
        <v>10</v>
      </c>
      <c r="C182" t="s">
        <v>659</v>
      </c>
      <c r="D182" t="s">
        <v>927</v>
      </c>
      <c r="E182" t="s">
        <v>928</v>
      </c>
      <c r="F182" t="s">
        <v>1143</v>
      </c>
      <c r="G182" t="s">
        <v>1144</v>
      </c>
      <c r="H182" t="s">
        <v>578</v>
      </c>
      <c r="I182" t="s">
        <v>25</v>
      </c>
      <c r="J182" t="s">
        <v>596</v>
      </c>
      <c r="L182" t="s">
        <v>10</v>
      </c>
      <c r="M182" t="s">
        <v>659</v>
      </c>
      <c r="N182" t="s">
        <v>927</v>
      </c>
      <c r="O182" t="s">
        <v>928</v>
      </c>
      <c r="P182" t="s">
        <v>1143</v>
      </c>
      <c r="Q182" t="s">
        <v>1144</v>
      </c>
      <c r="R182" t="s">
        <v>1145</v>
      </c>
      <c r="S182" t="s">
        <v>43</v>
      </c>
      <c r="T182" t="s">
        <v>25</v>
      </c>
      <c r="U182" t="s">
        <v>596</v>
      </c>
      <c r="W182" t="s">
        <v>10</v>
      </c>
      <c r="X182" t="s">
        <v>659</v>
      </c>
      <c r="Y182" t="s">
        <v>927</v>
      </c>
      <c r="Z182" t="s">
        <v>928</v>
      </c>
      <c r="AA182" t="s">
        <v>42</v>
      </c>
      <c r="AB182" t="s">
        <v>972</v>
      </c>
      <c r="AC182" t="s">
        <v>377</v>
      </c>
      <c r="AD182" t="s">
        <v>43</v>
      </c>
      <c r="AE182" t="s">
        <v>30</v>
      </c>
      <c r="AG182">
        <v>2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 s="36">
        <v>1</v>
      </c>
      <c r="AP182">
        <v>0</v>
      </c>
      <c r="AQ182">
        <v>0</v>
      </c>
      <c r="AR182">
        <v>0</v>
      </c>
      <c r="AS182">
        <v>2</v>
      </c>
      <c r="AT182">
        <v>2</v>
      </c>
      <c r="AU182" t="s">
        <v>37</v>
      </c>
      <c r="AW182">
        <v>780</v>
      </c>
      <c r="AX182">
        <v>0</v>
      </c>
      <c r="AY182">
        <v>0</v>
      </c>
      <c r="AZ182">
        <v>0</v>
      </c>
      <c r="BA182">
        <v>780</v>
      </c>
      <c r="BB182">
        <v>9.2572727399999994</v>
      </c>
      <c r="BC182">
        <v>13.77182711</v>
      </c>
      <c r="BD182">
        <v>10</v>
      </c>
    </row>
    <row r="183" spans="1:56" x14ac:dyDescent="0.25">
      <c r="A183" s="171">
        <v>44129</v>
      </c>
      <c r="B183" t="s">
        <v>10</v>
      </c>
      <c r="C183" t="s">
        <v>659</v>
      </c>
      <c r="D183" t="s">
        <v>927</v>
      </c>
      <c r="E183" t="s">
        <v>928</v>
      </c>
      <c r="F183" t="s">
        <v>1143</v>
      </c>
      <c r="G183" t="s">
        <v>1144</v>
      </c>
      <c r="H183" t="s">
        <v>578</v>
      </c>
      <c r="I183" t="s">
        <v>25</v>
      </c>
      <c r="J183" t="s">
        <v>596</v>
      </c>
      <c r="L183" t="s">
        <v>10</v>
      </c>
      <c r="M183" t="s">
        <v>659</v>
      </c>
      <c r="N183" t="s">
        <v>927</v>
      </c>
      <c r="O183" t="s">
        <v>928</v>
      </c>
      <c r="P183" t="s">
        <v>1143</v>
      </c>
      <c r="Q183" t="s">
        <v>1144</v>
      </c>
      <c r="R183" t="s">
        <v>1145</v>
      </c>
      <c r="S183" t="s">
        <v>45</v>
      </c>
      <c r="T183" t="s">
        <v>25</v>
      </c>
      <c r="U183" t="s">
        <v>596</v>
      </c>
      <c r="W183" t="s">
        <v>10</v>
      </c>
      <c r="X183" t="s">
        <v>659</v>
      </c>
      <c r="Y183" t="s">
        <v>927</v>
      </c>
      <c r="Z183" t="s">
        <v>928</v>
      </c>
      <c r="AA183" t="s">
        <v>1143</v>
      </c>
      <c r="AB183" t="s">
        <v>1144</v>
      </c>
      <c r="AC183" t="s">
        <v>374</v>
      </c>
      <c r="AD183" t="s">
        <v>43</v>
      </c>
      <c r="AE183" t="s">
        <v>30</v>
      </c>
      <c r="AG183">
        <v>5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 s="36">
        <v>1</v>
      </c>
      <c r="AP183">
        <v>0</v>
      </c>
      <c r="AQ183">
        <v>0</v>
      </c>
      <c r="AR183">
        <v>1</v>
      </c>
      <c r="AS183">
        <v>4</v>
      </c>
      <c r="AT183">
        <v>5</v>
      </c>
      <c r="AU183" t="s">
        <v>37</v>
      </c>
      <c r="AW183">
        <v>70</v>
      </c>
      <c r="AX183">
        <v>0</v>
      </c>
      <c r="AY183">
        <v>0</v>
      </c>
      <c r="AZ183">
        <v>0</v>
      </c>
      <c r="BA183">
        <v>70</v>
      </c>
      <c r="BB183">
        <v>9.2572727399999994</v>
      </c>
      <c r="BC183">
        <v>13.77182711</v>
      </c>
      <c r="BD183">
        <v>10</v>
      </c>
    </row>
    <row r="184" spans="1:56" x14ac:dyDescent="0.25">
      <c r="A184" s="171">
        <v>44129</v>
      </c>
      <c r="B184" t="s">
        <v>10</v>
      </c>
      <c r="C184" t="s">
        <v>659</v>
      </c>
      <c r="D184" t="s">
        <v>927</v>
      </c>
      <c r="E184" t="s">
        <v>928</v>
      </c>
      <c r="F184" t="s">
        <v>1143</v>
      </c>
      <c r="G184" t="s">
        <v>1144</v>
      </c>
      <c r="H184" t="s">
        <v>578</v>
      </c>
      <c r="I184" t="s">
        <v>25</v>
      </c>
      <c r="J184" t="s">
        <v>596</v>
      </c>
      <c r="L184" t="s">
        <v>10</v>
      </c>
      <c r="M184" t="s">
        <v>659</v>
      </c>
      <c r="N184" t="s">
        <v>927</v>
      </c>
      <c r="O184" t="s">
        <v>928</v>
      </c>
      <c r="P184" t="s">
        <v>1143</v>
      </c>
      <c r="Q184" t="s">
        <v>1144</v>
      </c>
      <c r="R184" t="s">
        <v>1145</v>
      </c>
      <c r="S184" t="s">
        <v>45</v>
      </c>
      <c r="T184" t="s">
        <v>25</v>
      </c>
      <c r="U184" t="s">
        <v>596</v>
      </c>
      <c r="W184" t="s">
        <v>10</v>
      </c>
      <c r="X184" t="s">
        <v>659</v>
      </c>
      <c r="Y184" t="s">
        <v>927</v>
      </c>
      <c r="Z184" t="s">
        <v>928</v>
      </c>
      <c r="AA184" t="s">
        <v>1143</v>
      </c>
      <c r="AB184" t="s">
        <v>1144</v>
      </c>
      <c r="AC184" t="s">
        <v>374</v>
      </c>
      <c r="AD184" t="s">
        <v>43</v>
      </c>
      <c r="AE184" t="s">
        <v>30</v>
      </c>
      <c r="AG184">
        <v>2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36">
        <v>1</v>
      </c>
      <c r="AP184">
        <v>0</v>
      </c>
      <c r="AQ184">
        <v>0</v>
      </c>
      <c r="AR184">
        <v>0</v>
      </c>
      <c r="AS184">
        <v>2</v>
      </c>
      <c r="AT184">
        <v>2</v>
      </c>
      <c r="AU184" t="s">
        <v>37</v>
      </c>
      <c r="AW184">
        <v>120</v>
      </c>
      <c r="AX184">
        <v>0</v>
      </c>
      <c r="AY184">
        <v>0</v>
      </c>
      <c r="AZ184">
        <v>0</v>
      </c>
      <c r="BA184">
        <v>120</v>
      </c>
      <c r="BB184">
        <v>9.2572727399999994</v>
      </c>
      <c r="BC184">
        <v>13.77182711</v>
      </c>
      <c r="BD184">
        <v>10</v>
      </c>
    </row>
    <row r="185" spans="1:56" x14ac:dyDescent="0.25">
      <c r="A185" s="171">
        <v>44129</v>
      </c>
      <c r="B185" t="s">
        <v>10</v>
      </c>
      <c r="C185" t="s">
        <v>659</v>
      </c>
      <c r="D185" t="s">
        <v>11</v>
      </c>
      <c r="E185" t="s">
        <v>660</v>
      </c>
      <c r="F185" t="s">
        <v>51</v>
      </c>
      <c r="G185" t="s">
        <v>1141</v>
      </c>
      <c r="H185" t="s">
        <v>361</v>
      </c>
      <c r="I185" t="s">
        <v>25</v>
      </c>
      <c r="J185" t="s">
        <v>596</v>
      </c>
      <c r="L185" t="s">
        <v>10</v>
      </c>
      <c r="M185" t="s">
        <v>659</v>
      </c>
      <c r="N185" t="s">
        <v>11</v>
      </c>
      <c r="O185" t="s">
        <v>660</v>
      </c>
      <c r="P185" t="s">
        <v>51</v>
      </c>
      <c r="Q185" t="s">
        <v>1141</v>
      </c>
      <c r="R185" t="s">
        <v>361</v>
      </c>
      <c r="S185" t="s">
        <v>43</v>
      </c>
      <c r="T185" t="s">
        <v>25</v>
      </c>
      <c r="U185" t="s">
        <v>596</v>
      </c>
      <c r="W185" t="s">
        <v>10</v>
      </c>
      <c r="X185" t="s">
        <v>659</v>
      </c>
      <c r="Y185" t="s">
        <v>11</v>
      </c>
      <c r="Z185" t="s">
        <v>660</v>
      </c>
      <c r="AA185" t="s">
        <v>12</v>
      </c>
      <c r="AB185" t="s">
        <v>661</v>
      </c>
      <c r="AC185" t="s">
        <v>372</v>
      </c>
      <c r="AD185" t="s">
        <v>119</v>
      </c>
      <c r="AE185" t="s">
        <v>30</v>
      </c>
      <c r="AG185">
        <v>3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 s="36">
        <v>1</v>
      </c>
      <c r="AP185">
        <v>0</v>
      </c>
      <c r="AQ185">
        <v>0</v>
      </c>
      <c r="AR185">
        <v>1</v>
      </c>
      <c r="AS185">
        <v>2</v>
      </c>
      <c r="AT185">
        <v>3</v>
      </c>
      <c r="AU185" t="s">
        <v>37</v>
      </c>
      <c r="AW185">
        <v>60</v>
      </c>
      <c r="AX185">
        <v>0</v>
      </c>
      <c r="AY185">
        <v>0</v>
      </c>
      <c r="AZ185">
        <v>0</v>
      </c>
      <c r="BA185">
        <v>60</v>
      </c>
      <c r="BB185">
        <v>8.6633450799999991</v>
      </c>
      <c r="BC185">
        <v>14.9876931</v>
      </c>
      <c r="BD185">
        <v>10</v>
      </c>
    </row>
    <row r="186" spans="1:56" x14ac:dyDescent="0.25">
      <c r="A186" s="171">
        <v>44129</v>
      </c>
      <c r="B186" t="s">
        <v>10</v>
      </c>
      <c r="C186" t="s">
        <v>659</v>
      </c>
      <c r="D186" t="s">
        <v>11</v>
      </c>
      <c r="E186" t="s">
        <v>660</v>
      </c>
      <c r="F186" t="s">
        <v>51</v>
      </c>
      <c r="G186" t="s">
        <v>1141</v>
      </c>
      <c r="H186" t="s">
        <v>361</v>
      </c>
      <c r="I186" t="s">
        <v>25</v>
      </c>
      <c r="J186" t="s">
        <v>596</v>
      </c>
      <c r="L186" t="s">
        <v>10</v>
      </c>
      <c r="M186" t="s">
        <v>659</v>
      </c>
      <c r="N186" t="s">
        <v>11</v>
      </c>
      <c r="O186" t="s">
        <v>660</v>
      </c>
      <c r="P186" t="s">
        <v>51</v>
      </c>
      <c r="Q186" t="s">
        <v>1141</v>
      </c>
      <c r="R186" t="s">
        <v>361</v>
      </c>
      <c r="S186" t="s">
        <v>43</v>
      </c>
      <c r="T186" t="s">
        <v>25</v>
      </c>
      <c r="U186" t="s">
        <v>596</v>
      </c>
      <c r="W186" t="s">
        <v>10</v>
      </c>
      <c r="X186" t="s">
        <v>659</v>
      </c>
      <c r="Y186" t="s">
        <v>11</v>
      </c>
      <c r="Z186" t="s">
        <v>660</v>
      </c>
      <c r="AA186" t="s">
        <v>12</v>
      </c>
      <c r="AB186" t="s">
        <v>661</v>
      </c>
      <c r="AC186" t="s">
        <v>372</v>
      </c>
      <c r="AD186" t="s">
        <v>119</v>
      </c>
      <c r="AE186" t="s">
        <v>30</v>
      </c>
      <c r="AG186">
        <v>6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 s="36">
        <v>1</v>
      </c>
      <c r="AP186">
        <v>0</v>
      </c>
      <c r="AQ186">
        <v>0</v>
      </c>
      <c r="AR186">
        <v>2</v>
      </c>
      <c r="AS186">
        <v>4</v>
      </c>
      <c r="AT186">
        <v>6</v>
      </c>
      <c r="AU186" t="s">
        <v>37</v>
      </c>
      <c r="AW186">
        <v>120</v>
      </c>
      <c r="AX186">
        <v>0</v>
      </c>
      <c r="AY186">
        <v>0</v>
      </c>
      <c r="AZ186">
        <v>0</v>
      </c>
      <c r="BA186">
        <v>120</v>
      </c>
      <c r="BB186">
        <v>8.6633450799999991</v>
      </c>
      <c r="BC186">
        <v>14.9876931</v>
      </c>
      <c r="BD186">
        <v>10</v>
      </c>
    </row>
    <row r="187" spans="1:56" x14ac:dyDescent="0.25">
      <c r="A187" s="171">
        <v>44129</v>
      </c>
      <c r="B187" t="s">
        <v>10</v>
      </c>
      <c r="C187" t="s">
        <v>659</v>
      </c>
      <c r="D187" t="s">
        <v>11</v>
      </c>
      <c r="E187" t="s">
        <v>660</v>
      </c>
      <c r="F187" t="s">
        <v>51</v>
      </c>
      <c r="G187" t="s">
        <v>1141</v>
      </c>
      <c r="H187" t="s">
        <v>361</v>
      </c>
      <c r="I187" t="s">
        <v>25</v>
      </c>
      <c r="J187" t="s">
        <v>596</v>
      </c>
      <c r="L187" t="s">
        <v>10</v>
      </c>
      <c r="M187" t="s">
        <v>659</v>
      </c>
      <c r="N187" t="s">
        <v>11</v>
      </c>
      <c r="O187" t="s">
        <v>660</v>
      </c>
      <c r="P187" t="s">
        <v>51</v>
      </c>
      <c r="Q187" t="s">
        <v>1141</v>
      </c>
      <c r="R187" t="s">
        <v>361</v>
      </c>
      <c r="S187" t="s">
        <v>43</v>
      </c>
      <c r="T187" t="s">
        <v>25</v>
      </c>
      <c r="U187" t="s">
        <v>596</v>
      </c>
      <c r="W187" t="s">
        <v>10</v>
      </c>
      <c r="X187" t="s">
        <v>659</v>
      </c>
      <c r="Y187" t="s">
        <v>11</v>
      </c>
      <c r="Z187" t="s">
        <v>660</v>
      </c>
      <c r="AA187" t="s">
        <v>12</v>
      </c>
      <c r="AB187" t="s">
        <v>661</v>
      </c>
      <c r="AC187" t="s">
        <v>391</v>
      </c>
      <c r="AD187" t="s">
        <v>119</v>
      </c>
      <c r="AE187" t="s">
        <v>30</v>
      </c>
      <c r="AG187">
        <v>3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 s="36">
        <v>1</v>
      </c>
      <c r="AP187">
        <v>0</v>
      </c>
      <c r="AQ187">
        <v>0</v>
      </c>
      <c r="AR187">
        <v>0</v>
      </c>
      <c r="AS187">
        <v>3</v>
      </c>
      <c r="AT187">
        <v>3</v>
      </c>
      <c r="AU187" t="s">
        <v>37</v>
      </c>
      <c r="AW187">
        <v>80</v>
      </c>
      <c r="AX187">
        <v>0</v>
      </c>
      <c r="AY187">
        <v>0</v>
      </c>
      <c r="AZ187">
        <v>0</v>
      </c>
      <c r="BA187">
        <v>80</v>
      </c>
      <c r="BB187">
        <v>8.6633450799999991</v>
      </c>
      <c r="BC187">
        <v>14.9876931</v>
      </c>
      <c r="BD187">
        <v>10</v>
      </c>
    </row>
    <row r="188" spans="1:56" x14ac:dyDescent="0.25">
      <c r="A188" s="171">
        <v>44129</v>
      </c>
      <c r="B188" t="s">
        <v>10</v>
      </c>
      <c r="C188" t="s">
        <v>659</v>
      </c>
      <c r="D188" t="s">
        <v>11</v>
      </c>
      <c r="E188" t="s">
        <v>660</v>
      </c>
      <c r="F188" t="s">
        <v>33</v>
      </c>
      <c r="G188" t="s">
        <v>668</v>
      </c>
      <c r="H188" t="s">
        <v>362</v>
      </c>
      <c r="I188" t="s">
        <v>14</v>
      </c>
      <c r="J188" t="s">
        <v>611</v>
      </c>
      <c r="L188" t="s">
        <v>34</v>
      </c>
      <c r="M188" t="s">
        <v>651</v>
      </c>
      <c r="R188" t="s">
        <v>372</v>
      </c>
      <c r="S188" t="s">
        <v>22</v>
      </c>
      <c r="T188" t="s">
        <v>25</v>
      </c>
      <c r="U188" t="s">
        <v>596</v>
      </c>
      <c r="W188" t="s">
        <v>10</v>
      </c>
      <c r="X188" t="s">
        <v>659</v>
      </c>
      <c r="Y188" t="s">
        <v>927</v>
      </c>
      <c r="Z188" t="s">
        <v>928</v>
      </c>
      <c r="AA188" t="s">
        <v>1143</v>
      </c>
      <c r="AB188" t="s">
        <v>1144</v>
      </c>
      <c r="AC188" t="s">
        <v>359</v>
      </c>
      <c r="AD188" t="s">
        <v>49</v>
      </c>
      <c r="AE188" t="s">
        <v>36</v>
      </c>
      <c r="AG188">
        <v>0</v>
      </c>
      <c r="AH188">
        <v>2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 s="36">
        <v>1</v>
      </c>
      <c r="AP188">
        <v>0</v>
      </c>
      <c r="AQ188">
        <v>0</v>
      </c>
      <c r="AR188">
        <v>0</v>
      </c>
      <c r="AS188">
        <v>2</v>
      </c>
      <c r="AT188">
        <v>2</v>
      </c>
      <c r="AU188" t="s">
        <v>37</v>
      </c>
      <c r="AW188">
        <v>36</v>
      </c>
      <c r="AX188">
        <v>0</v>
      </c>
      <c r="AY188">
        <v>0</v>
      </c>
      <c r="AZ188">
        <v>0</v>
      </c>
      <c r="BA188">
        <v>36</v>
      </c>
      <c r="BB188">
        <v>9.3887997999999993</v>
      </c>
      <c r="BC188">
        <v>13.43275727</v>
      </c>
      <c r="BD188">
        <v>10</v>
      </c>
    </row>
    <row r="189" spans="1:56" x14ac:dyDescent="0.25">
      <c r="A189" s="171">
        <v>44129</v>
      </c>
      <c r="B189" t="s">
        <v>10</v>
      </c>
      <c r="C189" t="s">
        <v>659</v>
      </c>
      <c r="D189" t="s">
        <v>11</v>
      </c>
      <c r="E189" t="s">
        <v>660</v>
      </c>
      <c r="F189" t="s">
        <v>33</v>
      </c>
      <c r="G189" t="s">
        <v>668</v>
      </c>
      <c r="H189" t="s">
        <v>362</v>
      </c>
      <c r="I189" t="s">
        <v>25</v>
      </c>
      <c r="J189" t="s">
        <v>596</v>
      </c>
      <c r="L189" t="s">
        <v>26</v>
      </c>
      <c r="M189" t="s">
        <v>590</v>
      </c>
      <c r="N189" t="s">
        <v>591</v>
      </c>
      <c r="O189" t="s">
        <v>592</v>
      </c>
      <c r="P189" t="s">
        <v>88</v>
      </c>
      <c r="Q189" t="s">
        <v>593</v>
      </c>
      <c r="R189" t="s">
        <v>394</v>
      </c>
      <c r="S189" t="s">
        <v>43</v>
      </c>
      <c r="T189" t="s">
        <v>25</v>
      </c>
      <c r="U189" t="s">
        <v>596</v>
      </c>
      <c r="W189" t="s">
        <v>26</v>
      </c>
      <c r="X189" t="s">
        <v>590</v>
      </c>
      <c r="Y189" t="s">
        <v>591</v>
      </c>
      <c r="Z189" t="s">
        <v>592</v>
      </c>
      <c r="AA189" t="s">
        <v>27</v>
      </c>
      <c r="AB189" t="s">
        <v>607</v>
      </c>
      <c r="AC189" t="s">
        <v>394</v>
      </c>
      <c r="AD189" t="s">
        <v>127</v>
      </c>
      <c r="AE189" t="s">
        <v>118</v>
      </c>
      <c r="AF189" t="s">
        <v>524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8</v>
      </c>
      <c r="AO189" s="36">
        <v>1</v>
      </c>
      <c r="AP189">
        <v>3</v>
      </c>
      <c r="AQ189">
        <v>2</v>
      </c>
      <c r="AR189">
        <v>1</v>
      </c>
      <c r="AS189">
        <v>2</v>
      </c>
      <c r="AT189">
        <v>8</v>
      </c>
      <c r="AU189" t="s">
        <v>31</v>
      </c>
      <c r="AW189">
        <v>90</v>
      </c>
      <c r="AX189">
        <v>45</v>
      </c>
      <c r="AY189">
        <v>0</v>
      </c>
      <c r="AZ189">
        <v>0</v>
      </c>
      <c r="BA189">
        <v>135</v>
      </c>
      <c r="BB189">
        <v>9.3887997999999993</v>
      </c>
      <c r="BC189">
        <v>13.43275727</v>
      </c>
      <c r="BD189">
        <v>10</v>
      </c>
    </row>
    <row r="190" spans="1:56" x14ac:dyDescent="0.25">
      <c r="A190" s="171">
        <v>44129</v>
      </c>
      <c r="B190" t="s">
        <v>10</v>
      </c>
      <c r="C190" t="s">
        <v>659</v>
      </c>
      <c r="D190" t="s">
        <v>11</v>
      </c>
      <c r="E190" t="s">
        <v>660</v>
      </c>
      <c r="F190" t="s">
        <v>33</v>
      </c>
      <c r="G190" t="s">
        <v>668</v>
      </c>
      <c r="H190" t="s">
        <v>362</v>
      </c>
      <c r="I190" t="s">
        <v>14</v>
      </c>
      <c r="J190" t="s">
        <v>611</v>
      </c>
      <c r="L190" t="s">
        <v>97</v>
      </c>
      <c r="M190" t="s">
        <v>644</v>
      </c>
      <c r="R190" t="s">
        <v>372</v>
      </c>
      <c r="S190" t="s">
        <v>43</v>
      </c>
      <c r="T190" t="s">
        <v>14</v>
      </c>
      <c r="U190" t="s">
        <v>611</v>
      </c>
      <c r="W190" t="s">
        <v>97</v>
      </c>
      <c r="X190" t="s">
        <v>644</v>
      </c>
      <c r="AC190" t="s">
        <v>372</v>
      </c>
      <c r="AD190" t="s">
        <v>127</v>
      </c>
      <c r="AE190" t="s">
        <v>118</v>
      </c>
      <c r="AF190" t="s">
        <v>524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12</v>
      </c>
      <c r="AO190" s="36">
        <v>1</v>
      </c>
      <c r="AP190">
        <v>4</v>
      </c>
      <c r="AQ190">
        <v>3</v>
      </c>
      <c r="AR190">
        <v>2</v>
      </c>
      <c r="AS190">
        <v>3</v>
      </c>
      <c r="AT190">
        <v>12</v>
      </c>
      <c r="AU190" t="s">
        <v>37</v>
      </c>
      <c r="AW190">
        <v>90</v>
      </c>
      <c r="AX190">
        <v>0</v>
      </c>
      <c r="AY190">
        <v>0</v>
      </c>
      <c r="AZ190">
        <v>0</v>
      </c>
      <c r="BA190">
        <v>90</v>
      </c>
      <c r="BB190">
        <v>9.3887997999999993</v>
      </c>
      <c r="BC190">
        <v>13.43275727</v>
      </c>
      <c r="BD190">
        <v>10</v>
      </c>
    </row>
    <row r="191" spans="1:56" x14ac:dyDescent="0.25">
      <c r="A191" s="171">
        <v>44130</v>
      </c>
      <c r="B191" t="s">
        <v>26</v>
      </c>
      <c r="C191" t="s">
        <v>590</v>
      </c>
      <c r="D191" t="s">
        <v>591</v>
      </c>
      <c r="E191" t="s">
        <v>592</v>
      </c>
      <c r="F191" t="s">
        <v>88</v>
      </c>
      <c r="G191" t="s">
        <v>593</v>
      </c>
      <c r="H191" t="s">
        <v>89</v>
      </c>
      <c r="I191" t="s">
        <v>25</v>
      </c>
      <c r="J191" t="s">
        <v>596</v>
      </c>
      <c r="L191" t="s">
        <v>26</v>
      </c>
      <c r="M191" t="s">
        <v>590</v>
      </c>
      <c r="N191" t="s">
        <v>591</v>
      </c>
      <c r="O191" t="s">
        <v>592</v>
      </c>
      <c r="P191" t="s">
        <v>27</v>
      </c>
      <c r="Q191" t="s">
        <v>607</v>
      </c>
      <c r="R191" t="s">
        <v>755</v>
      </c>
      <c r="S191" t="s">
        <v>48</v>
      </c>
      <c r="T191" t="s">
        <v>25</v>
      </c>
      <c r="U191" t="s">
        <v>596</v>
      </c>
      <c r="W191" t="s">
        <v>92</v>
      </c>
      <c r="X191" t="s">
        <v>602</v>
      </c>
      <c r="Y191" t="s">
        <v>93</v>
      </c>
      <c r="Z191" t="s">
        <v>687</v>
      </c>
      <c r="AA191" t="s">
        <v>211</v>
      </c>
      <c r="AB191" t="s">
        <v>688</v>
      </c>
      <c r="AC191" t="s">
        <v>432</v>
      </c>
      <c r="AD191" t="s">
        <v>83</v>
      </c>
      <c r="AE191" t="s">
        <v>30</v>
      </c>
      <c r="AG191">
        <v>7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0</v>
      </c>
      <c r="AQ191">
        <v>0</v>
      </c>
      <c r="AR191">
        <v>0</v>
      </c>
      <c r="AS191">
        <v>7</v>
      </c>
      <c r="AT191">
        <v>7</v>
      </c>
      <c r="AU191" t="s">
        <v>37</v>
      </c>
      <c r="AW191">
        <v>80</v>
      </c>
      <c r="AX191">
        <v>0</v>
      </c>
      <c r="AY191">
        <v>0</v>
      </c>
      <c r="AZ191">
        <v>0</v>
      </c>
      <c r="BA191">
        <v>80</v>
      </c>
      <c r="BB191">
        <v>6.7419379599999996</v>
      </c>
      <c r="BC191">
        <v>14.56870743</v>
      </c>
      <c r="BD191">
        <v>10</v>
      </c>
    </row>
    <row r="192" spans="1:56" x14ac:dyDescent="0.25">
      <c r="A192" s="171">
        <v>44130</v>
      </c>
      <c r="B192" t="s">
        <v>26</v>
      </c>
      <c r="C192" t="s">
        <v>590</v>
      </c>
      <c r="D192" t="s">
        <v>591</v>
      </c>
      <c r="E192" t="s">
        <v>592</v>
      </c>
      <c r="F192" t="s">
        <v>88</v>
      </c>
      <c r="G192" t="s">
        <v>593</v>
      </c>
      <c r="H192" t="s">
        <v>89</v>
      </c>
      <c r="I192" t="s">
        <v>25</v>
      </c>
      <c r="J192" t="s">
        <v>596</v>
      </c>
      <c r="L192" t="s">
        <v>26</v>
      </c>
      <c r="M192" t="s">
        <v>590</v>
      </c>
      <c r="N192" t="s">
        <v>591</v>
      </c>
      <c r="O192" t="s">
        <v>592</v>
      </c>
      <c r="P192" t="s">
        <v>27</v>
      </c>
      <c r="Q192" t="s">
        <v>607</v>
      </c>
      <c r="R192" t="s">
        <v>90</v>
      </c>
      <c r="S192" t="s">
        <v>95</v>
      </c>
      <c r="T192" t="s">
        <v>25</v>
      </c>
      <c r="U192" t="s">
        <v>596</v>
      </c>
      <c r="W192" t="s">
        <v>92</v>
      </c>
      <c r="X192" t="s">
        <v>602</v>
      </c>
      <c r="Y192" t="s">
        <v>105</v>
      </c>
      <c r="Z192" t="s">
        <v>609</v>
      </c>
      <c r="AA192" t="s">
        <v>195</v>
      </c>
      <c r="AB192" t="s">
        <v>698</v>
      </c>
      <c r="AC192" t="s">
        <v>420</v>
      </c>
      <c r="AD192" t="s">
        <v>73</v>
      </c>
      <c r="AE192" t="s">
        <v>30</v>
      </c>
      <c r="AG192">
        <v>6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6</v>
      </c>
      <c r="AT192">
        <v>6</v>
      </c>
      <c r="AU192" t="s">
        <v>37</v>
      </c>
      <c r="AW192">
        <v>56</v>
      </c>
      <c r="AX192">
        <v>0</v>
      </c>
      <c r="AY192">
        <v>0</v>
      </c>
      <c r="AZ192">
        <v>0</v>
      </c>
      <c r="BA192">
        <v>56</v>
      </c>
      <c r="BB192">
        <v>6.7419379599999996</v>
      </c>
      <c r="BC192">
        <v>14.56870743</v>
      </c>
      <c r="BD192">
        <v>10</v>
      </c>
    </row>
    <row r="193" spans="1:56" x14ac:dyDescent="0.25">
      <c r="A193" s="171">
        <v>44130</v>
      </c>
      <c r="B193" t="s">
        <v>26</v>
      </c>
      <c r="C193" t="s">
        <v>590</v>
      </c>
      <c r="D193" t="s">
        <v>591</v>
      </c>
      <c r="E193" t="s">
        <v>592</v>
      </c>
      <c r="F193" t="s">
        <v>88</v>
      </c>
      <c r="G193" t="s">
        <v>593</v>
      </c>
      <c r="H193" t="s">
        <v>89</v>
      </c>
      <c r="I193" t="s">
        <v>17</v>
      </c>
      <c r="J193" t="s">
        <v>594</v>
      </c>
      <c r="L193" t="s">
        <v>18</v>
      </c>
      <c r="M193" t="s">
        <v>601</v>
      </c>
      <c r="R193" t="s">
        <v>372</v>
      </c>
      <c r="S193" t="s">
        <v>87</v>
      </c>
      <c r="T193" t="s">
        <v>25</v>
      </c>
      <c r="U193" t="s">
        <v>596</v>
      </c>
      <c r="W193" t="s">
        <v>167</v>
      </c>
      <c r="X193" t="s">
        <v>597</v>
      </c>
      <c r="Y193" t="s">
        <v>186</v>
      </c>
      <c r="Z193" t="s">
        <v>766</v>
      </c>
      <c r="AA193" t="s">
        <v>212</v>
      </c>
      <c r="AB193" t="s">
        <v>767</v>
      </c>
      <c r="AC193" t="s">
        <v>433</v>
      </c>
      <c r="AD193" t="s">
        <v>83</v>
      </c>
      <c r="AE193" t="s">
        <v>112</v>
      </c>
      <c r="AG193">
        <v>0</v>
      </c>
      <c r="AH193">
        <v>0</v>
      </c>
      <c r="AI193">
        <v>10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2</v>
      </c>
      <c r="AQ193">
        <v>2</v>
      </c>
      <c r="AR193">
        <v>0</v>
      </c>
      <c r="AS193">
        <v>6</v>
      </c>
      <c r="AT193">
        <v>10</v>
      </c>
      <c r="AU193" t="s">
        <v>37</v>
      </c>
      <c r="AW193">
        <v>150</v>
      </c>
      <c r="AX193">
        <v>0</v>
      </c>
      <c r="AY193">
        <v>0</v>
      </c>
      <c r="AZ193">
        <v>0</v>
      </c>
      <c r="BA193">
        <v>150</v>
      </c>
      <c r="BB193">
        <v>6.7419379599999996</v>
      </c>
      <c r="BC193">
        <v>14.56870743</v>
      </c>
      <c r="BD193">
        <v>10</v>
      </c>
    </row>
    <row r="194" spans="1:56" x14ac:dyDescent="0.25">
      <c r="A194" s="171">
        <v>44130</v>
      </c>
      <c r="B194" t="s">
        <v>26</v>
      </c>
      <c r="C194" t="s">
        <v>590</v>
      </c>
      <c r="D194" t="s">
        <v>591</v>
      </c>
      <c r="E194" t="s">
        <v>592</v>
      </c>
      <c r="F194" t="s">
        <v>88</v>
      </c>
      <c r="G194" t="s">
        <v>593</v>
      </c>
      <c r="H194" t="s">
        <v>89</v>
      </c>
      <c r="I194" t="s">
        <v>17</v>
      </c>
      <c r="J194" t="s">
        <v>594</v>
      </c>
      <c r="L194" t="s">
        <v>18</v>
      </c>
      <c r="M194" t="s">
        <v>601</v>
      </c>
      <c r="R194" t="s">
        <v>372</v>
      </c>
      <c r="S194" t="s">
        <v>48</v>
      </c>
      <c r="T194" t="s">
        <v>25</v>
      </c>
      <c r="U194" t="s">
        <v>596</v>
      </c>
      <c r="W194" t="s">
        <v>92</v>
      </c>
      <c r="X194" t="s">
        <v>602</v>
      </c>
      <c r="Y194" t="s">
        <v>105</v>
      </c>
      <c r="Z194" t="s">
        <v>609</v>
      </c>
      <c r="AA194" t="s">
        <v>195</v>
      </c>
      <c r="AB194" t="s">
        <v>698</v>
      </c>
      <c r="AC194" t="s">
        <v>420</v>
      </c>
      <c r="AD194" t="s">
        <v>196</v>
      </c>
      <c r="AE194" t="s">
        <v>112</v>
      </c>
      <c r="AG194">
        <v>0</v>
      </c>
      <c r="AH194">
        <v>0</v>
      </c>
      <c r="AI194">
        <v>4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1</v>
      </c>
      <c r="AS194">
        <v>3</v>
      </c>
      <c r="AT194">
        <v>4</v>
      </c>
      <c r="AU194" t="s">
        <v>37</v>
      </c>
      <c r="AW194">
        <v>144</v>
      </c>
      <c r="AX194">
        <v>0</v>
      </c>
      <c r="AY194">
        <v>0</v>
      </c>
      <c r="AZ194">
        <v>0</v>
      </c>
      <c r="BA194">
        <v>144</v>
      </c>
      <c r="BB194">
        <v>6.7419379599999996</v>
      </c>
      <c r="BC194">
        <v>14.56870743</v>
      </c>
      <c r="BD194">
        <v>10</v>
      </c>
    </row>
    <row r="195" spans="1:56" x14ac:dyDescent="0.25">
      <c r="A195" s="171">
        <v>44130</v>
      </c>
      <c r="B195" t="s">
        <v>92</v>
      </c>
      <c r="C195" t="s">
        <v>602</v>
      </c>
      <c r="D195" t="s">
        <v>940</v>
      </c>
      <c r="E195" t="s">
        <v>604</v>
      </c>
      <c r="F195" t="s">
        <v>193</v>
      </c>
      <c r="G195" t="s">
        <v>754</v>
      </c>
      <c r="H195" t="s">
        <v>366</v>
      </c>
      <c r="I195" t="s">
        <v>17</v>
      </c>
      <c r="J195" t="s">
        <v>594</v>
      </c>
      <c r="L195" t="s">
        <v>221</v>
      </c>
      <c r="M195" t="s">
        <v>622</v>
      </c>
      <c r="R195" t="s">
        <v>372</v>
      </c>
      <c r="S195" t="s">
        <v>40</v>
      </c>
      <c r="T195" t="s">
        <v>25</v>
      </c>
      <c r="U195" t="s">
        <v>596</v>
      </c>
      <c r="W195" t="s">
        <v>92</v>
      </c>
      <c r="X195" t="s">
        <v>602</v>
      </c>
      <c r="Y195" t="s">
        <v>603</v>
      </c>
      <c r="Z195" t="s">
        <v>604</v>
      </c>
      <c r="AA195" t="s">
        <v>154</v>
      </c>
      <c r="AB195" t="s">
        <v>605</v>
      </c>
      <c r="AC195" t="s">
        <v>401</v>
      </c>
      <c r="AD195" t="s">
        <v>139</v>
      </c>
      <c r="AE195" t="s">
        <v>235</v>
      </c>
      <c r="AG195">
        <v>0</v>
      </c>
      <c r="AH195">
        <v>2</v>
      </c>
      <c r="AI195">
        <v>2</v>
      </c>
      <c r="AJ195">
        <v>0</v>
      </c>
      <c r="AK195">
        <v>0</v>
      </c>
      <c r="AL195">
        <v>0</v>
      </c>
      <c r="AM195">
        <v>0</v>
      </c>
      <c r="AN195">
        <v>0</v>
      </c>
      <c r="AO195" s="36">
        <v>2</v>
      </c>
      <c r="AP195">
        <v>0</v>
      </c>
      <c r="AQ195">
        <v>0</v>
      </c>
      <c r="AR195">
        <v>0</v>
      </c>
      <c r="AS195">
        <v>4</v>
      </c>
      <c r="AT195">
        <v>4</v>
      </c>
      <c r="AU195" t="s">
        <v>31</v>
      </c>
      <c r="AW195">
        <v>80</v>
      </c>
      <c r="AX195">
        <v>12</v>
      </c>
      <c r="AY195">
        <v>0</v>
      </c>
      <c r="AZ195">
        <v>0</v>
      </c>
      <c r="BA195">
        <v>92</v>
      </c>
      <c r="BB195">
        <v>4.8988359600000004</v>
      </c>
      <c r="BC195">
        <v>14.544278820000001</v>
      </c>
      <c r="BD195">
        <v>10</v>
      </c>
    </row>
    <row r="196" spans="1:56" x14ac:dyDescent="0.25">
      <c r="A196" s="171">
        <v>44130</v>
      </c>
      <c r="B196" t="s">
        <v>92</v>
      </c>
      <c r="C196" t="s">
        <v>602</v>
      </c>
      <c r="D196" t="s">
        <v>940</v>
      </c>
      <c r="E196" t="s">
        <v>604</v>
      </c>
      <c r="F196" t="s">
        <v>193</v>
      </c>
      <c r="G196" t="s">
        <v>754</v>
      </c>
      <c r="H196" t="s">
        <v>366</v>
      </c>
      <c r="I196" t="s">
        <v>25</v>
      </c>
      <c r="J196" t="s">
        <v>596</v>
      </c>
      <c r="L196" t="s">
        <v>122</v>
      </c>
      <c r="M196" t="s">
        <v>680</v>
      </c>
      <c r="N196" t="s">
        <v>227</v>
      </c>
      <c r="O196" t="s">
        <v>681</v>
      </c>
      <c r="P196" t="s">
        <v>228</v>
      </c>
      <c r="Q196" t="s">
        <v>977</v>
      </c>
      <c r="R196" t="s">
        <v>444</v>
      </c>
      <c r="S196" t="s">
        <v>40</v>
      </c>
      <c r="T196" t="s">
        <v>25</v>
      </c>
      <c r="U196" t="s">
        <v>596</v>
      </c>
      <c r="W196" t="s">
        <v>92</v>
      </c>
      <c r="X196" t="s">
        <v>602</v>
      </c>
      <c r="Y196" t="s">
        <v>93</v>
      </c>
      <c r="Z196" t="s">
        <v>687</v>
      </c>
      <c r="AA196" t="s">
        <v>211</v>
      </c>
      <c r="AB196" t="s">
        <v>688</v>
      </c>
      <c r="AC196" t="s">
        <v>432</v>
      </c>
      <c r="AD196" t="s">
        <v>141</v>
      </c>
      <c r="AE196" t="s">
        <v>30</v>
      </c>
      <c r="AG196">
        <v>7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 s="36">
        <v>1</v>
      </c>
      <c r="AP196">
        <v>1</v>
      </c>
      <c r="AQ196">
        <v>2</v>
      </c>
      <c r="AR196">
        <v>2</v>
      </c>
      <c r="AS196">
        <v>2</v>
      </c>
      <c r="AT196">
        <v>7</v>
      </c>
      <c r="AU196" t="s">
        <v>37</v>
      </c>
      <c r="AW196">
        <v>75</v>
      </c>
      <c r="AX196">
        <v>0</v>
      </c>
      <c r="AY196">
        <v>0</v>
      </c>
      <c r="AZ196">
        <v>0</v>
      </c>
      <c r="BA196">
        <v>75</v>
      </c>
      <c r="BB196">
        <v>4.8988359600000004</v>
      </c>
      <c r="BC196">
        <v>14.544278820000001</v>
      </c>
      <c r="BD196">
        <v>10</v>
      </c>
    </row>
    <row r="197" spans="1:56" x14ac:dyDescent="0.25">
      <c r="A197" s="171">
        <v>44130</v>
      </c>
      <c r="B197" t="s">
        <v>92</v>
      </c>
      <c r="C197" t="s">
        <v>602</v>
      </c>
      <c r="D197" t="s">
        <v>940</v>
      </c>
      <c r="E197" t="s">
        <v>604</v>
      </c>
      <c r="F197" t="s">
        <v>193</v>
      </c>
      <c r="G197" t="s">
        <v>754</v>
      </c>
      <c r="H197" t="s">
        <v>366</v>
      </c>
      <c r="I197" t="s">
        <v>14</v>
      </c>
      <c r="J197" t="s">
        <v>611</v>
      </c>
      <c r="L197" t="s">
        <v>208</v>
      </c>
      <c r="M197" t="s">
        <v>631</v>
      </c>
      <c r="R197" t="s">
        <v>372</v>
      </c>
      <c r="S197" t="s">
        <v>40</v>
      </c>
      <c r="T197" t="s">
        <v>25</v>
      </c>
      <c r="U197" t="s">
        <v>596</v>
      </c>
      <c r="W197" t="s">
        <v>92</v>
      </c>
      <c r="X197" t="s">
        <v>602</v>
      </c>
      <c r="Y197" t="s">
        <v>603</v>
      </c>
      <c r="Z197" t="s">
        <v>604</v>
      </c>
      <c r="AA197" t="s">
        <v>154</v>
      </c>
      <c r="AB197" t="s">
        <v>605</v>
      </c>
      <c r="AC197" t="s">
        <v>401</v>
      </c>
      <c r="AD197" t="s">
        <v>8</v>
      </c>
      <c r="AE197" t="s">
        <v>36</v>
      </c>
      <c r="AG197">
        <v>0</v>
      </c>
      <c r="AH197">
        <v>2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 s="36">
        <v>1</v>
      </c>
      <c r="AP197">
        <v>0</v>
      </c>
      <c r="AQ197">
        <v>0</v>
      </c>
      <c r="AR197">
        <v>0</v>
      </c>
      <c r="AS197">
        <v>2</v>
      </c>
      <c r="AT197">
        <v>2</v>
      </c>
      <c r="AU197" t="s">
        <v>275</v>
      </c>
      <c r="AW197">
        <v>0</v>
      </c>
      <c r="AX197">
        <v>50</v>
      </c>
      <c r="AY197">
        <v>0</v>
      </c>
      <c r="AZ197">
        <v>0</v>
      </c>
      <c r="BA197">
        <v>50</v>
      </c>
      <c r="BB197">
        <v>4.8988359600000004</v>
      </c>
      <c r="BC197">
        <v>14.544278820000001</v>
      </c>
      <c r="BD197">
        <v>10</v>
      </c>
    </row>
    <row r="198" spans="1:56" x14ac:dyDescent="0.25">
      <c r="A198" s="171">
        <v>44130</v>
      </c>
      <c r="B198" t="s">
        <v>92</v>
      </c>
      <c r="C198" t="s">
        <v>602</v>
      </c>
      <c r="D198" t="s">
        <v>940</v>
      </c>
      <c r="E198" t="s">
        <v>604</v>
      </c>
      <c r="F198" t="s">
        <v>193</v>
      </c>
      <c r="G198" t="s">
        <v>754</v>
      </c>
      <c r="H198" t="s">
        <v>366</v>
      </c>
      <c r="I198" t="s">
        <v>14</v>
      </c>
      <c r="J198" t="s">
        <v>611</v>
      </c>
      <c r="L198" t="s">
        <v>15</v>
      </c>
      <c r="M198" t="s">
        <v>642</v>
      </c>
      <c r="R198" t="s">
        <v>372</v>
      </c>
      <c r="S198" t="s">
        <v>40</v>
      </c>
      <c r="T198" t="s">
        <v>25</v>
      </c>
      <c r="U198" t="s">
        <v>596</v>
      </c>
      <c r="W198" t="s">
        <v>92</v>
      </c>
      <c r="X198" t="s">
        <v>602</v>
      </c>
      <c r="Y198" t="s">
        <v>93</v>
      </c>
      <c r="Z198" t="s">
        <v>687</v>
      </c>
      <c r="AA198" t="s">
        <v>94</v>
      </c>
      <c r="AB198" t="s">
        <v>796</v>
      </c>
      <c r="AC198" t="s">
        <v>460</v>
      </c>
      <c r="AD198" t="s">
        <v>194</v>
      </c>
      <c r="AE198" t="s">
        <v>36</v>
      </c>
      <c r="AG198">
        <v>0</v>
      </c>
      <c r="AH198">
        <v>12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 s="36">
        <v>1</v>
      </c>
      <c r="AP198">
        <v>3</v>
      </c>
      <c r="AQ198">
        <v>2</v>
      </c>
      <c r="AR198">
        <v>3</v>
      </c>
      <c r="AS198">
        <v>4</v>
      </c>
      <c r="AT198">
        <v>12</v>
      </c>
      <c r="AU198" t="s">
        <v>37</v>
      </c>
      <c r="AW198">
        <v>102</v>
      </c>
      <c r="AX198">
        <v>0</v>
      </c>
      <c r="AY198">
        <v>0</v>
      </c>
      <c r="AZ198">
        <v>0</v>
      </c>
      <c r="BA198">
        <v>102</v>
      </c>
      <c r="BB198">
        <v>4.8988359600000004</v>
      </c>
      <c r="BC198">
        <v>14.544278820000001</v>
      </c>
      <c r="BD198">
        <v>10</v>
      </c>
    </row>
    <row r="199" spans="1:56" x14ac:dyDescent="0.25">
      <c r="A199" s="171">
        <v>44130</v>
      </c>
      <c r="B199" t="s">
        <v>92</v>
      </c>
      <c r="C199" t="s">
        <v>602</v>
      </c>
      <c r="D199" t="s">
        <v>940</v>
      </c>
      <c r="E199" t="s">
        <v>604</v>
      </c>
      <c r="F199" t="s">
        <v>193</v>
      </c>
      <c r="G199" t="s">
        <v>754</v>
      </c>
      <c r="H199" t="s">
        <v>366</v>
      </c>
      <c r="I199" t="s">
        <v>17</v>
      </c>
      <c r="J199" t="s">
        <v>594</v>
      </c>
      <c r="L199" t="s">
        <v>18</v>
      </c>
      <c r="M199" t="s">
        <v>601</v>
      </c>
      <c r="R199" t="s">
        <v>372</v>
      </c>
      <c r="S199" t="s">
        <v>40</v>
      </c>
      <c r="T199" t="s">
        <v>25</v>
      </c>
      <c r="U199" t="s">
        <v>596</v>
      </c>
      <c r="W199" t="s">
        <v>92</v>
      </c>
      <c r="X199" t="s">
        <v>602</v>
      </c>
      <c r="Y199" t="s">
        <v>603</v>
      </c>
      <c r="Z199" t="s">
        <v>604</v>
      </c>
      <c r="AA199" t="s">
        <v>736</v>
      </c>
      <c r="AB199" t="s">
        <v>737</v>
      </c>
      <c r="AC199" t="s">
        <v>458</v>
      </c>
      <c r="AD199" t="s">
        <v>19</v>
      </c>
      <c r="AE199" t="s">
        <v>112</v>
      </c>
      <c r="AG199">
        <v>0</v>
      </c>
      <c r="AH199">
        <v>0</v>
      </c>
      <c r="AI199">
        <v>3</v>
      </c>
      <c r="AJ199">
        <v>0</v>
      </c>
      <c r="AK199">
        <v>0</v>
      </c>
      <c r="AL199">
        <v>0</v>
      </c>
      <c r="AM199">
        <v>0</v>
      </c>
      <c r="AN199">
        <v>0</v>
      </c>
      <c r="AO199" s="36">
        <v>1</v>
      </c>
      <c r="AP199">
        <v>0</v>
      </c>
      <c r="AQ199">
        <v>0</v>
      </c>
      <c r="AR199">
        <v>0</v>
      </c>
      <c r="AS199">
        <v>3</v>
      </c>
      <c r="AT199">
        <v>3</v>
      </c>
      <c r="AU199" t="s">
        <v>31</v>
      </c>
      <c r="AW199">
        <v>130</v>
      </c>
      <c r="AX199">
        <v>18</v>
      </c>
      <c r="AY199">
        <v>0</v>
      </c>
      <c r="AZ199">
        <v>0</v>
      </c>
      <c r="BA199">
        <v>148</v>
      </c>
      <c r="BB199">
        <v>4.8988359600000004</v>
      </c>
      <c r="BC199">
        <v>14.544278820000001</v>
      </c>
      <c r="BD199">
        <v>10</v>
      </c>
    </row>
    <row r="200" spans="1:56" x14ac:dyDescent="0.25">
      <c r="A200" s="171">
        <v>44130</v>
      </c>
      <c r="B200" t="s">
        <v>92</v>
      </c>
      <c r="C200" t="s">
        <v>602</v>
      </c>
      <c r="D200" t="s">
        <v>940</v>
      </c>
      <c r="E200" t="s">
        <v>604</v>
      </c>
      <c r="F200" t="s">
        <v>218</v>
      </c>
      <c r="G200" t="s">
        <v>837</v>
      </c>
      <c r="H200" t="s">
        <v>364</v>
      </c>
      <c r="I200" t="s">
        <v>25</v>
      </c>
      <c r="J200" t="s">
        <v>596</v>
      </c>
      <c r="L200" t="s">
        <v>92</v>
      </c>
      <c r="M200" t="s">
        <v>602</v>
      </c>
      <c r="N200" t="s">
        <v>157</v>
      </c>
      <c r="O200" t="s">
        <v>665</v>
      </c>
      <c r="P200" t="s">
        <v>201</v>
      </c>
      <c r="Q200" t="s">
        <v>666</v>
      </c>
      <c r="R200" t="s">
        <v>980</v>
      </c>
      <c r="S200" t="s">
        <v>45</v>
      </c>
      <c r="T200" t="s">
        <v>17</v>
      </c>
      <c r="U200" t="s">
        <v>594</v>
      </c>
      <c r="W200" t="s">
        <v>632</v>
      </c>
      <c r="X200" t="s">
        <v>633</v>
      </c>
      <c r="AC200" t="s">
        <v>372</v>
      </c>
      <c r="AD200" t="s">
        <v>119</v>
      </c>
      <c r="AE200" t="s">
        <v>30</v>
      </c>
      <c r="AG200">
        <v>3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 s="36">
        <v>1</v>
      </c>
      <c r="AP200">
        <v>0</v>
      </c>
      <c r="AQ200">
        <v>0</v>
      </c>
      <c r="AR200">
        <v>0</v>
      </c>
      <c r="AS200">
        <v>3</v>
      </c>
      <c r="AT200">
        <v>3</v>
      </c>
      <c r="AU200" t="s">
        <v>37</v>
      </c>
      <c r="AW200">
        <v>295</v>
      </c>
      <c r="AX200">
        <v>0</v>
      </c>
      <c r="AY200">
        <v>0</v>
      </c>
      <c r="AZ200">
        <v>0</v>
      </c>
      <c r="BA200">
        <v>295</v>
      </c>
      <c r="BB200">
        <v>5.0849866700000002</v>
      </c>
      <c r="BC200">
        <v>14.63825578</v>
      </c>
      <c r="BD200">
        <v>10</v>
      </c>
    </row>
    <row r="201" spans="1:56" x14ac:dyDescent="0.25">
      <c r="A201" s="171">
        <v>44130</v>
      </c>
      <c r="B201" t="s">
        <v>92</v>
      </c>
      <c r="C201" t="s">
        <v>602</v>
      </c>
      <c r="D201" t="s">
        <v>940</v>
      </c>
      <c r="E201" t="s">
        <v>604</v>
      </c>
      <c r="F201" t="s">
        <v>218</v>
      </c>
      <c r="G201" t="s">
        <v>837</v>
      </c>
      <c r="H201" t="s">
        <v>364</v>
      </c>
      <c r="I201" t="s">
        <v>25</v>
      </c>
      <c r="J201" t="s">
        <v>596</v>
      </c>
      <c r="L201" t="s">
        <v>92</v>
      </c>
      <c r="M201" t="s">
        <v>602</v>
      </c>
      <c r="N201" t="s">
        <v>157</v>
      </c>
      <c r="O201" t="s">
        <v>665</v>
      </c>
      <c r="P201" t="s">
        <v>201</v>
      </c>
      <c r="Q201" t="s">
        <v>666</v>
      </c>
      <c r="R201" t="s">
        <v>980</v>
      </c>
      <c r="S201" t="s">
        <v>45</v>
      </c>
      <c r="T201" t="s">
        <v>17</v>
      </c>
      <c r="U201" t="s">
        <v>594</v>
      </c>
      <c r="W201" t="s">
        <v>632</v>
      </c>
      <c r="X201" t="s">
        <v>633</v>
      </c>
      <c r="AC201" t="s">
        <v>372</v>
      </c>
      <c r="AD201" t="s">
        <v>120</v>
      </c>
      <c r="AE201" t="s">
        <v>30</v>
      </c>
      <c r="AG201">
        <v>4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 s="36">
        <v>1</v>
      </c>
      <c r="AP201">
        <v>0</v>
      </c>
      <c r="AQ201">
        <v>0</v>
      </c>
      <c r="AR201">
        <v>0</v>
      </c>
      <c r="AS201">
        <v>4</v>
      </c>
      <c r="AT201">
        <v>4</v>
      </c>
      <c r="AU201" t="s">
        <v>37</v>
      </c>
      <c r="AW201">
        <v>380</v>
      </c>
      <c r="AX201">
        <v>0</v>
      </c>
      <c r="AY201">
        <v>0</v>
      </c>
      <c r="AZ201">
        <v>0</v>
      </c>
      <c r="BA201">
        <v>380</v>
      </c>
      <c r="BB201">
        <v>5.0849866700000002</v>
      </c>
      <c r="BC201">
        <v>14.63825578</v>
      </c>
      <c r="BD201">
        <v>10</v>
      </c>
    </row>
    <row r="202" spans="1:56" x14ac:dyDescent="0.25">
      <c r="A202" s="171">
        <v>44130</v>
      </c>
      <c r="B202" t="s">
        <v>92</v>
      </c>
      <c r="C202" t="s">
        <v>602</v>
      </c>
      <c r="D202" t="s">
        <v>157</v>
      </c>
      <c r="E202" t="s">
        <v>665</v>
      </c>
      <c r="F202" t="s">
        <v>158</v>
      </c>
      <c r="G202" t="s">
        <v>667</v>
      </c>
      <c r="H202" t="s">
        <v>847</v>
      </c>
      <c r="I202" t="s">
        <v>25</v>
      </c>
      <c r="J202" t="s">
        <v>596</v>
      </c>
      <c r="L202" t="s">
        <v>26</v>
      </c>
      <c r="M202" t="s">
        <v>590</v>
      </c>
      <c r="N202" t="s">
        <v>301</v>
      </c>
      <c r="O202" t="s">
        <v>745</v>
      </c>
      <c r="P202" t="s">
        <v>543</v>
      </c>
      <c r="Q202" t="s">
        <v>827</v>
      </c>
      <c r="R202" t="s">
        <v>933</v>
      </c>
      <c r="S202" t="s">
        <v>38</v>
      </c>
      <c r="T202" t="s">
        <v>25</v>
      </c>
      <c r="U202" t="s">
        <v>596</v>
      </c>
      <c r="W202" t="s">
        <v>92</v>
      </c>
      <c r="X202" t="s">
        <v>602</v>
      </c>
      <c r="Y202" t="s">
        <v>157</v>
      </c>
      <c r="Z202" t="s">
        <v>665</v>
      </c>
      <c r="AA202" t="s">
        <v>158</v>
      </c>
      <c r="AB202" t="s">
        <v>667</v>
      </c>
      <c r="AC202" t="s">
        <v>874</v>
      </c>
      <c r="AD202" t="s">
        <v>120</v>
      </c>
      <c r="AE202" t="s">
        <v>30</v>
      </c>
      <c r="AG202">
        <v>3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1</v>
      </c>
      <c r="AP202">
        <v>0</v>
      </c>
      <c r="AQ202">
        <v>0</v>
      </c>
      <c r="AR202">
        <v>0</v>
      </c>
      <c r="AS202">
        <v>3</v>
      </c>
      <c r="AT202">
        <v>3</v>
      </c>
      <c r="AU202" t="s">
        <v>37</v>
      </c>
      <c r="AW202">
        <v>105</v>
      </c>
      <c r="AX202">
        <v>0</v>
      </c>
      <c r="AY202">
        <v>0</v>
      </c>
      <c r="AZ202">
        <v>0</v>
      </c>
      <c r="BA202">
        <v>105</v>
      </c>
      <c r="BB202">
        <v>6.0387188500000004</v>
      </c>
      <c r="BC202">
        <v>14.40065877</v>
      </c>
      <c r="BD202">
        <v>10</v>
      </c>
    </row>
    <row r="203" spans="1:56" x14ac:dyDescent="0.25">
      <c r="A203" s="171">
        <v>44130</v>
      </c>
      <c r="B203" t="s">
        <v>92</v>
      </c>
      <c r="C203" t="s">
        <v>602</v>
      </c>
      <c r="D203" t="s">
        <v>157</v>
      </c>
      <c r="E203" t="s">
        <v>665</v>
      </c>
      <c r="F203" t="s">
        <v>158</v>
      </c>
      <c r="G203" t="s">
        <v>667</v>
      </c>
      <c r="H203" t="s">
        <v>540</v>
      </c>
      <c r="I203" t="s">
        <v>25</v>
      </c>
      <c r="J203" t="s">
        <v>596</v>
      </c>
      <c r="L203" t="s">
        <v>92</v>
      </c>
      <c r="M203" t="s">
        <v>602</v>
      </c>
      <c r="N203" t="s">
        <v>157</v>
      </c>
      <c r="O203" t="s">
        <v>665</v>
      </c>
      <c r="P203" t="s">
        <v>158</v>
      </c>
      <c r="Q203" t="s">
        <v>667</v>
      </c>
      <c r="R203" t="s">
        <v>894</v>
      </c>
      <c r="S203" t="s">
        <v>48</v>
      </c>
      <c r="T203" t="s">
        <v>17</v>
      </c>
      <c r="U203" t="s">
        <v>594</v>
      </c>
      <c r="W203" t="s">
        <v>18</v>
      </c>
      <c r="X203" t="s">
        <v>601</v>
      </c>
      <c r="AC203" t="s">
        <v>372</v>
      </c>
      <c r="AD203" t="s">
        <v>72</v>
      </c>
      <c r="AE203" t="s">
        <v>112</v>
      </c>
      <c r="AG203">
        <v>0</v>
      </c>
      <c r="AH203">
        <v>0</v>
      </c>
      <c r="AI203">
        <v>2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1</v>
      </c>
      <c r="AP203">
        <v>0</v>
      </c>
      <c r="AQ203">
        <v>0</v>
      </c>
      <c r="AR203">
        <v>0</v>
      </c>
      <c r="AS203">
        <v>2</v>
      </c>
      <c r="AT203">
        <v>2</v>
      </c>
      <c r="AU203" t="s">
        <v>37</v>
      </c>
      <c r="AW203">
        <v>104</v>
      </c>
      <c r="AX203">
        <v>0</v>
      </c>
      <c r="AY203">
        <v>0</v>
      </c>
      <c r="AZ203">
        <v>0</v>
      </c>
      <c r="BA203">
        <v>104</v>
      </c>
      <c r="BB203">
        <v>5.6215450300000001</v>
      </c>
      <c r="BC203">
        <v>14.597549069999999</v>
      </c>
      <c r="BD203">
        <v>10</v>
      </c>
    </row>
    <row r="204" spans="1:56" x14ac:dyDescent="0.25">
      <c r="A204" s="171">
        <v>44130</v>
      </c>
      <c r="B204" t="s">
        <v>10</v>
      </c>
      <c r="C204" t="s">
        <v>659</v>
      </c>
      <c r="D204" t="s">
        <v>927</v>
      </c>
      <c r="E204" t="s">
        <v>928</v>
      </c>
      <c r="F204" t="s">
        <v>1143</v>
      </c>
      <c r="G204" t="s">
        <v>1144</v>
      </c>
      <c r="H204" t="s">
        <v>578</v>
      </c>
      <c r="I204" t="s">
        <v>25</v>
      </c>
      <c r="J204" t="s">
        <v>596</v>
      </c>
      <c r="L204" t="s">
        <v>10</v>
      </c>
      <c r="M204" t="s">
        <v>659</v>
      </c>
      <c r="N204" t="s">
        <v>927</v>
      </c>
      <c r="O204" t="s">
        <v>928</v>
      </c>
      <c r="P204" t="s">
        <v>1143</v>
      </c>
      <c r="Q204" t="s">
        <v>1144</v>
      </c>
      <c r="R204" t="s">
        <v>1149</v>
      </c>
      <c r="S204" t="s">
        <v>41</v>
      </c>
      <c r="T204" t="s">
        <v>25</v>
      </c>
      <c r="U204" t="s">
        <v>596</v>
      </c>
      <c r="W204" t="s">
        <v>10</v>
      </c>
      <c r="X204" t="s">
        <v>659</v>
      </c>
      <c r="Y204" t="s">
        <v>927</v>
      </c>
      <c r="Z204" t="s">
        <v>928</v>
      </c>
      <c r="AA204" t="s">
        <v>42</v>
      </c>
      <c r="AB204" t="s">
        <v>972</v>
      </c>
      <c r="AC204" t="s">
        <v>377</v>
      </c>
      <c r="AD204" t="s">
        <v>43</v>
      </c>
      <c r="AE204" t="s">
        <v>30</v>
      </c>
      <c r="AG204">
        <v>2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 s="36">
        <v>1</v>
      </c>
      <c r="AP204">
        <v>0</v>
      </c>
      <c r="AQ204">
        <v>0</v>
      </c>
      <c r="AR204">
        <v>0</v>
      </c>
      <c r="AS204">
        <v>2</v>
      </c>
      <c r="AT204">
        <v>2</v>
      </c>
      <c r="AU204" t="s">
        <v>44</v>
      </c>
      <c r="AW204">
        <v>100</v>
      </c>
      <c r="AX204">
        <v>60</v>
      </c>
      <c r="AY204">
        <v>0</v>
      </c>
      <c r="AZ204">
        <v>0</v>
      </c>
      <c r="BA204">
        <v>160</v>
      </c>
      <c r="BB204">
        <v>9.2572727399999994</v>
      </c>
      <c r="BC204">
        <v>13.77182711</v>
      </c>
      <c r="BD204">
        <v>10</v>
      </c>
    </row>
    <row r="205" spans="1:56" x14ac:dyDescent="0.25">
      <c r="A205" s="171">
        <v>44130</v>
      </c>
      <c r="B205" t="s">
        <v>10</v>
      </c>
      <c r="C205" t="s">
        <v>659</v>
      </c>
      <c r="D205" t="s">
        <v>11</v>
      </c>
      <c r="E205" t="s">
        <v>660</v>
      </c>
      <c r="F205" t="s">
        <v>33</v>
      </c>
      <c r="G205" t="s">
        <v>668</v>
      </c>
      <c r="H205" t="s">
        <v>362</v>
      </c>
      <c r="I205" t="s">
        <v>14</v>
      </c>
      <c r="J205" t="s">
        <v>611</v>
      </c>
      <c r="L205" t="s">
        <v>34</v>
      </c>
      <c r="M205" t="s">
        <v>651</v>
      </c>
      <c r="R205" t="s">
        <v>372</v>
      </c>
      <c r="S205" t="s">
        <v>35</v>
      </c>
      <c r="T205" t="s">
        <v>25</v>
      </c>
      <c r="U205" t="s">
        <v>596</v>
      </c>
      <c r="W205" t="s">
        <v>10</v>
      </c>
      <c r="X205" t="s">
        <v>659</v>
      </c>
      <c r="Y205" t="s">
        <v>927</v>
      </c>
      <c r="Z205" t="s">
        <v>928</v>
      </c>
      <c r="AA205" t="s">
        <v>1143</v>
      </c>
      <c r="AB205" t="s">
        <v>1144</v>
      </c>
      <c r="AC205" t="s">
        <v>359</v>
      </c>
      <c r="AD205" t="s">
        <v>8</v>
      </c>
      <c r="AE205" t="s">
        <v>36</v>
      </c>
      <c r="AG205">
        <v>0</v>
      </c>
      <c r="AH205">
        <v>8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 s="36">
        <v>1</v>
      </c>
      <c r="AP205">
        <v>0</v>
      </c>
      <c r="AQ205">
        <v>0</v>
      </c>
      <c r="AR205">
        <v>0</v>
      </c>
      <c r="AS205">
        <v>8</v>
      </c>
      <c r="AT205">
        <v>8</v>
      </c>
      <c r="AU205" t="s">
        <v>37</v>
      </c>
      <c r="AW205">
        <v>148</v>
      </c>
      <c r="AX205">
        <v>0</v>
      </c>
      <c r="AY205">
        <v>0</v>
      </c>
      <c r="AZ205">
        <v>0</v>
      </c>
      <c r="BA205">
        <v>148</v>
      </c>
      <c r="BB205">
        <v>9.3887997999999993</v>
      </c>
      <c r="BC205">
        <v>13.43275727</v>
      </c>
      <c r="BD205">
        <v>10</v>
      </c>
    </row>
    <row r="206" spans="1:56" x14ac:dyDescent="0.25">
      <c r="A206" s="171">
        <v>44130</v>
      </c>
      <c r="B206" t="s">
        <v>10</v>
      </c>
      <c r="C206" t="s">
        <v>659</v>
      </c>
      <c r="D206" t="s">
        <v>11</v>
      </c>
      <c r="E206" t="s">
        <v>660</v>
      </c>
      <c r="F206" t="s">
        <v>33</v>
      </c>
      <c r="G206" t="s">
        <v>668</v>
      </c>
      <c r="H206" t="s">
        <v>362</v>
      </c>
      <c r="I206" t="s">
        <v>14</v>
      </c>
      <c r="J206" t="s">
        <v>611</v>
      </c>
      <c r="L206" t="s">
        <v>136</v>
      </c>
      <c r="M206" t="s">
        <v>612</v>
      </c>
      <c r="R206" t="s">
        <v>372</v>
      </c>
      <c r="S206" t="s">
        <v>43</v>
      </c>
      <c r="T206" t="s">
        <v>14</v>
      </c>
      <c r="U206" t="s">
        <v>611</v>
      </c>
      <c r="W206" t="s">
        <v>136</v>
      </c>
      <c r="X206" t="s">
        <v>612</v>
      </c>
      <c r="AC206" t="s">
        <v>372</v>
      </c>
      <c r="AD206" t="s">
        <v>68</v>
      </c>
      <c r="AE206" t="s">
        <v>118</v>
      </c>
      <c r="AF206" t="s">
        <v>524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16</v>
      </c>
      <c r="AO206" s="36">
        <v>1</v>
      </c>
      <c r="AP206">
        <v>3</v>
      </c>
      <c r="AQ206">
        <v>4</v>
      </c>
      <c r="AR206">
        <v>4</v>
      </c>
      <c r="AS206">
        <v>5</v>
      </c>
      <c r="AT206">
        <v>16</v>
      </c>
      <c r="AU206" t="s">
        <v>21</v>
      </c>
      <c r="AV206" t="s">
        <v>327</v>
      </c>
      <c r="AW206">
        <v>300</v>
      </c>
      <c r="AX206">
        <v>70</v>
      </c>
      <c r="AY206">
        <v>0</v>
      </c>
      <c r="AZ206">
        <v>4</v>
      </c>
      <c r="BA206">
        <v>374</v>
      </c>
      <c r="BB206">
        <v>9.3887997999999993</v>
      </c>
      <c r="BC206">
        <v>13.43275727</v>
      </c>
      <c r="BD206">
        <v>10</v>
      </c>
    </row>
    <row r="207" spans="1:56" x14ac:dyDescent="0.25">
      <c r="A207" s="171">
        <v>44130</v>
      </c>
      <c r="B207" t="s">
        <v>10</v>
      </c>
      <c r="C207" t="s">
        <v>659</v>
      </c>
      <c r="D207" t="s">
        <v>11</v>
      </c>
      <c r="E207" t="s">
        <v>660</v>
      </c>
      <c r="F207" t="s">
        <v>33</v>
      </c>
      <c r="G207" t="s">
        <v>668</v>
      </c>
      <c r="H207" t="s">
        <v>362</v>
      </c>
      <c r="I207" t="s">
        <v>25</v>
      </c>
      <c r="J207" t="s">
        <v>596</v>
      </c>
      <c r="L207" t="s">
        <v>10</v>
      </c>
      <c r="M207" t="s">
        <v>659</v>
      </c>
      <c r="N207" t="s">
        <v>11</v>
      </c>
      <c r="O207" t="s">
        <v>660</v>
      </c>
      <c r="P207" t="s">
        <v>33</v>
      </c>
      <c r="Q207" t="s">
        <v>668</v>
      </c>
      <c r="R207" t="s">
        <v>395</v>
      </c>
      <c r="S207" t="s">
        <v>45</v>
      </c>
      <c r="T207" t="s">
        <v>25</v>
      </c>
      <c r="U207" t="s">
        <v>596</v>
      </c>
      <c r="W207" t="s">
        <v>10</v>
      </c>
      <c r="X207" t="s">
        <v>659</v>
      </c>
      <c r="Y207" t="s">
        <v>11</v>
      </c>
      <c r="Z207" t="s">
        <v>660</v>
      </c>
      <c r="AA207" t="s">
        <v>33</v>
      </c>
      <c r="AB207" t="s">
        <v>668</v>
      </c>
      <c r="AC207" t="s">
        <v>395</v>
      </c>
      <c r="AD207" t="s">
        <v>49</v>
      </c>
      <c r="AE207" t="s">
        <v>118</v>
      </c>
      <c r="AF207" t="s">
        <v>524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10</v>
      </c>
      <c r="AO207" s="36">
        <v>1</v>
      </c>
      <c r="AP207">
        <v>4</v>
      </c>
      <c r="AQ207">
        <v>3</v>
      </c>
      <c r="AR207">
        <v>2</v>
      </c>
      <c r="AS207">
        <v>1</v>
      </c>
      <c r="AT207">
        <v>10</v>
      </c>
      <c r="AU207" t="s">
        <v>31</v>
      </c>
      <c r="AW207">
        <v>100</v>
      </c>
      <c r="AX207">
        <v>40</v>
      </c>
      <c r="AY207">
        <v>0</v>
      </c>
      <c r="AZ207">
        <v>0</v>
      </c>
      <c r="BA207">
        <v>140</v>
      </c>
      <c r="BB207">
        <v>9.3887997999999993</v>
      </c>
      <c r="BC207">
        <v>13.43275727</v>
      </c>
      <c r="BD207">
        <v>10</v>
      </c>
    </row>
    <row r="208" spans="1:56" x14ac:dyDescent="0.25">
      <c r="A208" s="171">
        <v>44130</v>
      </c>
      <c r="B208" t="s">
        <v>10</v>
      </c>
      <c r="C208" t="s">
        <v>659</v>
      </c>
      <c r="D208" t="s">
        <v>11</v>
      </c>
      <c r="E208" t="s">
        <v>660</v>
      </c>
      <c r="F208" t="s">
        <v>33</v>
      </c>
      <c r="G208" t="s">
        <v>668</v>
      </c>
      <c r="H208" t="s">
        <v>362</v>
      </c>
      <c r="I208" t="s">
        <v>25</v>
      </c>
      <c r="J208" t="s">
        <v>596</v>
      </c>
      <c r="L208" t="s">
        <v>10</v>
      </c>
      <c r="M208" t="s">
        <v>659</v>
      </c>
      <c r="N208" t="s">
        <v>11</v>
      </c>
      <c r="O208" t="s">
        <v>660</v>
      </c>
      <c r="P208" t="s">
        <v>33</v>
      </c>
      <c r="Q208" t="s">
        <v>668</v>
      </c>
      <c r="R208" t="s">
        <v>396</v>
      </c>
      <c r="S208" t="s">
        <v>22</v>
      </c>
      <c r="T208" t="s">
        <v>25</v>
      </c>
      <c r="U208" t="s">
        <v>596</v>
      </c>
      <c r="W208" t="s">
        <v>10</v>
      </c>
      <c r="X208" t="s">
        <v>659</v>
      </c>
      <c r="Y208" t="s">
        <v>11</v>
      </c>
      <c r="Z208" t="s">
        <v>660</v>
      </c>
      <c r="AA208" t="s">
        <v>33</v>
      </c>
      <c r="AB208" t="s">
        <v>668</v>
      </c>
      <c r="AC208" t="s">
        <v>396</v>
      </c>
      <c r="AD208" t="s">
        <v>139</v>
      </c>
      <c r="AE208" t="s">
        <v>118</v>
      </c>
      <c r="AF208" t="s">
        <v>524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13</v>
      </c>
      <c r="AO208" s="36">
        <v>1</v>
      </c>
      <c r="AP208">
        <v>3</v>
      </c>
      <c r="AQ208">
        <v>2</v>
      </c>
      <c r="AR208">
        <v>2</v>
      </c>
      <c r="AS208">
        <v>6</v>
      </c>
      <c r="AT208">
        <v>13</v>
      </c>
      <c r="AU208" t="s">
        <v>21</v>
      </c>
      <c r="AV208" t="s">
        <v>327</v>
      </c>
      <c r="AW208">
        <v>200</v>
      </c>
      <c r="AX208">
        <v>45</v>
      </c>
      <c r="AY208">
        <v>0</v>
      </c>
      <c r="AZ208">
        <v>6</v>
      </c>
      <c r="BA208">
        <v>251</v>
      </c>
      <c r="BB208">
        <v>9.3887997999999993</v>
      </c>
      <c r="BC208">
        <v>13.43275727</v>
      </c>
      <c r="BD208">
        <v>10</v>
      </c>
    </row>
    <row r="209" spans="1:56" x14ac:dyDescent="0.25">
      <c r="A209" s="171">
        <v>44130</v>
      </c>
      <c r="B209" t="s">
        <v>10</v>
      </c>
      <c r="C209" t="s">
        <v>659</v>
      </c>
      <c r="D209" t="s">
        <v>11</v>
      </c>
      <c r="E209" t="s">
        <v>660</v>
      </c>
      <c r="F209" t="s">
        <v>33</v>
      </c>
      <c r="G209" t="s">
        <v>668</v>
      </c>
      <c r="H209" t="s">
        <v>362</v>
      </c>
      <c r="I209" t="s">
        <v>25</v>
      </c>
      <c r="J209" t="s">
        <v>596</v>
      </c>
      <c r="L209" t="s">
        <v>10</v>
      </c>
      <c r="M209" t="s">
        <v>659</v>
      </c>
      <c r="N209" t="s">
        <v>11</v>
      </c>
      <c r="O209" t="s">
        <v>660</v>
      </c>
      <c r="P209" t="s">
        <v>33</v>
      </c>
      <c r="Q209" t="s">
        <v>668</v>
      </c>
      <c r="R209" t="s">
        <v>362</v>
      </c>
      <c r="S209" t="s">
        <v>40</v>
      </c>
      <c r="T209" t="s">
        <v>25</v>
      </c>
      <c r="U209" t="s">
        <v>596</v>
      </c>
      <c r="W209" t="s">
        <v>10</v>
      </c>
      <c r="X209" t="s">
        <v>659</v>
      </c>
      <c r="Y209" t="s">
        <v>11</v>
      </c>
      <c r="Z209" t="s">
        <v>660</v>
      </c>
      <c r="AA209" t="s">
        <v>33</v>
      </c>
      <c r="AB209" t="s">
        <v>668</v>
      </c>
      <c r="AC209" t="s">
        <v>362</v>
      </c>
      <c r="AD209" t="s">
        <v>127</v>
      </c>
      <c r="AE209" t="s">
        <v>30</v>
      </c>
      <c r="AG209">
        <v>10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 s="36">
        <v>1</v>
      </c>
      <c r="AP209">
        <v>1</v>
      </c>
      <c r="AQ209">
        <v>2</v>
      </c>
      <c r="AR209">
        <v>4</v>
      </c>
      <c r="AS209">
        <v>3</v>
      </c>
      <c r="AT209">
        <v>10</v>
      </c>
      <c r="AU209" t="s">
        <v>31</v>
      </c>
      <c r="AW209">
        <v>300</v>
      </c>
      <c r="AX209">
        <v>80</v>
      </c>
      <c r="AY209">
        <v>0</v>
      </c>
      <c r="AZ209">
        <v>0</v>
      </c>
      <c r="BA209">
        <v>380</v>
      </c>
      <c r="BB209">
        <v>9.3887997999999993</v>
      </c>
      <c r="BC209">
        <v>13.43275727</v>
      </c>
      <c r="BD209">
        <v>10</v>
      </c>
    </row>
    <row r="210" spans="1:56" x14ac:dyDescent="0.25">
      <c r="A210" s="171">
        <v>44130</v>
      </c>
      <c r="B210" t="s">
        <v>10</v>
      </c>
      <c r="C210" t="s">
        <v>659</v>
      </c>
      <c r="D210" t="s">
        <v>11</v>
      </c>
      <c r="E210" t="s">
        <v>660</v>
      </c>
      <c r="F210" t="s">
        <v>33</v>
      </c>
      <c r="G210" t="s">
        <v>668</v>
      </c>
      <c r="H210" t="s">
        <v>362</v>
      </c>
      <c r="I210" t="s">
        <v>25</v>
      </c>
      <c r="J210" t="s">
        <v>596</v>
      </c>
      <c r="L210" t="s">
        <v>10</v>
      </c>
      <c r="M210" t="s">
        <v>659</v>
      </c>
      <c r="N210" t="s">
        <v>11</v>
      </c>
      <c r="O210" t="s">
        <v>660</v>
      </c>
      <c r="P210" t="s">
        <v>33</v>
      </c>
      <c r="Q210" t="s">
        <v>668</v>
      </c>
      <c r="R210" t="s">
        <v>396</v>
      </c>
      <c r="S210" t="s">
        <v>45</v>
      </c>
      <c r="T210" t="s">
        <v>25</v>
      </c>
      <c r="U210" t="s">
        <v>596</v>
      </c>
      <c r="W210" t="s">
        <v>10</v>
      </c>
      <c r="X210" t="s">
        <v>659</v>
      </c>
      <c r="Y210" t="s">
        <v>11</v>
      </c>
      <c r="Z210" t="s">
        <v>660</v>
      </c>
      <c r="AA210" t="s">
        <v>33</v>
      </c>
      <c r="AB210" t="s">
        <v>668</v>
      </c>
      <c r="AC210" t="s">
        <v>396</v>
      </c>
      <c r="AD210" t="s">
        <v>119</v>
      </c>
      <c r="AE210" t="s">
        <v>118</v>
      </c>
      <c r="AF210" t="s">
        <v>524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10</v>
      </c>
      <c r="AO210" s="36">
        <v>1</v>
      </c>
      <c r="AP210">
        <v>3</v>
      </c>
      <c r="AQ210">
        <v>2</v>
      </c>
      <c r="AR210">
        <v>2</v>
      </c>
      <c r="AS210">
        <v>3</v>
      </c>
      <c r="AT210">
        <v>10</v>
      </c>
      <c r="AU210" t="s">
        <v>21</v>
      </c>
      <c r="AV210" t="s">
        <v>327</v>
      </c>
      <c r="AW210">
        <v>400</v>
      </c>
      <c r="AX210">
        <v>150</v>
      </c>
      <c r="AY210">
        <v>0</v>
      </c>
      <c r="AZ210">
        <v>10</v>
      </c>
      <c r="BA210">
        <v>560</v>
      </c>
      <c r="BB210">
        <v>9.3887997999999993</v>
      </c>
      <c r="BC210">
        <v>13.43275727</v>
      </c>
      <c r="BD210">
        <v>10</v>
      </c>
    </row>
    <row r="211" spans="1:56" x14ac:dyDescent="0.25">
      <c r="A211" s="171">
        <v>44130</v>
      </c>
      <c r="B211" t="s">
        <v>10</v>
      </c>
      <c r="C211" t="s">
        <v>659</v>
      </c>
      <c r="D211" t="s">
        <v>11</v>
      </c>
      <c r="E211" t="s">
        <v>660</v>
      </c>
      <c r="F211" t="s">
        <v>33</v>
      </c>
      <c r="G211" t="s">
        <v>668</v>
      </c>
      <c r="H211" t="s">
        <v>362</v>
      </c>
      <c r="I211" t="s">
        <v>25</v>
      </c>
      <c r="J211" t="s">
        <v>596</v>
      </c>
      <c r="L211" t="s">
        <v>10</v>
      </c>
      <c r="M211" t="s">
        <v>659</v>
      </c>
      <c r="N211" t="s">
        <v>11</v>
      </c>
      <c r="O211" t="s">
        <v>660</v>
      </c>
      <c r="P211" t="s">
        <v>12</v>
      </c>
      <c r="Q211" t="s">
        <v>661</v>
      </c>
      <c r="R211" t="s">
        <v>397</v>
      </c>
      <c r="S211" t="s">
        <v>45</v>
      </c>
      <c r="T211" t="s">
        <v>25</v>
      </c>
      <c r="U211" t="s">
        <v>596</v>
      </c>
      <c r="W211" t="s">
        <v>10</v>
      </c>
      <c r="X211" t="s">
        <v>659</v>
      </c>
      <c r="Y211" t="s">
        <v>11</v>
      </c>
      <c r="Z211" t="s">
        <v>660</v>
      </c>
      <c r="AA211" t="s">
        <v>12</v>
      </c>
      <c r="AB211" t="s">
        <v>661</v>
      </c>
      <c r="AC211" t="s">
        <v>397</v>
      </c>
      <c r="AD211" t="s">
        <v>80</v>
      </c>
      <c r="AE211" t="s">
        <v>118</v>
      </c>
      <c r="AF211" t="s">
        <v>524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12</v>
      </c>
      <c r="AO211" s="36">
        <v>1</v>
      </c>
      <c r="AP211">
        <v>2</v>
      </c>
      <c r="AQ211">
        <v>5</v>
      </c>
      <c r="AR211">
        <v>3</v>
      </c>
      <c r="AS211">
        <v>2</v>
      </c>
      <c r="AT211">
        <v>12</v>
      </c>
      <c r="AU211" t="s">
        <v>21</v>
      </c>
      <c r="AV211" t="s">
        <v>327</v>
      </c>
      <c r="AW211">
        <v>300</v>
      </c>
      <c r="AX211">
        <v>30</v>
      </c>
      <c r="AY211">
        <v>0</v>
      </c>
      <c r="AZ211">
        <v>4</v>
      </c>
      <c r="BA211">
        <v>334</v>
      </c>
      <c r="BB211">
        <v>9.3887997999999993</v>
      </c>
      <c r="BC211">
        <v>13.43275727</v>
      </c>
      <c r="BD211">
        <v>10</v>
      </c>
    </row>
    <row r="212" spans="1:56" x14ac:dyDescent="0.25">
      <c r="A212" s="171">
        <v>44130</v>
      </c>
      <c r="B212" t="s">
        <v>10</v>
      </c>
      <c r="C212" t="s">
        <v>659</v>
      </c>
      <c r="D212" t="s">
        <v>11</v>
      </c>
      <c r="E212" t="s">
        <v>660</v>
      </c>
      <c r="F212" t="s">
        <v>33</v>
      </c>
      <c r="G212" t="s">
        <v>668</v>
      </c>
      <c r="H212" t="s">
        <v>362</v>
      </c>
      <c r="I212" t="s">
        <v>25</v>
      </c>
      <c r="J212" t="s">
        <v>596</v>
      </c>
      <c r="L212" t="s">
        <v>10</v>
      </c>
      <c r="M212" t="s">
        <v>659</v>
      </c>
      <c r="N212" t="s">
        <v>11</v>
      </c>
      <c r="O212" t="s">
        <v>660</v>
      </c>
      <c r="P212" t="s">
        <v>12</v>
      </c>
      <c r="Q212" t="s">
        <v>661</v>
      </c>
      <c r="R212" t="s">
        <v>102</v>
      </c>
      <c r="S212" t="s">
        <v>35</v>
      </c>
      <c r="T212" t="s">
        <v>25</v>
      </c>
      <c r="U212" t="s">
        <v>596</v>
      </c>
      <c r="W212" t="s">
        <v>10</v>
      </c>
      <c r="X212" t="s">
        <v>659</v>
      </c>
      <c r="Y212" t="s">
        <v>11</v>
      </c>
      <c r="Z212" t="s">
        <v>660</v>
      </c>
      <c r="AA212" t="s">
        <v>12</v>
      </c>
      <c r="AB212" t="s">
        <v>661</v>
      </c>
      <c r="AC212" t="s">
        <v>102</v>
      </c>
      <c r="AD212" t="s">
        <v>70</v>
      </c>
      <c r="AE212" t="s">
        <v>118</v>
      </c>
      <c r="AF212" t="s">
        <v>524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11</v>
      </c>
      <c r="AO212" s="36">
        <v>1</v>
      </c>
      <c r="AP212">
        <v>2</v>
      </c>
      <c r="AQ212">
        <v>4</v>
      </c>
      <c r="AR212">
        <v>2</v>
      </c>
      <c r="AS212">
        <v>3</v>
      </c>
      <c r="AT212">
        <v>11</v>
      </c>
      <c r="AU212" t="s">
        <v>21</v>
      </c>
      <c r="AV212" t="s">
        <v>327</v>
      </c>
      <c r="AW212">
        <v>200</v>
      </c>
      <c r="AX212">
        <v>50</v>
      </c>
      <c r="AY212">
        <v>0</v>
      </c>
      <c r="AZ212">
        <v>3</v>
      </c>
      <c r="BA212">
        <v>253</v>
      </c>
      <c r="BB212">
        <v>9.3887997999999993</v>
      </c>
      <c r="BC212">
        <v>13.43275727</v>
      </c>
      <c r="BD212">
        <v>10</v>
      </c>
    </row>
    <row r="213" spans="1:56" x14ac:dyDescent="0.25">
      <c r="A213" s="171">
        <v>44130</v>
      </c>
      <c r="B213" t="s">
        <v>10</v>
      </c>
      <c r="C213" t="s">
        <v>659</v>
      </c>
      <c r="D213" t="s">
        <v>11</v>
      </c>
      <c r="E213" t="s">
        <v>660</v>
      </c>
      <c r="F213" t="s">
        <v>33</v>
      </c>
      <c r="G213" t="s">
        <v>668</v>
      </c>
      <c r="H213" t="s">
        <v>362</v>
      </c>
      <c r="I213" t="s">
        <v>17</v>
      </c>
      <c r="J213" t="s">
        <v>594</v>
      </c>
      <c r="L213" t="s">
        <v>137</v>
      </c>
      <c r="M213" t="s">
        <v>649</v>
      </c>
      <c r="R213" t="s">
        <v>372</v>
      </c>
      <c r="S213" t="s">
        <v>40</v>
      </c>
      <c r="T213" t="s">
        <v>17</v>
      </c>
      <c r="U213" t="s">
        <v>594</v>
      </c>
      <c r="W213" t="s">
        <v>137</v>
      </c>
      <c r="X213" t="s">
        <v>649</v>
      </c>
      <c r="AC213" t="s">
        <v>372</v>
      </c>
      <c r="AD213" t="s">
        <v>138</v>
      </c>
      <c r="AE213" t="s">
        <v>118</v>
      </c>
      <c r="AF213" t="s">
        <v>524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13</v>
      </c>
      <c r="AO213" s="36">
        <v>1</v>
      </c>
      <c r="AP213">
        <v>2</v>
      </c>
      <c r="AQ213">
        <v>4</v>
      </c>
      <c r="AR213">
        <v>5</v>
      </c>
      <c r="AS213">
        <v>2</v>
      </c>
      <c r="AT213">
        <v>13</v>
      </c>
      <c r="AU213" t="s">
        <v>21</v>
      </c>
      <c r="AV213" t="s">
        <v>327</v>
      </c>
      <c r="AW213">
        <v>220</v>
      </c>
      <c r="AX213">
        <v>50</v>
      </c>
      <c r="AY213">
        <v>0</v>
      </c>
      <c r="AZ213">
        <v>4</v>
      </c>
      <c r="BA213">
        <v>274</v>
      </c>
      <c r="BB213">
        <v>9.3887997999999993</v>
      </c>
      <c r="BC213">
        <v>13.43275727</v>
      </c>
      <c r="BD213">
        <v>10</v>
      </c>
    </row>
    <row r="214" spans="1:56" x14ac:dyDescent="0.25">
      <c r="A214" s="171">
        <v>44131</v>
      </c>
      <c r="B214" t="s">
        <v>26</v>
      </c>
      <c r="C214" t="s">
        <v>590</v>
      </c>
      <c r="D214" t="s">
        <v>591</v>
      </c>
      <c r="E214" t="s">
        <v>592</v>
      </c>
      <c r="F214" t="s">
        <v>88</v>
      </c>
      <c r="G214" t="s">
        <v>593</v>
      </c>
      <c r="H214" t="s">
        <v>89</v>
      </c>
      <c r="I214" t="s">
        <v>25</v>
      </c>
      <c r="J214" t="s">
        <v>596</v>
      </c>
      <c r="L214" t="s">
        <v>26</v>
      </c>
      <c r="M214" t="s">
        <v>590</v>
      </c>
      <c r="N214" t="s">
        <v>591</v>
      </c>
      <c r="O214" t="s">
        <v>592</v>
      </c>
      <c r="P214" t="s">
        <v>27</v>
      </c>
      <c r="Q214" t="s">
        <v>607</v>
      </c>
      <c r="R214" t="s">
        <v>394</v>
      </c>
      <c r="S214" t="s">
        <v>43</v>
      </c>
      <c r="T214" t="s">
        <v>25</v>
      </c>
      <c r="U214" t="s">
        <v>596</v>
      </c>
      <c r="W214" t="s">
        <v>92</v>
      </c>
      <c r="X214" t="s">
        <v>602</v>
      </c>
      <c r="Y214" t="s">
        <v>157</v>
      </c>
      <c r="Z214" t="s">
        <v>665</v>
      </c>
      <c r="AA214" t="s">
        <v>202</v>
      </c>
      <c r="AB214" t="s">
        <v>760</v>
      </c>
      <c r="AC214" t="s">
        <v>203</v>
      </c>
      <c r="AD214" t="s">
        <v>194</v>
      </c>
      <c r="AE214" t="s">
        <v>107</v>
      </c>
      <c r="AG214">
        <v>1</v>
      </c>
      <c r="AH214">
        <v>0</v>
      </c>
      <c r="AI214">
        <v>2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2</v>
      </c>
      <c r="AP214">
        <v>0</v>
      </c>
      <c r="AQ214">
        <v>0</v>
      </c>
      <c r="AR214">
        <v>0</v>
      </c>
      <c r="AS214">
        <v>3</v>
      </c>
      <c r="AT214">
        <v>3</v>
      </c>
      <c r="AU214" t="s">
        <v>151</v>
      </c>
      <c r="AV214" t="s">
        <v>204</v>
      </c>
      <c r="AW214">
        <v>68</v>
      </c>
      <c r="AX214">
        <v>0</v>
      </c>
      <c r="AY214">
        <v>0</v>
      </c>
      <c r="AZ214">
        <v>2</v>
      </c>
      <c r="BA214">
        <v>70</v>
      </c>
      <c r="BB214">
        <v>6.7419379599999996</v>
      </c>
      <c r="BC214">
        <v>14.56870743</v>
      </c>
      <c r="BD214">
        <v>10</v>
      </c>
    </row>
    <row r="215" spans="1:56" x14ac:dyDescent="0.25">
      <c r="A215" s="171">
        <v>44131</v>
      </c>
      <c r="B215" t="s">
        <v>26</v>
      </c>
      <c r="C215" t="s">
        <v>590</v>
      </c>
      <c r="D215" t="s">
        <v>591</v>
      </c>
      <c r="E215" t="s">
        <v>592</v>
      </c>
      <c r="F215" t="s">
        <v>88</v>
      </c>
      <c r="G215" t="s">
        <v>593</v>
      </c>
      <c r="H215" t="s">
        <v>89</v>
      </c>
      <c r="I215" t="s">
        <v>25</v>
      </c>
      <c r="J215" t="s">
        <v>596</v>
      </c>
      <c r="L215" t="s">
        <v>26</v>
      </c>
      <c r="M215" t="s">
        <v>590</v>
      </c>
      <c r="N215" t="s">
        <v>591</v>
      </c>
      <c r="O215" t="s">
        <v>592</v>
      </c>
      <c r="P215" t="s">
        <v>27</v>
      </c>
      <c r="Q215" t="s">
        <v>607</v>
      </c>
      <c r="R215" t="s">
        <v>394</v>
      </c>
      <c r="S215" t="s">
        <v>43</v>
      </c>
      <c r="T215" t="s">
        <v>25</v>
      </c>
      <c r="U215" t="s">
        <v>596</v>
      </c>
      <c r="W215" t="s">
        <v>109</v>
      </c>
      <c r="X215" t="s">
        <v>690</v>
      </c>
      <c r="Y215" t="s">
        <v>173</v>
      </c>
      <c r="Z215" t="s">
        <v>691</v>
      </c>
      <c r="AA215" t="s">
        <v>174</v>
      </c>
      <c r="AB215" t="s">
        <v>718</v>
      </c>
      <c r="AC215" t="s">
        <v>409</v>
      </c>
      <c r="AD215" t="s">
        <v>176</v>
      </c>
      <c r="AE215" t="s">
        <v>30</v>
      </c>
      <c r="AG215">
        <v>2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1</v>
      </c>
      <c r="AP215">
        <v>0</v>
      </c>
      <c r="AQ215">
        <v>0</v>
      </c>
      <c r="AR215">
        <v>0</v>
      </c>
      <c r="AS215">
        <v>2</v>
      </c>
      <c r="AT215">
        <v>2</v>
      </c>
      <c r="AU215" t="s">
        <v>37</v>
      </c>
      <c r="AW215">
        <v>56</v>
      </c>
      <c r="AX215">
        <v>0</v>
      </c>
      <c r="AY215">
        <v>0</v>
      </c>
      <c r="AZ215">
        <v>0</v>
      </c>
      <c r="BA215">
        <v>56</v>
      </c>
      <c r="BB215">
        <v>6.7419379599999996</v>
      </c>
      <c r="BC215">
        <v>14.56870743</v>
      </c>
      <c r="BD215">
        <v>10</v>
      </c>
    </row>
    <row r="216" spans="1:56" x14ac:dyDescent="0.25">
      <c r="A216" s="171">
        <v>44131</v>
      </c>
      <c r="B216" t="s">
        <v>26</v>
      </c>
      <c r="C216" t="s">
        <v>590</v>
      </c>
      <c r="D216" t="s">
        <v>591</v>
      </c>
      <c r="E216" t="s">
        <v>592</v>
      </c>
      <c r="F216" t="s">
        <v>88</v>
      </c>
      <c r="G216" t="s">
        <v>593</v>
      </c>
      <c r="H216" t="s">
        <v>89</v>
      </c>
      <c r="I216" t="s">
        <v>25</v>
      </c>
      <c r="J216" t="s">
        <v>596</v>
      </c>
      <c r="L216" t="s">
        <v>26</v>
      </c>
      <c r="M216" t="s">
        <v>590</v>
      </c>
      <c r="N216" t="s">
        <v>591</v>
      </c>
      <c r="O216" t="s">
        <v>592</v>
      </c>
      <c r="P216" t="s">
        <v>142</v>
      </c>
      <c r="Q216" t="s">
        <v>606</v>
      </c>
      <c r="R216" t="s">
        <v>153</v>
      </c>
      <c r="S216" t="s">
        <v>43</v>
      </c>
      <c r="T216" t="s">
        <v>25</v>
      </c>
      <c r="U216" t="s">
        <v>596</v>
      </c>
      <c r="W216" t="s">
        <v>92</v>
      </c>
      <c r="X216" t="s">
        <v>602</v>
      </c>
      <c r="Y216" t="s">
        <v>157</v>
      </c>
      <c r="Z216" t="s">
        <v>665</v>
      </c>
      <c r="AA216" t="s">
        <v>205</v>
      </c>
      <c r="AB216" t="s">
        <v>697</v>
      </c>
      <c r="AC216" t="s">
        <v>425</v>
      </c>
      <c r="AD216" t="s">
        <v>138</v>
      </c>
      <c r="AE216" t="s">
        <v>30</v>
      </c>
      <c r="AG216">
        <v>2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1</v>
      </c>
      <c r="AP216">
        <v>0</v>
      </c>
      <c r="AQ216">
        <v>0</v>
      </c>
      <c r="AR216">
        <v>0</v>
      </c>
      <c r="AS216">
        <v>2</v>
      </c>
      <c r="AT216">
        <v>2</v>
      </c>
      <c r="AU216" t="s">
        <v>37</v>
      </c>
      <c r="AW216">
        <v>30</v>
      </c>
      <c r="AX216">
        <v>0</v>
      </c>
      <c r="AY216">
        <v>0</v>
      </c>
      <c r="AZ216">
        <v>0</v>
      </c>
      <c r="BA216">
        <v>30</v>
      </c>
      <c r="BB216">
        <v>6.7419379599999996</v>
      </c>
      <c r="BC216">
        <v>14.56870743</v>
      </c>
      <c r="BD216">
        <v>10</v>
      </c>
    </row>
    <row r="217" spans="1:56" x14ac:dyDescent="0.25">
      <c r="A217" s="171">
        <v>44131</v>
      </c>
      <c r="B217" t="s">
        <v>26</v>
      </c>
      <c r="C217" t="s">
        <v>590</v>
      </c>
      <c r="D217" t="s">
        <v>591</v>
      </c>
      <c r="E217" t="s">
        <v>592</v>
      </c>
      <c r="F217" t="s">
        <v>88</v>
      </c>
      <c r="G217" t="s">
        <v>593</v>
      </c>
      <c r="H217" t="s">
        <v>89</v>
      </c>
      <c r="I217" t="s">
        <v>25</v>
      </c>
      <c r="J217" t="s">
        <v>596</v>
      </c>
      <c r="L217" t="s">
        <v>26</v>
      </c>
      <c r="M217" t="s">
        <v>590</v>
      </c>
      <c r="N217" t="s">
        <v>591</v>
      </c>
      <c r="O217" t="s">
        <v>592</v>
      </c>
      <c r="P217" t="s">
        <v>27</v>
      </c>
      <c r="Q217" t="s">
        <v>607</v>
      </c>
      <c r="R217" t="s">
        <v>805</v>
      </c>
      <c r="S217" t="s">
        <v>22</v>
      </c>
      <c r="T217" t="s">
        <v>25</v>
      </c>
      <c r="U217" t="s">
        <v>596</v>
      </c>
      <c r="W217" t="s">
        <v>170</v>
      </c>
      <c r="X217" t="s">
        <v>707</v>
      </c>
      <c r="Y217" t="s">
        <v>191</v>
      </c>
      <c r="Z217" t="s">
        <v>732</v>
      </c>
      <c r="AA217" t="s">
        <v>207</v>
      </c>
      <c r="AB217" t="s">
        <v>733</v>
      </c>
      <c r="AC217" t="s">
        <v>427</v>
      </c>
      <c r="AD217" t="s">
        <v>72</v>
      </c>
      <c r="AE217" t="s">
        <v>30</v>
      </c>
      <c r="AG217">
        <v>3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1</v>
      </c>
      <c r="AP217">
        <v>0</v>
      </c>
      <c r="AQ217">
        <v>0</v>
      </c>
      <c r="AR217">
        <v>0</v>
      </c>
      <c r="AS217">
        <v>3</v>
      </c>
      <c r="AT217">
        <v>3</v>
      </c>
      <c r="AU217" t="s">
        <v>37</v>
      </c>
      <c r="AW217">
        <v>62</v>
      </c>
      <c r="AX217">
        <v>0</v>
      </c>
      <c r="AY217">
        <v>0</v>
      </c>
      <c r="AZ217">
        <v>0</v>
      </c>
      <c r="BA217">
        <v>62</v>
      </c>
      <c r="BB217">
        <v>6.7419379599999996</v>
      </c>
      <c r="BC217">
        <v>14.56870743</v>
      </c>
      <c r="BD217">
        <v>10</v>
      </c>
    </row>
    <row r="218" spans="1:56" x14ac:dyDescent="0.25">
      <c r="A218" s="171">
        <v>44131</v>
      </c>
      <c r="B218" t="s">
        <v>26</v>
      </c>
      <c r="C218" t="s">
        <v>590</v>
      </c>
      <c r="D218" t="s">
        <v>591</v>
      </c>
      <c r="E218" t="s">
        <v>592</v>
      </c>
      <c r="F218" t="s">
        <v>88</v>
      </c>
      <c r="G218" t="s">
        <v>593</v>
      </c>
      <c r="H218" t="s">
        <v>89</v>
      </c>
      <c r="I218" t="s">
        <v>25</v>
      </c>
      <c r="J218" t="s">
        <v>596</v>
      </c>
      <c r="L218" t="s">
        <v>26</v>
      </c>
      <c r="M218" t="s">
        <v>590</v>
      </c>
      <c r="N218" t="s">
        <v>591</v>
      </c>
      <c r="O218" t="s">
        <v>592</v>
      </c>
      <c r="P218" t="s">
        <v>27</v>
      </c>
      <c r="Q218" t="s">
        <v>607</v>
      </c>
      <c r="R218" t="s">
        <v>394</v>
      </c>
      <c r="S218" t="s">
        <v>43</v>
      </c>
      <c r="T218" t="s">
        <v>25</v>
      </c>
      <c r="U218" t="s">
        <v>596</v>
      </c>
      <c r="W218" t="s">
        <v>170</v>
      </c>
      <c r="X218" t="s">
        <v>707</v>
      </c>
      <c r="Y218" t="s">
        <v>171</v>
      </c>
      <c r="Z218" t="s">
        <v>708</v>
      </c>
      <c r="AA218" t="s">
        <v>206</v>
      </c>
      <c r="AB218" t="s">
        <v>813</v>
      </c>
      <c r="AC218" t="s">
        <v>426</v>
      </c>
      <c r="AD218" t="s">
        <v>127</v>
      </c>
      <c r="AE218" t="s">
        <v>30</v>
      </c>
      <c r="AG218">
        <v>2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 s="36">
        <v>1</v>
      </c>
      <c r="AP218">
        <v>0</v>
      </c>
      <c r="AQ218">
        <v>0</v>
      </c>
      <c r="AR218">
        <v>0</v>
      </c>
      <c r="AS218">
        <v>2</v>
      </c>
      <c r="AT218">
        <v>2</v>
      </c>
      <c r="AU218" t="s">
        <v>37</v>
      </c>
      <c r="AW218">
        <v>20</v>
      </c>
      <c r="AX218">
        <v>0</v>
      </c>
      <c r="AY218">
        <v>0</v>
      </c>
      <c r="AZ218">
        <v>0</v>
      </c>
      <c r="BA218">
        <v>20</v>
      </c>
      <c r="BB218">
        <v>6.7419379599999996</v>
      </c>
      <c r="BC218">
        <v>14.56870743</v>
      </c>
      <c r="BD218">
        <v>10</v>
      </c>
    </row>
    <row r="219" spans="1:56" x14ac:dyDescent="0.25">
      <c r="A219" s="171">
        <v>44131</v>
      </c>
      <c r="B219" t="s">
        <v>26</v>
      </c>
      <c r="C219" t="s">
        <v>590</v>
      </c>
      <c r="D219" t="s">
        <v>591</v>
      </c>
      <c r="E219" t="s">
        <v>592</v>
      </c>
      <c r="F219" t="s">
        <v>88</v>
      </c>
      <c r="G219" t="s">
        <v>593</v>
      </c>
      <c r="H219" t="s">
        <v>89</v>
      </c>
      <c r="I219" t="s">
        <v>25</v>
      </c>
      <c r="J219" t="s">
        <v>596</v>
      </c>
      <c r="L219" t="s">
        <v>26</v>
      </c>
      <c r="M219" t="s">
        <v>590</v>
      </c>
      <c r="N219" t="s">
        <v>591</v>
      </c>
      <c r="O219" t="s">
        <v>592</v>
      </c>
      <c r="P219" t="s">
        <v>27</v>
      </c>
      <c r="Q219" t="s">
        <v>607</v>
      </c>
      <c r="R219" t="s">
        <v>394</v>
      </c>
      <c r="S219" t="s">
        <v>45</v>
      </c>
      <c r="T219" t="s">
        <v>25</v>
      </c>
      <c r="U219" t="s">
        <v>596</v>
      </c>
      <c r="W219" t="s">
        <v>109</v>
      </c>
      <c r="X219" t="s">
        <v>690</v>
      </c>
      <c r="Y219" t="s">
        <v>110</v>
      </c>
      <c r="Z219" t="s">
        <v>772</v>
      </c>
      <c r="AA219" t="s">
        <v>111</v>
      </c>
      <c r="AB219" t="s">
        <v>773</v>
      </c>
      <c r="AC219" t="s">
        <v>385</v>
      </c>
      <c r="AD219" t="s">
        <v>70</v>
      </c>
      <c r="AE219" t="s">
        <v>30</v>
      </c>
      <c r="AG219">
        <v>2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 s="36">
        <v>1</v>
      </c>
      <c r="AP219">
        <v>0</v>
      </c>
      <c r="AQ219">
        <v>0</v>
      </c>
      <c r="AR219">
        <v>0</v>
      </c>
      <c r="AS219">
        <v>2</v>
      </c>
      <c r="AT219">
        <v>2</v>
      </c>
      <c r="AU219" t="s">
        <v>37</v>
      </c>
      <c r="AW219">
        <v>32</v>
      </c>
      <c r="AX219">
        <v>0</v>
      </c>
      <c r="AY219">
        <v>0</v>
      </c>
      <c r="AZ219">
        <v>0</v>
      </c>
      <c r="BA219">
        <v>32</v>
      </c>
      <c r="BB219">
        <v>6.7419379599999996</v>
      </c>
      <c r="BC219">
        <v>14.56870743</v>
      </c>
      <c r="BD219">
        <v>10</v>
      </c>
    </row>
    <row r="220" spans="1:56" x14ac:dyDescent="0.25">
      <c r="A220" s="171">
        <v>44131</v>
      </c>
      <c r="B220" t="s">
        <v>92</v>
      </c>
      <c r="C220" t="s">
        <v>602</v>
      </c>
      <c r="D220" t="s">
        <v>940</v>
      </c>
      <c r="E220" t="s">
        <v>604</v>
      </c>
      <c r="F220" t="s">
        <v>218</v>
      </c>
      <c r="G220" t="s">
        <v>837</v>
      </c>
      <c r="H220" t="s">
        <v>364</v>
      </c>
      <c r="I220" t="s">
        <v>25</v>
      </c>
      <c r="J220" t="s">
        <v>596</v>
      </c>
      <c r="L220" t="s">
        <v>92</v>
      </c>
      <c r="M220" t="s">
        <v>602</v>
      </c>
      <c r="N220" t="s">
        <v>157</v>
      </c>
      <c r="O220" t="s">
        <v>665</v>
      </c>
      <c r="P220" t="s">
        <v>671</v>
      </c>
      <c r="Q220" t="s">
        <v>672</v>
      </c>
      <c r="R220" t="s">
        <v>446</v>
      </c>
      <c r="S220" t="s">
        <v>43</v>
      </c>
      <c r="T220" t="s">
        <v>17</v>
      </c>
      <c r="U220" t="s">
        <v>594</v>
      </c>
      <c r="W220" t="s">
        <v>137</v>
      </c>
      <c r="X220" t="s">
        <v>649</v>
      </c>
      <c r="AC220" t="s">
        <v>372</v>
      </c>
      <c r="AD220" t="s">
        <v>119</v>
      </c>
      <c r="AE220" t="s">
        <v>30</v>
      </c>
      <c r="AG220">
        <v>8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 s="36">
        <v>1</v>
      </c>
      <c r="AP220">
        <v>0</v>
      </c>
      <c r="AQ220">
        <v>3</v>
      </c>
      <c r="AR220">
        <v>1</v>
      </c>
      <c r="AS220">
        <v>4</v>
      </c>
      <c r="AT220">
        <v>8</v>
      </c>
      <c r="AU220" t="s">
        <v>39</v>
      </c>
      <c r="AW220">
        <v>905</v>
      </c>
      <c r="AX220">
        <v>48</v>
      </c>
      <c r="AY220">
        <v>62</v>
      </c>
      <c r="AZ220">
        <v>0</v>
      </c>
      <c r="BA220">
        <v>1015</v>
      </c>
      <c r="BB220">
        <v>5.0849866700000002</v>
      </c>
      <c r="BC220">
        <v>14.63825578</v>
      </c>
      <c r="BD220">
        <v>10</v>
      </c>
    </row>
    <row r="221" spans="1:56" x14ac:dyDescent="0.25">
      <c r="A221" s="171">
        <v>44131</v>
      </c>
      <c r="B221" t="s">
        <v>92</v>
      </c>
      <c r="C221" t="s">
        <v>602</v>
      </c>
      <c r="D221" t="s">
        <v>940</v>
      </c>
      <c r="E221" t="s">
        <v>604</v>
      </c>
      <c r="F221" t="s">
        <v>218</v>
      </c>
      <c r="G221" t="s">
        <v>837</v>
      </c>
      <c r="H221" t="s">
        <v>364</v>
      </c>
      <c r="I221" t="s">
        <v>25</v>
      </c>
      <c r="J221" t="s">
        <v>596</v>
      </c>
      <c r="L221" t="s">
        <v>26</v>
      </c>
      <c r="M221" t="s">
        <v>590</v>
      </c>
      <c r="N221" t="s">
        <v>237</v>
      </c>
      <c r="O221" t="s">
        <v>858</v>
      </c>
      <c r="P221" t="s">
        <v>238</v>
      </c>
      <c r="Q221" t="s">
        <v>872</v>
      </c>
      <c r="R221" t="s">
        <v>873</v>
      </c>
      <c r="S221" t="s">
        <v>35</v>
      </c>
      <c r="T221" t="s">
        <v>17</v>
      </c>
      <c r="U221" t="s">
        <v>594</v>
      </c>
      <c r="W221" t="s">
        <v>163</v>
      </c>
      <c r="X221" t="s">
        <v>643</v>
      </c>
      <c r="AC221" t="s">
        <v>372</v>
      </c>
      <c r="AD221" t="s">
        <v>119</v>
      </c>
      <c r="AE221" t="s">
        <v>226</v>
      </c>
      <c r="AG221">
        <v>9</v>
      </c>
      <c r="AH221">
        <v>0</v>
      </c>
      <c r="AI221">
        <v>0</v>
      </c>
      <c r="AJ221">
        <v>6</v>
      </c>
      <c r="AK221">
        <v>0</v>
      </c>
      <c r="AL221">
        <v>0</v>
      </c>
      <c r="AM221">
        <v>0</v>
      </c>
      <c r="AN221">
        <v>0</v>
      </c>
      <c r="AO221" s="36">
        <v>2</v>
      </c>
      <c r="AP221">
        <v>1</v>
      </c>
      <c r="AQ221">
        <v>5</v>
      </c>
      <c r="AR221">
        <v>3</v>
      </c>
      <c r="AS221">
        <v>6</v>
      </c>
      <c r="AT221">
        <v>15</v>
      </c>
      <c r="AU221" t="s">
        <v>21</v>
      </c>
      <c r="AV221" t="s">
        <v>652</v>
      </c>
      <c r="AW221">
        <v>2350</v>
      </c>
      <c r="AX221">
        <v>208</v>
      </c>
      <c r="AY221">
        <v>0</v>
      </c>
      <c r="AZ221">
        <v>15</v>
      </c>
      <c r="BA221">
        <v>2573</v>
      </c>
      <c r="BB221">
        <v>5.0849866700000002</v>
      </c>
      <c r="BC221">
        <v>14.63825578</v>
      </c>
      <c r="BD221">
        <v>10</v>
      </c>
    </row>
    <row r="222" spans="1:56" x14ac:dyDescent="0.25">
      <c r="A222" s="171">
        <v>44131</v>
      </c>
      <c r="B222" t="s">
        <v>92</v>
      </c>
      <c r="C222" t="s">
        <v>602</v>
      </c>
      <c r="D222" t="s">
        <v>157</v>
      </c>
      <c r="E222" t="s">
        <v>665</v>
      </c>
      <c r="F222" t="s">
        <v>158</v>
      </c>
      <c r="G222" t="s">
        <v>667</v>
      </c>
      <c r="H222" t="s">
        <v>847</v>
      </c>
      <c r="I222" t="s">
        <v>25</v>
      </c>
      <c r="J222" t="s">
        <v>596</v>
      </c>
      <c r="L222" t="s">
        <v>26</v>
      </c>
      <c r="M222" t="s">
        <v>590</v>
      </c>
      <c r="N222" t="s">
        <v>301</v>
      </c>
      <c r="O222" t="s">
        <v>745</v>
      </c>
      <c r="P222" t="s">
        <v>543</v>
      </c>
      <c r="Q222" t="s">
        <v>827</v>
      </c>
      <c r="R222" t="s">
        <v>828</v>
      </c>
      <c r="S222" t="s">
        <v>48</v>
      </c>
      <c r="T222" t="s">
        <v>25</v>
      </c>
      <c r="U222" t="s">
        <v>596</v>
      </c>
      <c r="W222" t="s">
        <v>92</v>
      </c>
      <c r="X222" t="s">
        <v>602</v>
      </c>
      <c r="Y222" t="s">
        <v>157</v>
      </c>
      <c r="Z222" t="s">
        <v>665</v>
      </c>
      <c r="AA222" t="s">
        <v>158</v>
      </c>
      <c r="AB222" t="s">
        <v>667</v>
      </c>
      <c r="AC222" t="s">
        <v>830</v>
      </c>
      <c r="AD222" t="s">
        <v>32</v>
      </c>
      <c r="AE222" t="s">
        <v>30</v>
      </c>
      <c r="AG222">
        <v>2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1</v>
      </c>
      <c r="AP222">
        <v>0</v>
      </c>
      <c r="AQ222">
        <v>0</v>
      </c>
      <c r="AR222">
        <v>0</v>
      </c>
      <c r="AS222">
        <v>2</v>
      </c>
      <c r="AT222">
        <v>2</v>
      </c>
      <c r="AU222" t="s">
        <v>37</v>
      </c>
      <c r="AW222">
        <v>50</v>
      </c>
      <c r="AX222">
        <v>0</v>
      </c>
      <c r="AY222">
        <v>0</v>
      </c>
      <c r="AZ222">
        <v>0</v>
      </c>
      <c r="BA222">
        <v>50</v>
      </c>
      <c r="BB222">
        <v>6.0385846000000001</v>
      </c>
      <c r="BC222">
        <v>14.4007468</v>
      </c>
      <c r="BD222">
        <v>10</v>
      </c>
    </row>
    <row r="223" spans="1:56" x14ac:dyDescent="0.25">
      <c r="A223" s="171">
        <v>44131</v>
      </c>
      <c r="B223" t="s">
        <v>92</v>
      </c>
      <c r="C223" t="s">
        <v>602</v>
      </c>
      <c r="D223" t="s">
        <v>157</v>
      </c>
      <c r="E223" t="s">
        <v>665</v>
      </c>
      <c r="F223" t="s">
        <v>158</v>
      </c>
      <c r="G223" t="s">
        <v>667</v>
      </c>
      <c r="H223" t="s">
        <v>847</v>
      </c>
      <c r="I223" t="s">
        <v>14</v>
      </c>
      <c r="J223" t="s">
        <v>611</v>
      </c>
      <c r="L223" t="s">
        <v>15</v>
      </c>
      <c r="M223" t="s">
        <v>642</v>
      </c>
      <c r="R223" t="s">
        <v>372</v>
      </c>
      <c r="S223" t="s">
        <v>22</v>
      </c>
      <c r="T223" t="s">
        <v>544</v>
      </c>
      <c r="U223" t="s">
        <v>782</v>
      </c>
      <c r="AC223" t="s">
        <v>372</v>
      </c>
      <c r="AD223" t="s">
        <v>80</v>
      </c>
      <c r="AE223" t="s">
        <v>30</v>
      </c>
      <c r="AG223">
        <v>2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1</v>
      </c>
      <c r="AP223">
        <v>0</v>
      </c>
      <c r="AQ223">
        <v>0</v>
      </c>
      <c r="AR223">
        <v>0</v>
      </c>
      <c r="AS223">
        <v>2</v>
      </c>
      <c r="AT223">
        <v>2</v>
      </c>
      <c r="AU223" t="s">
        <v>37</v>
      </c>
      <c r="AW223">
        <v>100</v>
      </c>
      <c r="AX223">
        <v>0</v>
      </c>
      <c r="AY223">
        <v>0</v>
      </c>
      <c r="AZ223">
        <v>0</v>
      </c>
      <c r="BA223">
        <v>100</v>
      </c>
      <c r="BB223">
        <v>6.0385846000000001</v>
      </c>
      <c r="BC223">
        <v>14.4007468</v>
      </c>
      <c r="BD223">
        <v>10</v>
      </c>
    </row>
    <row r="224" spans="1:56" x14ac:dyDescent="0.25">
      <c r="A224" s="171">
        <v>44131</v>
      </c>
      <c r="B224" t="s">
        <v>92</v>
      </c>
      <c r="C224" t="s">
        <v>602</v>
      </c>
      <c r="D224" t="s">
        <v>157</v>
      </c>
      <c r="E224" t="s">
        <v>665</v>
      </c>
      <c r="F224" t="s">
        <v>158</v>
      </c>
      <c r="G224" t="s">
        <v>667</v>
      </c>
      <c r="H224" t="s">
        <v>847</v>
      </c>
      <c r="I224" t="s">
        <v>14</v>
      </c>
      <c r="J224" t="s">
        <v>611</v>
      </c>
      <c r="L224" t="s">
        <v>159</v>
      </c>
      <c r="M224" t="s">
        <v>653</v>
      </c>
      <c r="R224" t="s">
        <v>372</v>
      </c>
      <c r="S224" t="s">
        <v>274</v>
      </c>
      <c r="T224" t="s">
        <v>544</v>
      </c>
      <c r="U224" t="s">
        <v>782</v>
      </c>
      <c r="AC224" t="s">
        <v>372</v>
      </c>
      <c r="AD224" t="s">
        <v>308</v>
      </c>
      <c r="AE224" t="s">
        <v>36</v>
      </c>
      <c r="AG224">
        <v>0</v>
      </c>
      <c r="AH224">
        <v>2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1</v>
      </c>
      <c r="AP224">
        <v>0</v>
      </c>
      <c r="AQ224">
        <v>0</v>
      </c>
      <c r="AR224">
        <v>0</v>
      </c>
      <c r="AS224">
        <v>2</v>
      </c>
      <c r="AT224">
        <v>2</v>
      </c>
      <c r="AU224" t="s">
        <v>151</v>
      </c>
      <c r="AV224" t="s">
        <v>327</v>
      </c>
      <c r="AW224">
        <v>150</v>
      </c>
      <c r="AX224">
        <v>0</v>
      </c>
      <c r="AY224">
        <v>0</v>
      </c>
      <c r="AZ224">
        <v>2</v>
      </c>
      <c r="BA224">
        <v>152</v>
      </c>
      <c r="BB224">
        <v>6.0385846000000001</v>
      </c>
      <c r="BC224">
        <v>14.4007468</v>
      </c>
      <c r="BD224">
        <v>10</v>
      </c>
    </row>
    <row r="225" spans="1:56" x14ac:dyDescent="0.25">
      <c r="A225" s="171">
        <v>44131</v>
      </c>
      <c r="B225" t="s">
        <v>92</v>
      </c>
      <c r="C225" t="s">
        <v>602</v>
      </c>
      <c r="D225" t="s">
        <v>157</v>
      </c>
      <c r="E225" t="s">
        <v>665</v>
      </c>
      <c r="F225" t="s">
        <v>158</v>
      </c>
      <c r="G225" t="s">
        <v>667</v>
      </c>
      <c r="H225" t="s">
        <v>847</v>
      </c>
      <c r="I225" t="s">
        <v>14</v>
      </c>
      <c r="J225" t="s">
        <v>611</v>
      </c>
      <c r="L225" t="s">
        <v>313</v>
      </c>
      <c r="M225" t="s">
        <v>627</v>
      </c>
      <c r="R225" t="s">
        <v>372</v>
      </c>
      <c r="S225" t="s">
        <v>101</v>
      </c>
      <c r="T225" t="s">
        <v>544</v>
      </c>
      <c r="U225" t="s">
        <v>782</v>
      </c>
      <c r="AC225" t="s">
        <v>372</v>
      </c>
      <c r="AD225" t="s">
        <v>19</v>
      </c>
      <c r="AE225" t="s">
        <v>36</v>
      </c>
      <c r="AG225">
        <v>0</v>
      </c>
      <c r="AH225">
        <v>3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1</v>
      </c>
      <c r="AP225">
        <v>0</v>
      </c>
      <c r="AQ225">
        <v>0</v>
      </c>
      <c r="AR225">
        <v>0</v>
      </c>
      <c r="AS225">
        <v>3</v>
      </c>
      <c r="AT225">
        <v>3</v>
      </c>
      <c r="AU225" t="s">
        <v>151</v>
      </c>
      <c r="AV225" t="s">
        <v>327</v>
      </c>
      <c r="AW225">
        <v>100</v>
      </c>
      <c r="AX225">
        <v>0</v>
      </c>
      <c r="AY225">
        <v>0</v>
      </c>
      <c r="AZ225">
        <v>1</v>
      </c>
      <c r="BA225">
        <v>101</v>
      </c>
      <c r="BB225">
        <v>6.0387188500000004</v>
      </c>
      <c r="BC225">
        <v>14.40065877</v>
      </c>
      <c r="BD225">
        <v>10</v>
      </c>
    </row>
    <row r="226" spans="1:56" x14ac:dyDescent="0.25">
      <c r="A226" s="171">
        <v>44131</v>
      </c>
      <c r="B226" t="s">
        <v>92</v>
      </c>
      <c r="C226" t="s">
        <v>602</v>
      </c>
      <c r="D226" t="s">
        <v>157</v>
      </c>
      <c r="E226" t="s">
        <v>665</v>
      </c>
      <c r="F226" t="s">
        <v>158</v>
      </c>
      <c r="G226" t="s">
        <v>667</v>
      </c>
      <c r="H226" t="s">
        <v>540</v>
      </c>
      <c r="I226" t="s">
        <v>25</v>
      </c>
      <c r="J226" t="s">
        <v>596</v>
      </c>
      <c r="L226" t="s">
        <v>92</v>
      </c>
      <c r="M226" t="s">
        <v>602</v>
      </c>
      <c r="N226" t="s">
        <v>157</v>
      </c>
      <c r="O226" t="s">
        <v>665</v>
      </c>
      <c r="P226" t="s">
        <v>158</v>
      </c>
      <c r="Q226" t="s">
        <v>667</v>
      </c>
      <c r="R226" t="s">
        <v>840</v>
      </c>
      <c r="S226" t="s">
        <v>45</v>
      </c>
      <c r="T226" t="s">
        <v>17</v>
      </c>
      <c r="U226" t="s">
        <v>594</v>
      </c>
      <c r="W226" t="s">
        <v>18</v>
      </c>
      <c r="X226" t="s">
        <v>601</v>
      </c>
      <c r="AC226" t="s">
        <v>372</v>
      </c>
      <c r="AD226" t="s">
        <v>120</v>
      </c>
      <c r="AE226" t="s">
        <v>30</v>
      </c>
      <c r="AG226">
        <v>2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1</v>
      </c>
      <c r="AP226">
        <v>0</v>
      </c>
      <c r="AQ226">
        <v>0</v>
      </c>
      <c r="AR226">
        <v>0</v>
      </c>
      <c r="AS226">
        <v>2</v>
      </c>
      <c r="AT226">
        <v>2</v>
      </c>
      <c r="AU226" t="s">
        <v>37</v>
      </c>
      <c r="AW226">
        <v>41</v>
      </c>
      <c r="AX226">
        <v>0</v>
      </c>
      <c r="AY226">
        <v>0</v>
      </c>
      <c r="AZ226">
        <v>0</v>
      </c>
      <c r="BA226">
        <v>41</v>
      </c>
      <c r="BB226">
        <v>5.6215450300000001</v>
      </c>
      <c r="BC226">
        <v>14.597549069999999</v>
      </c>
      <c r="BD226">
        <v>10</v>
      </c>
    </row>
    <row r="227" spans="1:56" x14ac:dyDescent="0.25">
      <c r="A227" s="171">
        <v>44131</v>
      </c>
      <c r="B227" t="s">
        <v>10</v>
      </c>
      <c r="C227" t="s">
        <v>659</v>
      </c>
      <c r="D227" t="s">
        <v>11</v>
      </c>
      <c r="E227" t="s">
        <v>660</v>
      </c>
      <c r="F227" t="s">
        <v>33</v>
      </c>
      <c r="G227" t="s">
        <v>668</v>
      </c>
      <c r="H227" t="s">
        <v>362</v>
      </c>
      <c r="I227" t="s">
        <v>14</v>
      </c>
      <c r="J227" t="s">
        <v>611</v>
      </c>
      <c r="L227" t="s">
        <v>34</v>
      </c>
      <c r="M227" t="s">
        <v>651</v>
      </c>
      <c r="R227" t="s">
        <v>372</v>
      </c>
      <c r="S227" t="s">
        <v>35</v>
      </c>
      <c r="T227" t="s">
        <v>25</v>
      </c>
      <c r="U227" t="s">
        <v>596</v>
      </c>
      <c r="W227" t="s">
        <v>10</v>
      </c>
      <c r="X227" t="s">
        <v>659</v>
      </c>
      <c r="Y227" t="s">
        <v>927</v>
      </c>
      <c r="Z227" t="s">
        <v>928</v>
      </c>
      <c r="AA227" t="s">
        <v>1143</v>
      </c>
      <c r="AB227" t="s">
        <v>1144</v>
      </c>
      <c r="AC227" t="s">
        <v>359</v>
      </c>
      <c r="AD227" t="s">
        <v>8</v>
      </c>
      <c r="AE227" t="s">
        <v>36</v>
      </c>
      <c r="AG227">
        <v>0</v>
      </c>
      <c r="AH227">
        <v>3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 s="36">
        <v>1</v>
      </c>
      <c r="AP227">
        <v>0</v>
      </c>
      <c r="AQ227">
        <v>0</v>
      </c>
      <c r="AR227">
        <v>0</v>
      </c>
      <c r="AS227">
        <v>3</v>
      </c>
      <c r="AT227">
        <v>3</v>
      </c>
      <c r="AU227" t="s">
        <v>37</v>
      </c>
      <c r="AW227">
        <v>70</v>
      </c>
      <c r="AX227">
        <v>0</v>
      </c>
      <c r="AY227">
        <v>0</v>
      </c>
      <c r="AZ227">
        <v>0</v>
      </c>
      <c r="BA227">
        <v>70</v>
      </c>
      <c r="BB227">
        <v>9.3887997999999993</v>
      </c>
      <c r="BC227">
        <v>13.43275727</v>
      </c>
      <c r="BD227">
        <v>10</v>
      </c>
    </row>
    <row r="228" spans="1:56" x14ac:dyDescent="0.25">
      <c r="A228" s="171">
        <v>44132</v>
      </c>
      <c r="B228" t="s">
        <v>26</v>
      </c>
      <c r="C228" t="s">
        <v>590</v>
      </c>
      <c r="D228" t="s">
        <v>591</v>
      </c>
      <c r="E228" t="s">
        <v>592</v>
      </c>
      <c r="F228" t="s">
        <v>88</v>
      </c>
      <c r="G228" t="s">
        <v>593</v>
      </c>
      <c r="H228" t="s">
        <v>89</v>
      </c>
      <c r="I228" t="s">
        <v>17</v>
      </c>
      <c r="J228" t="s">
        <v>594</v>
      </c>
      <c r="L228" t="s">
        <v>18</v>
      </c>
      <c r="M228" t="s">
        <v>601</v>
      </c>
      <c r="R228" t="s">
        <v>372</v>
      </c>
      <c r="S228" t="s">
        <v>50</v>
      </c>
      <c r="T228" t="s">
        <v>25</v>
      </c>
      <c r="U228" t="s">
        <v>596</v>
      </c>
      <c r="W228" t="s">
        <v>92</v>
      </c>
      <c r="X228" t="s">
        <v>602</v>
      </c>
      <c r="Y228" t="s">
        <v>603</v>
      </c>
      <c r="Z228" t="s">
        <v>604</v>
      </c>
      <c r="AA228" t="s">
        <v>154</v>
      </c>
      <c r="AB228" t="s">
        <v>605</v>
      </c>
      <c r="AC228" t="s">
        <v>401</v>
      </c>
      <c r="AD228" t="s">
        <v>19</v>
      </c>
      <c r="AE228" t="s">
        <v>112</v>
      </c>
      <c r="AG228">
        <v>0</v>
      </c>
      <c r="AH228">
        <v>0</v>
      </c>
      <c r="AI228">
        <v>3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1</v>
      </c>
      <c r="AP228">
        <v>0</v>
      </c>
      <c r="AQ228">
        <v>0</v>
      </c>
      <c r="AR228">
        <v>1</v>
      </c>
      <c r="AS228">
        <v>2</v>
      </c>
      <c r="AT228">
        <v>3</v>
      </c>
      <c r="AU228" t="s">
        <v>37</v>
      </c>
      <c r="AW228">
        <v>148</v>
      </c>
      <c r="AX228">
        <v>0</v>
      </c>
      <c r="AY228">
        <v>0</v>
      </c>
      <c r="AZ228">
        <v>0</v>
      </c>
      <c r="BA228">
        <v>148</v>
      </c>
      <c r="BB228">
        <v>6.7419379599999996</v>
      </c>
      <c r="BC228">
        <v>14.56870743</v>
      </c>
      <c r="BD228">
        <v>10</v>
      </c>
    </row>
    <row r="229" spans="1:56" x14ac:dyDescent="0.25">
      <c r="A229" s="171">
        <v>44132</v>
      </c>
      <c r="B229" t="s">
        <v>26</v>
      </c>
      <c r="C229" t="s">
        <v>590</v>
      </c>
      <c r="D229" t="s">
        <v>591</v>
      </c>
      <c r="E229" t="s">
        <v>592</v>
      </c>
      <c r="F229" t="s">
        <v>88</v>
      </c>
      <c r="G229" t="s">
        <v>593</v>
      </c>
      <c r="H229" t="s">
        <v>89</v>
      </c>
      <c r="I229" t="s">
        <v>17</v>
      </c>
      <c r="J229" t="s">
        <v>594</v>
      </c>
      <c r="L229" t="s">
        <v>143</v>
      </c>
      <c r="M229" t="s">
        <v>595</v>
      </c>
      <c r="R229" t="s">
        <v>372</v>
      </c>
      <c r="S229" t="s">
        <v>175</v>
      </c>
      <c r="T229" t="s">
        <v>25</v>
      </c>
      <c r="U229" t="s">
        <v>596</v>
      </c>
      <c r="W229" t="s">
        <v>109</v>
      </c>
      <c r="X229" t="s">
        <v>690</v>
      </c>
      <c r="Y229" t="s">
        <v>199</v>
      </c>
      <c r="Z229" t="s">
        <v>774</v>
      </c>
      <c r="AA229" t="s">
        <v>200</v>
      </c>
      <c r="AB229" t="s">
        <v>777</v>
      </c>
      <c r="AC229" t="s">
        <v>422</v>
      </c>
      <c r="AD229" t="s">
        <v>70</v>
      </c>
      <c r="AE229" t="s">
        <v>112</v>
      </c>
      <c r="AG229">
        <v>0</v>
      </c>
      <c r="AH229">
        <v>0</v>
      </c>
      <c r="AI229">
        <v>5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1</v>
      </c>
      <c r="AP229">
        <v>0</v>
      </c>
      <c r="AQ229">
        <v>0</v>
      </c>
      <c r="AR229">
        <v>0</v>
      </c>
      <c r="AS229">
        <v>5</v>
      </c>
      <c r="AT229">
        <v>5</v>
      </c>
      <c r="AU229" t="s">
        <v>37</v>
      </c>
      <c r="AW229">
        <v>71</v>
      </c>
      <c r="AX229">
        <v>0</v>
      </c>
      <c r="AY229">
        <v>0</v>
      </c>
      <c r="AZ229">
        <v>0</v>
      </c>
      <c r="BA229">
        <v>71</v>
      </c>
      <c r="BB229">
        <v>6.7419379599999996</v>
      </c>
      <c r="BC229">
        <v>14.56870743</v>
      </c>
      <c r="BD229">
        <v>10</v>
      </c>
    </row>
    <row r="230" spans="1:56" x14ac:dyDescent="0.25">
      <c r="A230" s="171">
        <v>44132</v>
      </c>
      <c r="B230" t="s">
        <v>26</v>
      </c>
      <c r="C230" t="s">
        <v>590</v>
      </c>
      <c r="D230" t="s">
        <v>591</v>
      </c>
      <c r="E230" t="s">
        <v>592</v>
      </c>
      <c r="F230" t="s">
        <v>88</v>
      </c>
      <c r="G230" t="s">
        <v>593</v>
      </c>
      <c r="H230" t="s">
        <v>89</v>
      </c>
      <c r="I230" t="s">
        <v>25</v>
      </c>
      <c r="J230" t="s">
        <v>596</v>
      </c>
      <c r="L230" t="s">
        <v>26</v>
      </c>
      <c r="M230" t="s">
        <v>590</v>
      </c>
      <c r="N230" t="s">
        <v>591</v>
      </c>
      <c r="O230" t="s">
        <v>592</v>
      </c>
      <c r="P230" t="s">
        <v>27</v>
      </c>
      <c r="Q230" t="s">
        <v>607</v>
      </c>
      <c r="R230" t="s">
        <v>394</v>
      </c>
      <c r="S230" t="s">
        <v>22</v>
      </c>
      <c r="T230" t="s">
        <v>25</v>
      </c>
      <c r="U230" t="s">
        <v>596</v>
      </c>
      <c r="W230" t="s">
        <v>92</v>
      </c>
      <c r="X230" t="s">
        <v>602</v>
      </c>
      <c r="Y230" t="s">
        <v>105</v>
      </c>
      <c r="Z230" t="s">
        <v>609</v>
      </c>
      <c r="AA230" t="s">
        <v>106</v>
      </c>
      <c r="AB230" t="s">
        <v>610</v>
      </c>
      <c r="AC230" t="s">
        <v>428</v>
      </c>
      <c r="AD230" t="s">
        <v>138</v>
      </c>
      <c r="AE230" t="s">
        <v>30</v>
      </c>
      <c r="AG230">
        <v>6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1</v>
      </c>
      <c r="AP230">
        <v>0</v>
      </c>
      <c r="AQ230">
        <v>0</v>
      </c>
      <c r="AR230">
        <v>1</v>
      </c>
      <c r="AS230">
        <v>5</v>
      </c>
      <c r="AT230">
        <v>6</v>
      </c>
      <c r="AU230" t="s">
        <v>37</v>
      </c>
      <c r="AW230">
        <v>82</v>
      </c>
      <c r="AX230">
        <v>0</v>
      </c>
      <c r="AY230">
        <v>0</v>
      </c>
      <c r="AZ230">
        <v>0</v>
      </c>
      <c r="BA230">
        <v>82</v>
      </c>
      <c r="BB230">
        <v>6.7419379599999996</v>
      </c>
      <c r="BC230">
        <v>14.56870743</v>
      </c>
      <c r="BD230">
        <v>10</v>
      </c>
    </row>
    <row r="231" spans="1:56" x14ac:dyDescent="0.25">
      <c r="A231" s="171">
        <v>44132</v>
      </c>
      <c r="B231" t="s">
        <v>26</v>
      </c>
      <c r="C231" t="s">
        <v>590</v>
      </c>
      <c r="D231" t="s">
        <v>591</v>
      </c>
      <c r="E231" t="s">
        <v>592</v>
      </c>
      <c r="F231" t="s">
        <v>88</v>
      </c>
      <c r="G231" t="s">
        <v>593</v>
      </c>
      <c r="H231" t="s">
        <v>89</v>
      </c>
      <c r="I231" t="s">
        <v>25</v>
      </c>
      <c r="J231" t="s">
        <v>596</v>
      </c>
      <c r="L231" t="s">
        <v>26</v>
      </c>
      <c r="M231" t="s">
        <v>590</v>
      </c>
      <c r="N231" t="s">
        <v>591</v>
      </c>
      <c r="O231" t="s">
        <v>592</v>
      </c>
      <c r="P231" t="s">
        <v>88</v>
      </c>
      <c r="Q231" t="s">
        <v>593</v>
      </c>
      <c r="R231" t="s">
        <v>331</v>
      </c>
      <c r="S231" t="s">
        <v>49</v>
      </c>
      <c r="T231" t="s">
        <v>25</v>
      </c>
      <c r="U231" t="s">
        <v>596</v>
      </c>
      <c r="W231" t="s">
        <v>26</v>
      </c>
      <c r="X231" t="s">
        <v>590</v>
      </c>
      <c r="Y231" t="s">
        <v>591</v>
      </c>
      <c r="Z231" t="s">
        <v>592</v>
      </c>
      <c r="AA231" t="s">
        <v>88</v>
      </c>
      <c r="AB231" t="s">
        <v>593</v>
      </c>
      <c r="AC231" t="s">
        <v>407</v>
      </c>
      <c r="AD231" t="s">
        <v>8</v>
      </c>
      <c r="AE231" t="s">
        <v>30</v>
      </c>
      <c r="AG231">
        <v>2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1</v>
      </c>
      <c r="AP231">
        <v>0</v>
      </c>
      <c r="AQ231">
        <v>0</v>
      </c>
      <c r="AR231">
        <v>0</v>
      </c>
      <c r="AS231">
        <v>2</v>
      </c>
      <c r="AT231">
        <v>2</v>
      </c>
      <c r="AU231" t="s">
        <v>37</v>
      </c>
      <c r="AW231">
        <v>9</v>
      </c>
      <c r="AX231">
        <v>0</v>
      </c>
      <c r="AY231">
        <v>0</v>
      </c>
      <c r="AZ231">
        <v>0</v>
      </c>
      <c r="BA231">
        <v>9</v>
      </c>
      <c r="BB231">
        <v>6.7419379599999996</v>
      </c>
      <c r="BC231">
        <v>14.56870743</v>
      </c>
      <c r="BD231">
        <v>10</v>
      </c>
    </row>
    <row r="232" spans="1:56" x14ac:dyDescent="0.25">
      <c r="A232" s="171">
        <v>44132</v>
      </c>
      <c r="B232" t="s">
        <v>92</v>
      </c>
      <c r="C232" t="s">
        <v>602</v>
      </c>
      <c r="D232" t="s">
        <v>940</v>
      </c>
      <c r="E232" t="s">
        <v>604</v>
      </c>
      <c r="F232" t="s">
        <v>193</v>
      </c>
      <c r="G232" t="s">
        <v>754</v>
      </c>
      <c r="H232" t="s">
        <v>367</v>
      </c>
      <c r="I232" t="s">
        <v>25</v>
      </c>
      <c r="J232" t="s">
        <v>596</v>
      </c>
      <c r="L232" t="s">
        <v>10</v>
      </c>
      <c r="M232" t="s">
        <v>659</v>
      </c>
      <c r="N232" t="s">
        <v>11</v>
      </c>
      <c r="O232" t="s">
        <v>660</v>
      </c>
      <c r="P232" t="s">
        <v>12</v>
      </c>
      <c r="Q232" t="s">
        <v>661</v>
      </c>
      <c r="R232" t="s">
        <v>102</v>
      </c>
      <c r="S232" t="s">
        <v>114</v>
      </c>
      <c r="T232" t="s">
        <v>25</v>
      </c>
      <c r="U232" t="s">
        <v>596</v>
      </c>
      <c r="W232" t="s">
        <v>92</v>
      </c>
      <c r="X232" t="s">
        <v>602</v>
      </c>
      <c r="Y232" t="s">
        <v>603</v>
      </c>
      <c r="Z232" t="s">
        <v>604</v>
      </c>
      <c r="AA232" t="s">
        <v>154</v>
      </c>
      <c r="AB232" t="s">
        <v>605</v>
      </c>
      <c r="AC232" t="s">
        <v>401</v>
      </c>
      <c r="AD232" t="s">
        <v>8</v>
      </c>
      <c r="AE232" t="s">
        <v>30</v>
      </c>
      <c r="AG232">
        <v>3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 s="36">
        <v>1</v>
      </c>
      <c r="AP232">
        <v>0</v>
      </c>
      <c r="AQ232">
        <v>0</v>
      </c>
      <c r="AR232">
        <v>0</v>
      </c>
      <c r="AS232">
        <v>3</v>
      </c>
      <c r="AT232">
        <v>3</v>
      </c>
      <c r="AU232" t="s">
        <v>37</v>
      </c>
      <c r="AW232">
        <v>13</v>
      </c>
      <c r="AX232">
        <v>0</v>
      </c>
      <c r="AY232">
        <v>0</v>
      </c>
      <c r="AZ232">
        <v>0</v>
      </c>
      <c r="BA232">
        <v>13</v>
      </c>
      <c r="BB232">
        <v>4.8990748999999996</v>
      </c>
      <c r="BC232">
        <v>14.54433978</v>
      </c>
      <c r="BD232">
        <v>10</v>
      </c>
    </row>
    <row r="233" spans="1:56" x14ac:dyDescent="0.25">
      <c r="A233" s="171">
        <v>44132</v>
      </c>
      <c r="B233" t="s">
        <v>92</v>
      </c>
      <c r="C233" t="s">
        <v>602</v>
      </c>
      <c r="D233" t="s">
        <v>940</v>
      </c>
      <c r="E233" t="s">
        <v>604</v>
      </c>
      <c r="F233" t="s">
        <v>193</v>
      </c>
      <c r="G233" t="s">
        <v>754</v>
      </c>
      <c r="H233" t="s">
        <v>367</v>
      </c>
      <c r="I233" t="s">
        <v>25</v>
      </c>
      <c r="J233" t="s">
        <v>596</v>
      </c>
      <c r="L233" t="s">
        <v>10</v>
      </c>
      <c r="M233" t="s">
        <v>659</v>
      </c>
      <c r="N233" t="s">
        <v>11</v>
      </c>
      <c r="O233" t="s">
        <v>660</v>
      </c>
      <c r="P233" t="s">
        <v>12</v>
      </c>
      <c r="Q233" t="s">
        <v>661</v>
      </c>
      <c r="R233" t="s">
        <v>102</v>
      </c>
      <c r="S233" t="s">
        <v>69</v>
      </c>
      <c r="T233" t="s">
        <v>25</v>
      </c>
      <c r="U233" t="s">
        <v>596</v>
      </c>
      <c r="W233" t="s">
        <v>92</v>
      </c>
      <c r="X233" t="s">
        <v>602</v>
      </c>
      <c r="Y233" t="s">
        <v>603</v>
      </c>
      <c r="Z233" t="s">
        <v>604</v>
      </c>
      <c r="AA233" t="s">
        <v>154</v>
      </c>
      <c r="AB233" t="s">
        <v>605</v>
      </c>
      <c r="AC233" t="s">
        <v>476</v>
      </c>
      <c r="AD233" t="s">
        <v>8</v>
      </c>
      <c r="AE233" t="s">
        <v>30</v>
      </c>
      <c r="AG233">
        <v>2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 s="36">
        <v>1</v>
      </c>
      <c r="AP233">
        <v>0</v>
      </c>
      <c r="AQ233">
        <v>0</v>
      </c>
      <c r="AR233">
        <v>0</v>
      </c>
      <c r="AS233">
        <v>2</v>
      </c>
      <c r="AT233">
        <v>2</v>
      </c>
      <c r="AU233" t="s">
        <v>37</v>
      </c>
      <c r="AW233">
        <v>52</v>
      </c>
      <c r="AX233">
        <v>0</v>
      </c>
      <c r="AY233">
        <v>0</v>
      </c>
      <c r="AZ233">
        <v>0</v>
      </c>
      <c r="BA233">
        <v>52</v>
      </c>
      <c r="BB233">
        <v>4.8990748999999996</v>
      </c>
      <c r="BC233">
        <v>14.54433978</v>
      </c>
      <c r="BD233">
        <v>10</v>
      </c>
    </row>
    <row r="234" spans="1:56" x14ac:dyDescent="0.25">
      <c r="A234" s="171">
        <v>44132</v>
      </c>
      <c r="B234" t="s">
        <v>92</v>
      </c>
      <c r="C234" t="s">
        <v>602</v>
      </c>
      <c r="D234" t="s">
        <v>940</v>
      </c>
      <c r="E234" t="s">
        <v>604</v>
      </c>
      <c r="F234" t="s">
        <v>218</v>
      </c>
      <c r="G234" t="s">
        <v>837</v>
      </c>
      <c r="H234" t="s">
        <v>364</v>
      </c>
      <c r="I234" t="s">
        <v>25</v>
      </c>
      <c r="J234" t="s">
        <v>596</v>
      </c>
      <c r="L234" t="s">
        <v>10</v>
      </c>
      <c r="M234" t="s">
        <v>659</v>
      </c>
      <c r="N234" t="s">
        <v>128</v>
      </c>
      <c r="O234" t="s">
        <v>975</v>
      </c>
      <c r="P234" t="s">
        <v>145</v>
      </c>
      <c r="Q234" t="s">
        <v>976</v>
      </c>
      <c r="R234" t="s">
        <v>496</v>
      </c>
      <c r="S234" t="s">
        <v>48</v>
      </c>
      <c r="T234" t="s">
        <v>17</v>
      </c>
      <c r="U234" t="s">
        <v>594</v>
      </c>
      <c r="W234" t="s">
        <v>632</v>
      </c>
      <c r="X234" t="s">
        <v>633</v>
      </c>
      <c r="AC234" t="s">
        <v>372</v>
      </c>
      <c r="AD234" t="s">
        <v>121</v>
      </c>
      <c r="AE234" t="s">
        <v>20</v>
      </c>
      <c r="AG234">
        <v>7</v>
      </c>
      <c r="AH234">
        <v>5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2</v>
      </c>
      <c r="AP234">
        <v>0</v>
      </c>
      <c r="AQ234">
        <v>3</v>
      </c>
      <c r="AR234">
        <v>0</v>
      </c>
      <c r="AS234">
        <v>9</v>
      </c>
      <c r="AT234">
        <v>12</v>
      </c>
      <c r="AU234" t="s">
        <v>64</v>
      </c>
      <c r="AV234" t="s">
        <v>654</v>
      </c>
      <c r="AW234">
        <v>3200</v>
      </c>
      <c r="AX234">
        <v>140</v>
      </c>
      <c r="AY234">
        <v>75</v>
      </c>
      <c r="AZ234">
        <v>3</v>
      </c>
      <c r="BA234">
        <v>3418</v>
      </c>
      <c r="BB234">
        <v>5.0849866700000002</v>
      </c>
      <c r="BC234">
        <v>14.63825578</v>
      </c>
      <c r="BD234">
        <v>10</v>
      </c>
    </row>
    <row r="235" spans="1:56" x14ac:dyDescent="0.25">
      <c r="A235" s="171">
        <v>44132</v>
      </c>
      <c r="B235" t="s">
        <v>92</v>
      </c>
      <c r="C235" t="s">
        <v>602</v>
      </c>
      <c r="D235" t="s">
        <v>940</v>
      </c>
      <c r="E235" t="s">
        <v>604</v>
      </c>
      <c r="F235" t="s">
        <v>218</v>
      </c>
      <c r="G235" t="s">
        <v>837</v>
      </c>
      <c r="H235" t="s">
        <v>364</v>
      </c>
      <c r="I235" t="s">
        <v>25</v>
      </c>
      <c r="J235" t="s">
        <v>596</v>
      </c>
      <c r="L235" t="s">
        <v>92</v>
      </c>
      <c r="M235" t="s">
        <v>602</v>
      </c>
      <c r="N235" t="s">
        <v>157</v>
      </c>
      <c r="O235" t="s">
        <v>665</v>
      </c>
      <c r="P235" t="s">
        <v>201</v>
      </c>
      <c r="Q235" t="s">
        <v>666</v>
      </c>
      <c r="R235" t="s">
        <v>953</v>
      </c>
      <c r="S235" t="s">
        <v>45</v>
      </c>
      <c r="T235" t="s">
        <v>239</v>
      </c>
      <c r="U235" t="s">
        <v>989</v>
      </c>
      <c r="W235" t="s">
        <v>240</v>
      </c>
      <c r="AC235" t="s">
        <v>372</v>
      </c>
      <c r="AD235" t="s">
        <v>194</v>
      </c>
      <c r="AE235" t="s">
        <v>30</v>
      </c>
      <c r="AG235">
        <v>5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 s="36">
        <v>1</v>
      </c>
      <c r="AP235">
        <v>0</v>
      </c>
      <c r="AQ235">
        <v>0</v>
      </c>
      <c r="AR235">
        <v>0</v>
      </c>
      <c r="AS235">
        <v>5</v>
      </c>
      <c r="AT235">
        <v>5</v>
      </c>
      <c r="AU235" t="s">
        <v>21</v>
      </c>
      <c r="AV235" t="s">
        <v>652</v>
      </c>
      <c r="AW235">
        <v>980</v>
      </c>
      <c r="AX235">
        <v>60</v>
      </c>
      <c r="AY235">
        <v>0</v>
      </c>
      <c r="AZ235">
        <v>3</v>
      </c>
      <c r="BA235">
        <v>1043</v>
      </c>
      <c r="BB235">
        <v>5.0849866700000002</v>
      </c>
      <c r="BC235">
        <v>14.63825578</v>
      </c>
      <c r="BD235">
        <v>10</v>
      </c>
    </row>
    <row r="236" spans="1:56" x14ac:dyDescent="0.25">
      <c r="A236" s="171">
        <v>44132</v>
      </c>
      <c r="B236" t="s">
        <v>92</v>
      </c>
      <c r="C236" t="s">
        <v>602</v>
      </c>
      <c r="D236" t="s">
        <v>940</v>
      </c>
      <c r="E236" t="s">
        <v>604</v>
      </c>
      <c r="F236" t="s">
        <v>218</v>
      </c>
      <c r="G236" t="s">
        <v>837</v>
      </c>
      <c r="H236" t="s">
        <v>364</v>
      </c>
      <c r="I236" t="s">
        <v>25</v>
      </c>
      <c r="J236" t="s">
        <v>596</v>
      </c>
      <c r="L236" t="s">
        <v>92</v>
      </c>
      <c r="M236" t="s">
        <v>602</v>
      </c>
      <c r="N236" t="s">
        <v>157</v>
      </c>
      <c r="O236" t="s">
        <v>665</v>
      </c>
      <c r="P236" t="s">
        <v>201</v>
      </c>
      <c r="Q236" t="s">
        <v>666</v>
      </c>
      <c r="R236" t="s">
        <v>953</v>
      </c>
      <c r="S236" t="s">
        <v>43</v>
      </c>
      <c r="T236" t="s">
        <v>239</v>
      </c>
      <c r="U236" t="s">
        <v>989</v>
      </c>
      <c r="W236" t="s">
        <v>240</v>
      </c>
      <c r="AC236" t="s">
        <v>372</v>
      </c>
      <c r="AD236" t="s">
        <v>70</v>
      </c>
      <c r="AE236" t="s">
        <v>30</v>
      </c>
      <c r="AG236">
        <v>7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 s="36">
        <v>1</v>
      </c>
      <c r="AP236">
        <v>0</v>
      </c>
      <c r="AQ236">
        <v>0</v>
      </c>
      <c r="AR236">
        <v>0</v>
      </c>
      <c r="AS236">
        <v>7</v>
      </c>
      <c r="AT236">
        <v>7</v>
      </c>
      <c r="AU236" t="s">
        <v>21</v>
      </c>
      <c r="AV236" t="s">
        <v>652</v>
      </c>
      <c r="AW236">
        <v>1100</v>
      </c>
      <c r="AX236">
        <v>90</v>
      </c>
      <c r="AY236">
        <v>0</v>
      </c>
      <c r="AZ236">
        <v>5</v>
      </c>
      <c r="BA236">
        <v>1195</v>
      </c>
      <c r="BB236">
        <v>5.0849866700000002</v>
      </c>
      <c r="BC236">
        <v>14.63825578</v>
      </c>
      <c r="BD236">
        <v>10</v>
      </c>
    </row>
    <row r="237" spans="1:56" x14ac:dyDescent="0.25">
      <c r="A237" s="171">
        <v>44132</v>
      </c>
      <c r="B237" t="s">
        <v>92</v>
      </c>
      <c r="C237" t="s">
        <v>602</v>
      </c>
      <c r="D237" t="s">
        <v>157</v>
      </c>
      <c r="E237" t="s">
        <v>665</v>
      </c>
      <c r="F237" t="s">
        <v>158</v>
      </c>
      <c r="G237" t="s">
        <v>667</v>
      </c>
      <c r="H237" t="s">
        <v>540</v>
      </c>
      <c r="I237" t="s">
        <v>25</v>
      </c>
      <c r="J237" t="s">
        <v>596</v>
      </c>
      <c r="L237" t="s">
        <v>92</v>
      </c>
      <c r="M237" t="s">
        <v>602</v>
      </c>
      <c r="N237" t="s">
        <v>157</v>
      </c>
      <c r="O237" t="s">
        <v>665</v>
      </c>
      <c r="P237" t="s">
        <v>158</v>
      </c>
      <c r="Q237" t="s">
        <v>667</v>
      </c>
      <c r="R237" t="s">
        <v>446</v>
      </c>
      <c r="S237" t="s">
        <v>22</v>
      </c>
      <c r="T237" t="s">
        <v>17</v>
      </c>
      <c r="U237" t="s">
        <v>594</v>
      </c>
      <c r="W237" t="s">
        <v>18</v>
      </c>
      <c r="X237" t="s">
        <v>601</v>
      </c>
      <c r="AC237" t="s">
        <v>372</v>
      </c>
      <c r="AD237" t="s">
        <v>152</v>
      </c>
      <c r="AE237" t="s">
        <v>30</v>
      </c>
      <c r="AG237">
        <v>3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1</v>
      </c>
      <c r="AP237">
        <v>0</v>
      </c>
      <c r="AQ237">
        <v>0</v>
      </c>
      <c r="AR237">
        <v>0</v>
      </c>
      <c r="AS237">
        <v>3</v>
      </c>
      <c r="AT237">
        <v>3</v>
      </c>
      <c r="AU237" t="s">
        <v>37</v>
      </c>
      <c r="AW237">
        <v>37</v>
      </c>
      <c r="AX237">
        <v>0</v>
      </c>
      <c r="AY237">
        <v>0</v>
      </c>
      <c r="AZ237">
        <v>0</v>
      </c>
      <c r="BA237">
        <v>37</v>
      </c>
      <c r="BB237">
        <v>5.6215450300000001</v>
      </c>
      <c r="BC237">
        <v>14.597549069999999</v>
      </c>
      <c r="BD237">
        <v>10</v>
      </c>
    </row>
    <row r="238" spans="1:56" x14ac:dyDescent="0.25">
      <c r="A238" s="171">
        <v>44132</v>
      </c>
      <c r="B238" t="s">
        <v>10</v>
      </c>
      <c r="C238" t="s">
        <v>659</v>
      </c>
      <c r="D238" t="s">
        <v>11</v>
      </c>
      <c r="E238" t="s">
        <v>660</v>
      </c>
      <c r="F238" t="s">
        <v>51</v>
      </c>
      <c r="G238" t="s">
        <v>1141</v>
      </c>
      <c r="H238" t="s">
        <v>361</v>
      </c>
      <c r="I238" t="s">
        <v>25</v>
      </c>
      <c r="J238" t="s">
        <v>596</v>
      </c>
      <c r="L238" t="s">
        <v>10</v>
      </c>
      <c r="M238" t="s">
        <v>659</v>
      </c>
      <c r="N238" t="s">
        <v>11</v>
      </c>
      <c r="O238" t="s">
        <v>660</v>
      </c>
      <c r="P238" t="s">
        <v>51</v>
      </c>
      <c r="Q238" t="s">
        <v>1141</v>
      </c>
      <c r="R238" t="s">
        <v>365</v>
      </c>
      <c r="S238" t="s">
        <v>49</v>
      </c>
      <c r="T238" t="s">
        <v>17</v>
      </c>
      <c r="U238" t="s">
        <v>594</v>
      </c>
      <c r="W238" t="s">
        <v>614</v>
      </c>
      <c r="X238" t="s">
        <v>615</v>
      </c>
      <c r="AC238" t="s">
        <v>372</v>
      </c>
      <c r="AD238" t="s">
        <v>19</v>
      </c>
      <c r="AE238" t="s">
        <v>36</v>
      </c>
      <c r="AG238">
        <v>0</v>
      </c>
      <c r="AH238">
        <v>15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 s="36">
        <v>1</v>
      </c>
      <c r="AP238">
        <v>3</v>
      </c>
      <c r="AQ238">
        <v>4</v>
      </c>
      <c r="AR238">
        <v>2</v>
      </c>
      <c r="AS238">
        <v>6</v>
      </c>
      <c r="AT238">
        <v>15</v>
      </c>
      <c r="AU238" t="s">
        <v>21</v>
      </c>
      <c r="AV238" t="s">
        <v>652</v>
      </c>
      <c r="AW238">
        <v>200</v>
      </c>
      <c r="AX238">
        <v>50</v>
      </c>
      <c r="AY238">
        <v>0</v>
      </c>
      <c r="AZ238">
        <v>15</v>
      </c>
      <c r="BA238">
        <v>265</v>
      </c>
      <c r="BB238">
        <v>8.6633450799999991</v>
      </c>
      <c r="BC238">
        <v>14.9876931</v>
      </c>
      <c r="BD238">
        <v>10</v>
      </c>
    </row>
    <row r="239" spans="1:56" x14ac:dyDescent="0.25">
      <c r="A239" s="171">
        <v>44132</v>
      </c>
      <c r="B239" t="s">
        <v>10</v>
      </c>
      <c r="C239" t="s">
        <v>659</v>
      </c>
      <c r="D239" t="s">
        <v>11</v>
      </c>
      <c r="E239" t="s">
        <v>660</v>
      </c>
      <c r="F239" t="s">
        <v>51</v>
      </c>
      <c r="G239" t="s">
        <v>1141</v>
      </c>
      <c r="H239" t="s">
        <v>361</v>
      </c>
      <c r="I239" t="s">
        <v>25</v>
      </c>
      <c r="J239" t="s">
        <v>596</v>
      </c>
      <c r="L239" t="s">
        <v>10</v>
      </c>
      <c r="M239" t="s">
        <v>659</v>
      </c>
      <c r="N239" t="s">
        <v>11</v>
      </c>
      <c r="O239" t="s">
        <v>660</v>
      </c>
      <c r="P239" t="s">
        <v>51</v>
      </c>
      <c r="Q239" t="s">
        <v>1141</v>
      </c>
      <c r="R239" t="s">
        <v>1165</v>
      </c>
      <c r="S239" t="s">
        <v>49</v>
      </c>
      <c r="T239" t="s">
        <v>17</v>
      </c>
      <c r="U239" t="s">
        <v>594</v>
      </c>
      <c r="W239" t="s">
        <v>614</v>
      </c>
      <c r="X239" t="s">
        <v>615</v>
      </c>
      <c r="AC239" t="s">
        <v>372</v>
      </c>
      <c r="AD239" t="s">
        <v>19</v>
      </c>
      <c r="AE239" t="s">
        <v>36</v>
      </c>
      <c r="AG239">
        <v>0</v>
      </c>
      <c r="AH239">
        <v>10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 s="36">
        <v>1</v>
      </c>
      <c r="AP239">
        <v>2</v>
      </c>
      <c r="AQ239">
        <v>2</v>
      </c>
      <c r="AR239">
        <v>2</v>
      </c>
      <c r="AS239">
        <v>4</v>
      </c>
      <c r="AT239">
        <v>10</v>
      </c>
      <c r="AU239" t="s">
        <v>21</v>
      </c>
      <c r="AV239" t="s">
        <v>652</v>
      </c>
      <c r="AW239">
        <v>150</v>
      </c>
      <c r="AX239">
        <v>40</v>
      </c>
      <c r="AY239">
        <v>0</v>
      </c>
      <c r="AZ239">
        <v>8</v>
      </c>
      <c r="BA239">
        <v>198</v>
      </c>
      <c r="BB239">
        <v>8.6633450799999991</v>
      </c>
      <c r="BC239">
        <v>14.9876931</v>
      </c>
      <c r="BD239">
        <v>10</v>
      </c>
    </row>
    <row r="240" spans="1:56" x14ac:dyDescent="0.25">
      <c r="A240" s="171">
        <v>44133</v>
      </c>
      <c r="B240" t="s">
        <v>26</v>
      </c>
      <c r="C240" t="s">
        <v>590</v>
      </c>
      <c r="D240" t="s">
        <v>591</v>
      </c>
      <c r="E240" t="s">
        <v>592</v>
      </c>
      <c r="F240" t="s">
        <v>88</v>
      </c>
      <c r="G240" t="s">
        <v>593</v>
      </c>
      <c r="H240" t="s">
        <v>89</v>
      </c>
      <c r="I240" t="s">
        <v>25</v>
      </c>
      <c r="J240" t="s">
        <v>596</v>
      </c>
      <c r="L240" t="s">
        <v>26</v>
      </c>
      <c r="M240" t="s">
        <v>590</v>
      </c>
      <c r="N240" t="s">
        <v>591</v>
      </c>
      <c r="O240" t="s">
        <v>592</v>
      </c>
      <c r="P240" t="s">
        <v>142</v>
      </c>
      <c r="Q240" t="s">
        <v>606</v>
      </c>
      <c r="R240" t="s">
        <v>673</v>
      </c>
      <c r="S240" t="s">
        <v>45</v>
      </c>
      <c r="T240" t="s">
        <v>25</v>
      </c>
      <c r="U240" t="s">
        <v>596</v>
      </c>
      <c r="W240" t="s">
        <v>92</v>
      </c>
      <c r="X240" t="s">
        <v>602</v>
      </c>
      <c r="Y240" t="s">
        <v>603</v>
      </c>
      <c r="Z240" t="s">
        <v>604</v>
      </c>
      <c r="AA240" t="s">
        <v>99</v>
      </c>
      <c r="AB240" t="s">
        <v>695</v>
      </c>
      <c r="AC240" t="s">
        <v>100</v>
      </c>
      <c r="AD240" t="s">
        <v>146</v>
      </c>
      <c r="AE240" t="s">
        <v>30</v>
      </c>
      <c r="AG240">
        <v>4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1</v>
      </c>
      <c r="AP240">
        <v>0</v>
      </c>
      <c r="AQ240">
        <v>0</v>
      </c>
      <c r="AR240">
        <v>0</v>
      </c>
      <c r="AS240">
        <v>4</v>
      </c>
      <c r="AT240">
        <v>4</v>
      </c>
      <c r="AU240" t="s">
        <v>37</v>
      </c>
      <c r="AW240">
        <v>57</v>
      </c>
      <c r="AX240">
        <v>0</v>
      </c>
      <c r="AY240">
        <v>0</v>
      </c>
      <c r="AZ240">
        <v>0</v>
      </c>
      <c r="BA240">
        <v>57</v>
      </c>
      <c r="BB240">
        <v>6.7419379599999996</v>
      </c>
      <c r="BC240">
        <v>14.56870743</v>
      </c>
      <c r="BD240">
        <v>10</v>
      </c>
    </row>
    <row r="241" spans="1:56" x14ac:dyDescent="0.25">
      <c r="A241" s="171">
        <v>44133</v>
      </c>
      <c r="B241" t="s">
        <v>26</v>
      </c>
      <c r="C241" t="s">
        <v>590</v>
      </c>
      <c r="D241" t="s">
        <v>591</v>
      </c>
      <c r="E241" t="s">
        <v>592</v>
      </c>
      <c r="F241" t="s">
        <v>88</v>
      </c>
      <c r="G241" t="s">
        <v>593</v>
      </c>
      <c r="H241" t="s">
        <v>89</v>
      </c>
      <c r="I241" t="s">
        <v>17</v>
      </c>
      <c r="J241" t="s">
        <v>594</v>
      </c>
      <c r="L241" t="s">
        <v>18</v>
      </c>
      <c r="M241" t="s">
        <v>601</v>
      </c>
      <c r="R241" t="s">
        <v>372</v>
      </c>
      <c r="S241" t="s">
        <v>117</v>
      </c>
      <c r="T241" t="s">
        <v>25</v>
      </c>
      <c r="U241" t="s">
        <v>596</v>
      </c>
      <c r="W241" t="s">
        <v>109</v>
      </c>
      <c r="X241" t="s">
        <v>690</v>
      </c>
      <c r="Y241" t="s">
        <v>160</v>
      </c>
      <c r="Z241" t="s">
        <v>719</v>
      </c>
      <c r="AA241" t="s">
        <v>181</v>
      </c>
      <c r="AB241" t="s">
        <v>751</v>
      </c>
      <c r="AC241" t="s">
        <v>417</v>
      </c>
      <c r="AD241" t="s">
        <v>190</v>
      </c>
      <c r="AE241" t="s">
        <v>112</v>
      </c>
      <c r="AG241">
        <v>0</v>
      </c>
      <c r="AH241">
        <v>0</v>
      </c>
      <c r="AI241">
        <v>6</v>
      </c>
      <c r="AJ241">
        <v>0</v>
      </c>
      <c r="AK241">
        <v>0</v>
      </c>
      <c r="AL241">
        <v>0</v>
      </c>
      <c r="AM241">
        <v>0</v>
      </c>
      <c r="AN241">
        <v>0</v>
      </c>
      <c r="AO241" s="36">
        <v>1</v>
      </c>
      <c r="AP241">
        <v>0</v>
      </c>
      <c r="AQ241">
        <v>0</v>
      </c>
      <c r="AR241">
        <v>0</v>
      </c>
      <c r="AS241">
        <v>6</v>
      </c>
      <c r="AT241">
        <v>6</v>
      </c>
      <c r="AU241" t="s">
        <v>37</v>
      </c>
      <c r="AW241">
        <v>68</v>
      </c>
      <c r="AX241">
        <v>0</v>
      </c>
      <c r="AY241">
        <v>0</v>
      </c>
      <c r="AZ241">
        <v>0</v>
      </c>
      <c r="BA241">
        <v>68</v>
      </c>
      <c r="BB241">
        <v>6.7419379599999996</v>
      </c>
      <c r="BC241">
        <v>14.56870743</v>
      </c>
      <c r="BD241">
        <v>10</v>
      </c>
    </row>
    <row r="242" spans="1:56" x14ac:dyDescent="0.25">
      <c r="A242" s="171">
        <v>44133</v>
      </c>
      <c r="B242" t="s">
        <v>26</v>
      </c>
      <c r="C242" t="s">
        <v>590</v>
      </c>
      <c r="D242" t="s">
        <v>591</v>
      </c>
      <c r="E242" t="s">
        <v>592</v>
      </c>
      <c r="F242" t="s">
        <v>88</v>
      </c>
      <c r="G242" t="s">
        <v>593</v>
      </c>
      <c r="H242" t="s">
        <v>89</v>
      </c>
      <c r="I242" t="s">
        <v>25</v>
      </c>
      <c r="J242" t="s">
        <v>596</v>
      </c>
      <c r="L242" t="s">
        <v>26</v>
      </c>
      <c r="M242" t="s">
        <v>590</v>
      </c>
      <c r="N242" t="s">
        <v>591</v>
      </c>
      <c r="O242" t="s">
        <v>592</v>
      </c>
      <c r="P242" t="s">
        <v>27</v>
      </c>
      <c r="Q242" t="s">
        <v>607</v>
      </c>
      <c r="R242" t="s">
        <v>723</v>
      </c>
      <c r="S242" t="s">
        <v>35</v>
      </c>
      <c r="T242" t="s">
        <v>25</v>
      </c>
      <c r="U242" t="s">
        <v>596</v>
      </c>
      <c r="W242" t="s">
        <v>170</v>
      </c>
      <c r="X242" t="s">
        <v>707</v>
      </c>
      <c r="Y242" t="s">
        <v>191</v>
      </c>
      <c r="Z242" t="s">
        <v>732</v>
      </c>
      <c r="AA242" t="s">
        <v>192</v>
      </c>
      <c r="AB242" t="s">
        <v>806</v>
      </c>
      <c r="AC242" t="s">
        <v>418</v>
      </c>
      <c r="AD242" t="s">
        <v>80</v>
      </c>
      <c r="AE242" t="s">
        <v>30</v>
      </c>
      <c r="AG242">
        <v>7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1</v>
      </c>
      <c r="AP242">
        <v>0</v>
      </c>
      <c r="AQ242">
        <v>0</v>
      </c>
      <c r="AR242">
        <v>0</v>
      </c>
      <c r="AS242">
        <v>7</v>
      </c>
      <c r="AT242">
        <v>7</v>
      </c>
      <c r="AU242" t="s">
        <v>37</v>
      </c>
      <c r="AW242">
        <v>84</v>
      </c>
      <c r="AX242">
        <v>0</v>
      </c>
      <c r="AY242">
        <v>0</v>
      </c>
      <c r="AZ242">
        <v>0</v>
      </c>
      <c r="BA242">
        <v>84</v>
      </c>
      <c r="BB242">
        <v>6.7419379599999996</v>
      </c>
      <c r="BC242">
        <v>14.56870743</v>
      </c>
      <c r="BD242">
        <v>10</v>
      </c>
    </row>
    <row r="243" spans="1:56" x14ac:dyDescent="0.25">
      <c r="A243" s="171">
        <v>44133</v>
      </c>
      <c r="B243" t="s">
        <v>26</v>
      </c>
      <c r="C243" t="s">
        <v>590</v>
      </c>
      <c r="D243" t="s">
        <v>591</v>
      </c>
      <c r="E243" t="s">
        <v>592</v>
      </c>
      <c r="F243" t="s">
        <v>88</v>
      </c>
      <c r="G243" t="s">
        <v>593</v>
      </c>
      <c r="H243" t="s">
        <v>89</v>
      </c>
      <c r="I243" t="s">
        <v>25</v>
      </c>
      <c r="J243" t="s">
        <v>596</v>
      </c>
      <c r="L243" t="s">
        <v>26</v>
      </c>
      <c r="M243" t="s">
        <v>590</v>
      </c>
      <c r="N243" t="s">
        <v>591</v>
      </c>
      <c r="O243" t="s">
        <v>592</v>
      </c>
      <c r="P243" t="s">
        <v>27</v>
      </c>
      <c r="Q243" t="s">
        <v>607</v>
      </c>
      <c r="R243" t="s">
        <v>689</v>
      </c>
      <c r="S243" t="s">
        <v>43</v>
      </c>
      <c r="T243" t="s">
        <v>25</v>
      </c>
      <c r="U243" t="s">
        <v>596</v>
      </c>
      <c r="W243" t="s">
        <v>92</v>
      </c>
      <c r="X243" t="s">
        <v>602</v>
      </c>
      <c r="Y243" t="s">
        <v>157</v>
      </c>
      <c r="Z243" t="s">
        <v>665</v>
      </c>
      <c r="AA243" t="s">
        <v>201</v>
      </c>
      <c r="AB243" t="s">
        <v>666</v>
      </c>
      <c r="AC243" t="s">
        <v>423</v>
      </c>
      <c r="AD243" t="s">
        <v>73</v>
      </c>
      <c r="AE243" t="s">
        <v>30</v>
      </c>
      <c r="AG243">
        <v>5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 s="36">
        <v>1</v>
      </c>
      <c r="AP243">
        <v>0</v>
      </c>
      <c r="AQ243">
        <v>0</v>
      </c>
      <c r="AR243">
        <v>0</v>
      </c>
      <c r="AS243">
        <v>5</v>
      </c>
      <c r="AT243">
        <v>5</v>
      </c>
      <c r="AU243" t="s">
        <v>31</v>
      </c>
      <c r="AW243">
        <v>46</v>
      </c>
      <c r="AX243">
        <v>5</v>
      </c>
      <c r="AY243">
        <v>0</v>
      </c>
      <c r="AZ243">
        <v>0</v>
      </c>
      <c r="BA243">
        <v>51</v>
      </c>
      <c r="BB243">
        <v>6.7419379599999996</v>
      </c>
      <c r="BC243">
        <v>14.56870743</v>
      </c>
      <c r="BD243">
        <v>10</v>
      </c>
    </row>
    <row r="244" spans="1:56" x14ac:dyDescent="0.25">
      <c r="A244" s="171">
        <v>44133</v>
      </c>
      <c r="B244" t="s">
        <v>92</v>
      </c>
      <c r="C244" t="s">
        <v>602</v>
      </c>
      <c r="D244" t="s">
        <v>940</v>
      </c>
      <c r="E244" t="s">
        <v>604</v>
      </c>
      <c r="F244" t="s">
        <v>193</v>
      </c>
      <c r="G244" t="s">
        <v>754</v>
      </c>
      <c r="H244" t="s">
        <v>367</v>
      </c>
      <c r="I244" t="s">
        <v>14</v>
      </c>
      <c r="J244" t="s">
        <v>611</v>
      </c>
      <c r="L244" t="s">
        <v>280</v>
      </c>
      <c r="M244" t="s">
        <v>1028</v>
      </c>
      <c r="R244" t="s">
        <v>372</v>
      </c>
      <c r="S244" t="s">
        <v>299</v>
      </c>
      <c r="T244" t="s">
        <v>544</v>
      </c>
      <c r="U244" t="s">
        <v>782</v>
      </c>
      <c r="AC244" t="s">
        <v>372</v>
      </c>
      <c r="AD244" t="s">
        <v>59</v>
      </c>
      <c r="AE244" t="s">
        <v>36</v>
      </c>
      <c r="AG244">
        <v>0</v>
      </c>
      <c r="AH244">
        <v>15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 s="36">
        <v>1</v>
      </c>
      <c r="AP244">
        <v>0</v>
      </c>
      <c r="AQ244">
        <v>0</v>
      </c>
      <c r="AR244">
        <v>0</v>
      </c>
      <c r="AS244">
        <v>15</v>
      </c>
      <c r="AT244">
        <v>15</v>
      </c>
      <c r="AU244" t="s">
        <v>37</v>
      </c>
      <c r="AW244">
        <v>525</v>
      </c>
      <c r="AX244">
        <v>0</v>
      </c>
      <c r="AY244">
        <v>0</v>
      </c>
      <c r="AZ244">
        <v>0</v>
      </c>
      <c r="BA244">
        <v>525</v>
      </c>
      <c r="BB244">
        <v>4.8990748999999996</v>
      </c>
      <c r="BC244">
        <v>14.54433978</v>
      </c>
      <c r="BD244">
        <v>10</v>
      </c>
    </row>
    <row r="245" spans="1:56" x14ac:dyDescent="0.25">
      <c r="A245" s="171">
        <v>44133</v>
      </c>
      <c r="B245" t="s">
        <v>92</v>
      </c>
      <c r="C245" t="s">
        <v>602</v>
      </c>
      <c r="D245" t="s">
        <v>157</v>
      </c>
      <c r="E245" t="s">
        <v>665</v>
      </c>
      <c r="F245" t="s">
        <v>158</v>
      </c>
      <c r="G245" t="s">
        <v>667</v>
      </c>
      <c r="H245" t="s">
        <v>847</v>
      </c>
      <c r="I245" t="s">
        <v>14</v>
      </c>
      <c r="J245" t="s">
        <v>611</v>
      </c>
      <c r="L245" t="s">
        <v>247</v>
      </c>
      <c r="M245" t="s">
        <v>625</v>
      </c>
      <c r="R245" t="s">
        <v>372</v>
      </c>
      <c r="S245" t="s">
        <v>117</v>
      </c>
      <c r="T245" t="s">
        <v>544</v>
      </c>
      <c r="U245" t="s">
        <v>782</v>
      </c>
      <c r="AC245" t="s">
        <v>372</v>
      </c>
      <c r="AD245" t="s">
        <v>83</v>
      </c>
      <c r="AE245" t="s">
        <v>36</v>
      </c>
      <c r="AG245">
        <v>0</v>
      </c>
      <c r="AH245">
        <v>2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1</v>
      </c>
      <c r="AP245">
        <v>0</v>
      </c>
      <c r="AQ245">
        <v>0</v>
      </c>
      <c r="AR245">
        <v>0</v>
      </c>
      <c r="AS245">
        <v>2</v>
      </c>
      <c r="AT245">
        <v>2</v>
      </c>
      <c r="AU245" t="s">
        <v>37</v>
      </c>
      <c r="AW245">
        <v>70</v>
      </c>
      <c r="AX245">
        <v>0</v>
      </c>
      <c r="AY245">
        <v>0</v>
      </c>
      <c r="AZ245">
        <v>0</v>
      </c>
      <c r="BA245">
        <v>70</v>
      </c>
      <c r="BB245">
        <v>6.0387188500000004</v>
      </c>
      <c r="BC245">
        <v>14.40065877</v>
      </c>
      <c r="BD245">
        <v>10</v>
      </c>
    </row>
    <row r="246" spans="1:56" x14ac:dyDescent="0.25">
      <c r="A246" s="171">
        <v>44133</v>
      </c>
      <c r="B246" t="s">
        <v>92</v>
      </c>
      <c r="C246" t="s">
        <v>602</v>
      </c>
      <c r="D246" t="s">
        <v>157</v>
      </c>
      <c r="E246" t="s">
        <v>665</v>
      </c>
      <c r="F246" t="s">
        <v>158</v>
      </c>
      <c r="G246" t="s">
        <v>667</v>
      </c>
      <c r="H246" t="s">
        <v>847</v>
      </c>
      <c r="I246" t="s">
        <v>14</v>
      </c>
      <c r="J246" t="s">
        <v>611</v>
      </c>
      <c r="L246" t="s">
        <v>247</v>
      </c>
      <c r="M246" t="s">
        <v>625</v>
      </c>
      <c r="R246" t="s">
        <v>372</v>
      </c>
      <c r="S246" t="s">
        <v>24</v>
      </c>
      <c r="T246" t="s">
        <v>544</v>
      </c>
      <c r="U246" t="s">
        <v>782</v>
      </c>
      <c r="AC246" t="s">
        <v>372</v>
      </c>
      <c r="AD246" t="s">
        <v>65</v>
      </c>
      <c r="AE246" t="s">
        <v>36</v>
      </c>
      <c r="AG246">
        <v>0</v>
      </c>
      <c r="AH246">
        <v>3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1</v>
      </c>
      <c r="AP246">
        <v>0</v>
      </c>
      <c r="AQ246">
        <v>0</v>
      </c>
      <c r="AR246">
        <v>0</v>
      </c>
      <c r="AS246">
        <v>3</v>
      </c>
      <c r="AT246">
        <v>3</v>
      </c>
      <c r="AU246" t="s">
        <v>37</v>
      </c>
      <c r="AW246">
        <v>120</v>
      </c>
      <c r="AX246">
        <v>0</v>
      </c>
      <c r="AY246">
        <v>0</v>
      </c>
      <c r="AZ246">
        <v>0</v>
      </c>
      <c r="BA246">
        <v>120</v>
      </c>
      <c r="BB246">
        <v>6.0387188500000004</v>
      </c>
      <c r="BC246">
        <v>14.40065877</v>
      </c>
      <c r="BD246">
        <v>10</v>
      </c>
    </row>
    <row r="247" spans="1:56" x14ac:dyDescent="0.25">
      <c r="A247" s="171">
        <v>44133</v>
      </c>
      <c r="B247" t="s">
        <v>92</v>
      </c>
      <c r="C247" t="s">
        <v>602</v>
      </c>
      <c r="D247" t="s">
        <v>157</v>
      </c>
      <c r="E247" t="s">
        <v>665</v>
      </c>
      <c r="F247" t="s">
        <v>158</v>
      </c>
      <c r="G247" t="s">
        <v>667</v>
      </c>
      <c r="H247" t="s">
        <v>540</v>
      </c>
      <c r="I247" t="s">
        <v>25</v>
      </c>
      <c r="J247" t="s">
        <v>596</v>
      </c>
      <c r="L247" t="s">
        <v>92</v>
      </c>
      <c r="M247" t="s">
        <v>602</v>
      </c>
      <c r="N247" t="s">
        <v>157</v>
      </c>
      <c r="O247" t="s">
        <v>665</v>
      </c>
      <c r="P247" t="s">
        <v>158</v>
      </c>
      <c r="Q247" t="s">
        <v>667</v>
      </c>
      <c r="R247" t="s">
        <v>831</v>
      </c>
      <c r="S247" t="s">
        <v>49</v>
      </c>
      <c r="T247" t="s">
        <v>17</v>
      </c>
      <c r="U247" t="s">
        <v>594</v>
      </c>
      <c r="W247" t="s">
        <v>18</v>
      </c>
      <c r="X247" t="s">
        <v>601</v>
      </c>
      <c r="AC247" t="s">
        <v>372</v>
      </c>
      <c r="AD247" t="s">
        <v>127</v>
      </c>
      <c r="AE247" t="s">
        <v>112</v>
      </c>
      <c r="AG247">
        <v>0</v>
      </c>
      <c r="AH247">
        <v>0</v>
      </c>
      <c r="AI247">
        <v>3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1</v>
      </c>
      <c r="AP247">
        <v>0</v>
      </c>
      <c r="AQ247">
        <v>0</v>
      </c>
      <c r="AR247">
        <v>0</v>
      </c>
      <c r="AS247">
        <v>3</v>
      </c>
      <c r="AT247">
        <v>3</v>
      </c>
      <c r="AU247" t="s">
        <v>37</v>
      </c>
      <c r="AW247">
        <v>62</v>
      </c>
      <c r="AX247">
        <v>0</v>
      </c>
      <c r="AY247">
        <v>0</v>
      </c>
      <c r="AZ247">
        <v>0</v>
      </c>
      <c r="BA247">
        <v>62</v>
      </c>
      <c r="BB247">
        <v>5.6215450300000001</v>
      </c>
      <c r="BC247">
        <v>14.597549069999999</v>
      </c>
      <c r="BD247">
        <v>10</v>
      </c>
    </row>
    <row r="248" spans="1:56" x14ac:dyDescent="0.25">
      <c r="A248" s="171">
        <v>44133</v>
      </c>
      <c r="B248" t="s">
        <v>10</v>
      </c>
      <c r="C248" t="s">
        <v>659</v>
      </c>
      <c r="D248" t="s">
        <v>11</v>
      </c>
      <c r="E248" t="s">
        <v>660</v>
      </c>
      <c r="F248" t="s">
        <v>33</v>
      </c>
      <c r="G248" t="s">
        <v>668</v>
      </c>
      <c r="H248" t="s">
        <v>362</v>
      </c>
      <c r="I248" t="s">
        <v>25</v>
      </c>
      <c r="J248" t="s">
        <v>596</v>
      </c>
      <c r="L248" t="s">
        <v>10</v>
      </c>
      <c r="M248" t="s">
        <v>659</v>
      </c>
      <c r="N248" t="s">
        <v>11</v>
      </c>
      <c r="O248" t="s">
        <v>660</v>
      </c>
      <c r="P248" t="s">
        <v>33</v>
      </c>
      <c r="Q248" t="s">
        <v>668</v>
      </c>
      <c r="R248" t="s">
        <v>399</v>
      </c>
      <c r="S248" t="s">
        <v>8</v>
      </c>
      <c r="T248" t="s">
        <v>25</v>
      </c>
      <c r="U248" t="s">
        <v>596</v>
      </c>
      <c r="W248" t="s">
        <v>10</v>
      </c>
      <c r="X248" t="s">
        <v>659</v>
      </c>
      <c r="Y248" t="s">
        <v>11</v>
      </c>
      <c r="Z248" t="s">
        <v>660</v>
      </c>
      <c r="AA248" t="s">
        <v>33</v>
      </c>
      <c r="AB248" t="s">
        <v>668</v>
      </c>
      <c r="AC248" t="s">
        <v>399</v>
      </c>
      <c r="AD248" t="s">
        <v>127</v>
      </c>
      <c r="AE248" t="s">
        <v>118</v>
      </c>
      <c r="AF248" t="s">
        <v>524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5</v>
      </c>
      <c r="AO248" s="36">
        <v>1</v>
      </c>
      <c r="AP248">
        <v>0</v>
      </c>
      <c r="AQ248">
        <v>0</v>
      </c>
      <c r="AR248">
        <v>0</v>
      </c>
      <c r="AS248">
        <v>5</v>
      </c>
      <c r="AT248">
        <v>5</v>
      </c>
      <c r="AU248" t="s">
        <v>151</v>
      </c>
      <c r="AV248" t="s">
        <v>327</v>
      </c>
      <c r="AW248">
        <v>250</v>
      </c>
      <c r="AX248">
        <v>0</v>
      </c>
      <c r="AY248">
        <v>0</v>
      </c>
      <c r="AZ248">
        <v>2</v>
      </c>
      <c r="BA248">
        <v>252</v>
      </c>
      <c r="BB248">
        <v>9.3887997999999993</v>
      </c>
      <c r="BC248">
        <v>13.43275727</v>
      </c>
      <c r="BD248">
        <v>10</v>
      </c>
    </row>
    <row r="249" spans="1:56" x14ac:dyDescent="0.25">
      <c r="A249" s="171">
        <v>44133</v>
      </c>
      <c r="B249" t="s">
        <v>10</v>
      </c>
      <c r="C249" t="s">
        <v>659</v>
      </c>
      <c r="D249" t="s">
        <v>11</v>
      </c>
      <c r="E249" t="s">
        <v>660</v>
      </c>
      <c r="F249" t="s">
        <v>12</v>
      </c>
      <c r="G249" t="s">
        <v>661</v>
      </c>
      <c r="H249" t="s">
        <v>13</v>
      </c>
      <c r="I249" t="s">
        <v>14</v>
      </c>
      <c r="J249" t="s">
        <v>611</v>
      </c>
      <c r="L249" t="s">
        <v>52</v>
      </c>
      <c r="M249" t="s">
        <v>616</v>
      </c>
      <c r="R249" t="s">
        <v>372</v>
      </c>
      <c r="S249" t="s">
        <v>22</v>
      </c>
      <c r="T249" t="s">
        <v>25</v>
      </c>
      <c r="U249" t="s">
        <v>596</v>
      </c>
      <c r="W249" t="s">
        <v>26</v>
      </c>
      <c r="X249" t="s">
        <v>590</v>
      </c>
      <c r="Y249" t="s">
        <v>591</v>
      </c>
      <c r="Z249" t="s">
        <v>592</v>
      </c>
      <c r="AA249" t="s">
        <v>142</v>
      </c>
      <c r="AB249" t="s">
        <v>606</v>
      </c>
      <c r="AC249" t="s">
        <v>363</v>
      </c>
      <c r="AD249" t="s">
        <v>950</v>
      </c>
      <c r="AE249" t="s">
        <v>20</v>
      </c>
      <c r="AG249">
        <v>4</v>
      </c>
      <c r="AH249">
        <v>6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 s="36">
        <v>2</v>
      </c>
      <c r="AP249">
        <v>0</v>
      </c>
      <c r="AQ249">
        <v>3</v>
      </c>
      <c r="AR249">
        <v>2</v>
      </c>
      <c r="AS249">
        <v>5</v>
      </c>
      <c r="AT249">
        <v>10</v>
      </c>
      <c r="AU249" t="s">
        <v>31</v>
      </c>
      <c r="AW249">
        <v>813</v>
      </c>
      <c r="AX249">
        <v>56</v>
      </c>
      <c r="AY249">
        <v>0</v>
      </c>
      <c r="AZ249">
        <v>0</v>
      </c>
      <c r="BA249">
        <v>869</v>
      </c>
      <c r="BB249">
        <v>7.7847441999999996</v>
      </c>
      <c r="BC249">
        <v>15.51739456</v>
      </c>
      <c r="BD249">
        <v>10</v>
      </c>
    </row>
    <row r="250" spans="1:56" x14ac:dyDescent="0.25">
      <c r="A250" s="171">
        <v>44134</v>
      </c>
      <c r="B250" t="s">
        <v>26</v>
      </c>
      <c r="C250" t="s">
        <v>590</v>
      </c>
      <c r="D250" t="s">
        <v>591</v>
      </c>
      <c r="E250" t="s">
        <v>592</v>
      </c>
      <c r="F250" t="s">
        <v>88</v>
      </c>
      <c r="G250" t="s">
        <v>593</v>
      </c>
      <c r="H250" t="s">
        <v>89</v>
      </c>
      <c r="I250" t="s">
        <v>17</v>
      </c>
      <c r="J250" t="s">
        <v>594</v>
      </c>
      <c r="L250" t="s">
        <v>143</v>
      </c>
      <c r="M250" t="s">
        <v>595</v>
      </c>
      <c r="R250" t="s">
        <v>372</v>
      </c>
      <c r="S250" t="s">
        <v>175</v>
      </c>
      <c r="T250" t="s">
        <v>25</v>
      </c>
      <c r="U250" t="s">
        <v>596</v>
      </c>
      <c r="W250" t="s">
        <v>167</v>
      </c>
      <c r="X250" t="s">
        <v>597</v>
      </c>
      <c r="Y250" t="s">
        <v>186</v>
      </c>
      <c r="Z250" t="s">
        <v>766</v>
      </c>
      <c r="AA250" t="s">
        <v>187</v>
      </c>
      <c r="AB250" t="s">
        <v>790</v>
      </c>
      <c r="AC250" t="s">
        <v>413</v>
      </c>
      <c r="AD250" t="s">
        <v>83</v>
      </c>
      <c r="AE250" t="s">
        <v>112</v>
      </c>
      <c r="AG250">
        <v>0</v>
      </c>
      <c r="AH250">
        <v>0</v>
      </c>
      <c r="AI250">
        <v>7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1</v>
      </c>
      <c r="AP250">
        <v>0</v>
      </c>
      <c r="AQ250">
        <v>0</v>
      </c>
      <c r="AR250">
        <v>0</v>
      </c>
      <c r="AS250">
        <v>7</v>
      </c>
      <c r="AT250">
        <v>7</v>
      </c>
      <c r="AU250" t="s">
        <v>600</v>
      </c>
      <c r="AW250">
        <v>79</v>
      </c>
      <c r="AX250">
        <v>0</v>
      </c>
      <c r="AY250">
        <v>0</v>
      </c>
      <c r="AZ250">
        <v>0</v>
      </c>
      <c r="BA250">
        <v>79</v>
      </c>
      <c r="BB250">
        <v>6.7419379599999996</v>
      </c>
      <c r="BC250">
        <v>14.56870743</v>
      </c>
      <c r="BD250">
        <v>10</v>
      </c>
    </row>
    <row r="251" spans="1:56" x14ac:dyDescent="0.25">
      <c r="A251" s="171">
        <v>44134</v>
      </c>
      <c r="B251" t="s">
        <v>26</v>
      </c>
      <c r="C251" t="s">
        <v>590</v>
      </c>
      <c r="D251" t="s">
        <v>591</v>
      </c>
      <c r="E251" t="s">
        <v>592</v>
      </c>
      <c r="F251" t="s">
        <v>88</v>
      </c>
      <c r="G251" t="s">
        <v>593</v>
      </c>
      <c r="H251" t="s">
        <v>89</v>
      </c>
      <c r="I251" t="s">
        <v>25</v>
      </c>
      <c r="J251" t="s">
        <v>596</v>
      </c>
      <c r="L251" t="s">
        <v>26</v>
      </c>
      <c r="M251" t="s">
        <v>590</v>
      </c>
      <c r="N251" t="s">
        <v>591</v>
      </c>
      <c r="O251" t="s">
        <v>592</v>
      </c>
      <c r="P251" t="s">
        <v>27</v>
      </c>
      <c r="Q251" t="s">
        <v>607</v>
      </c>
      <c r="R251" t="s">
        <v>189</v>
      </c>
      <c r="S251" t="s">
        <v>35</v>
      </c>
      <c r="T251" t="s">
        <v>25</v>
      </c>
      <c r="U251" t="s">
        <v>596</v>
      </c>
      <c r="W251" t="s">
        <v>92</v>
      </c>
      <c r="X251" t="s">
        <v>602</v>
      </c>
      <c r="Y251" t="s">
        <v>93</v>
      </c>
      <c r="Z251" t="s">
        <v>687</v>
      </c>
      <c r="AA251" t="s">
        <v>94</v>
      </c>
      <c r="AB251" t="s">
        <v>796</v>
      </c>
      <c r="AC251" t="s">
        <v>415</v>
      </c>
      <c r="AD251" t="s">
        <v>179</v>
      </c>
      <c r="AE251" t="s">
        <v>30</v>
      </c>
      <c r="AG251">
        <v>4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1</v>
      </c>
      <c r="AP251">
        <v>0</v>
      </c>
      <c r="AQ251">
        <v>0</v>
      </c>
      <c r="AR251">
        <v>0</v>
      </c>
      <c r="AS251">
        <v>4</v>
      </c>
      <c r="AT251">
        <v>4</v>
      </c>
      <c r="AU251" t="s">
        <v>37</v>
      </c>
      <c r="AW251">
        <v>71</v>
      </c>
      <c r="AX251">
        <v>0</v>
      </c>
      <c r="AY251">
        <v>0</v>
      </c>
      <c r="AZ251">
        <v>0</v>
      </c>
      <c r="BA251">
        <v>71</v>
      </c>
      <c r="BB251">
        <v>6.7419379599999996</v>
      </c>
      <c r="BC251">
        <v>14.56870743</v>
      </c>
      <c r="BD251">
        <v>10</v>
      </c>
    </row>
    <row r="252" spans="1:56" x14ac:dyDescent="0.25">
      <c r="A252" s="171">
        <v>44134</v>
      </c>
      <c r="B252" t="s">
        <v>26</v>
      </c>
      <c r="C252" t="s">
        <v>590</v>
      </c>
      <c r="D252" t="s">
        <v>591</v>
      </c>
      <c r="E252" t="s">
        <v>592</v>
      </c>
      <c r="F252" t="s">
        <v>88</v>
      </c>
      <c r="G252" t="s">
        <v>593</v>
      </c>
      <c r="H252" t="s">
        <v>89</v>
      </c>
      <c r="I252" t="s">
        <v>25</v>
      </c>
      <c r="J252" t="s">
        <v>596</v>
      </c>
      <c r="L252" t="s">
        <v>26</v>
      </c>
      <c r="M252" t="s">
        <v>590</v>
      </c>
      <c r="N252" t="s">
        <v>591</v>
      </c>
      <c r="O252" t="s">
        <v>592</v>
      </c>
      <c r="P252" t="s">
        <v>142</v>
      </c>
      <c r="Q252" t="s">
        <v>606</v>
      </c>
      <c r="R252" t="s">
        <v>153</v>
      </c>
      <c r="S252" t="s">
        <v>8</v>
      </c>
      <c r="T252" t="s">
        <v>25</v>
      </c>
      <c r="U252" t="s">
        <v>596</v>
      </c>
      <c r="W252" t="s">
        <v>26</v>
      </c>
      <c r="X252" t="s">
        <v>590</v>
      </c>
      <c r="Y252" t="s">
        <v>591</v>
      </c>
      <c r="Z252" t="s">
        <v>592</v>
      </c>
      <c r="AA252" t="s">
        <v>88</v>
      </c>
      <c r="AB252" t="s">
        <v>593</v>
      </c>
      <c r="AC252" t="s">
        <v>400</v>
      </c>
      <c r="AD252" t="s">
        <v>119</v>
      </c>
      <c r="AE252" t="s">
        <v>107</v>
      </c>
      <c r="AG252">
        <v>2</v>
      </c>
      <c r="AH252">
        <v>0</v>
      </c>
      <c r="AI252">
        <v>1</v>
      </c>
      <c r="AJ252">
        <v>0</v>
      </c>
      <c r="AK252">
        <v>0</v>
      </c>
      <c r="AL252">
        <v>0</v>
      </c>
      <c r="AM252">
        <v>0</v>
      </c>
      <c r="AN252">
        <v>0</v>
      </c>
      <c r="AO252" s="36">
        <v>2</v>
      </c>
      <c r="AP252">
        <v>0</v>
      </c>
      <c r="AQ252">
        <v>0</v>
      </c>
      <c r="AR252">
        <v>0</v>
      </c>
      <c r="AS252">
        <v>3</v>
      </c>
      <c r="AT252">
        <v>3</v>
      </c>
      <c r="AU252" t="s">
        <v>37</v>
      </c>
      <c r="AW252">
        <v>38</v>
      </c>
      <c r="AX252">
        <v>0</v>
      </c>
      <c r="AY252">
        <v>0</v>
      </c>
      <c r="AZ252">
        <v>0</v>
      </c>
      <c r="BA252">
        <v>38</v>
      </c>
      <c r="BB252">
        <v>6.7419379599999996</v>
      </c>
      <c r="BC252">
        <v>14.56870743</v>
      </c>
      <c r="BD252">
        <v>10</v>
      </c>
    </row>
    <row r="253" spans="1:56" x14ac:dyDescent="0.25">
      <c r="A253" s="171">
        <v>44134</v>
      </c>
      <c r="B253" t="s">
        <v>92</v>
      </c>
      <c r="C253" t="s">
        <v>602</v>
      </c>
      <c r="D253" t="s">
        <v>940</v>
      </c>
      <c r="E253" t="s">
        <v>604</v>
      </c>
      <c r="F253" t="s">
        <v>193</v>
      </c>
      <c r="G253" t="s">
        <v>754</v>
      </c>
      <c r="H253" t="s">
        <v>367</v>
      </c>
      <c r="I253" t="s">
        <v>17</v>
      </c>
      <c r="J253" t="s">
        <v>594</v>
      </c>
      <c r="L253" t="s">
        <v>221</v>
      </c>
      <c r="M253" t="s">
        <v>622</v>
      </c>
      <c r="R253" t="s">
        <v>372</v>
      </c>
      <c r="S253" t="s">
        <v>35</v>
      </c>
      <c r="T253" t="s">
        <v>25</v>
      </c>
      <c r="U253" t="s">
        <v>596</v>
      </c>
      <c r="W253" t="s">
        <v>92</v>
      </c>
      <c r="X253" t="s">
        <v>602</v>
      </c>
      <c r="Y253" t="s">
        <v>603</v>
      </c>
      <c r="Z253" t="s">
        <v>604</v>
      </c>
      <c r="AA253" t="s">
        <v>180</v>
      </c>
      <c r="AB253" t="s">
        <v>765</v>
      </c>
      <c r="AC253" t="s">
        <v>472</v>
      </c>
      <c r="AD253" t="s">
        <v>139</v>
      </c>
      <c r="AE253" t="s">
        <v>30</v>
      </c>
      <c r="AG253">
        <v>3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 s="36">
        <v>1</v>
      </c>
      <c r="AP253">
        <v>0</v>
      </c>
      <c r="AQ253">
        <v>0</v>
      </c>
      <c r="AR253">
        <v>0</v>
      </c>
      <c r="AS253">
        <v>3</v>
      </c>
      <c r="AT253">
        <v>3</v>
      </c>
      <c r="AU253" t="s">
        <v>37</v>
      </c>
      <c r="AW253">
        <v>22</v>
      </c>
      <c r="AX253">
        <v>0</v>
      </c>
      <c r="AY253">
        <v>0</v>
      </c>
      <c r="AZ253">
        <v>0</v>
      </c>
      <c r="BA253">
        <v>22</v>
      </c>
      <c r="BB253">
        <v>4.8990748999999996</v>
      </c>
      <c r="BC253">
        <v>14.54433978</v>
      </c>
      <c r="BD253">
        <v>10</v>
      </c>
    </row>
    <row r="254" spans="1:56" x14ac:dyDescent="0.25">
      <c r="A254" s="171">
        <v>44134</v>
      </c>
      <c r="B254" t="s">
        <v>92</v>
      </c>
      <c r="C254" t="s">
        <v>602</v>
      </c>
      <c r="D254" t="s">
        <v>157</v>
      </c>
      <c r="E254" t="s">
        <v>665</v>
      </c>
      <c r="F254" t="s">
        <v>158</v>
      </c>
      <c r="G254" t="s">
        <v>667</v>
      </c>
      <c r="H254" t="s">
        <v>847</v>
      </c>
      <c r="I254" t="s">
        <v>14</v>
      </c>
      <c r="J254" t="s">
        <v>611</v>
      </c>
      <c r="L254" t="s">
        <v>159</v>
      </c>
      <c r="M254" t="s">
        <v>653</v>
      </c>
      <c r="R254" t="s">
        <v>372</v>
      </c>
      <c r="S254" t="s">
        <v>548</v>
      </c>
      <c r="T254" t="s">
        <v>544</v>
      </c>
      <c r="U254" t="s">
        <v>782</v>
      </c>
      <c r="AC254" t="s">
        <v>372</v>
      </c>
      <c r="AD254" t="s">
        <v>253</v>
      </c>
      <c r="AE254" t="s">
        <v>36</v>
      </c>
      <c r="AG254">
        <v>0</v>
      </c>
      <c r="AH254">
        <v>4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 s="36">
        <v>1</v>
      </c>
      <c r="AP254">
        <v>0</v>
      </c>
      <c r="AQ254">
        <v>0</v>
      </c>
      <c r="AR254">
        <v>0</v>
      </c>
      <c r="AS254">
        <v>4</v>
      </c>
      <c r="AT254">
        <v>4</v>
      </c>
      <c r="AU254" t="s">
        <v>37</v>
      </c>
      <c r="AW254">
        <v>205</v>
      </c>
      <c r="AX254">
        <v>0</v>
      </c>
      <c r="AY254">
        <v>0</v>
      </c>
      <c r="AZ254">
        <v>0</v>
      </c>
      <c r="BA254">
        <v>205</v>
      </c>
      <c r="BB254">
        <v>6.0385846000000001</v>
      </c>
      <c r="BC254">
        <v>14.4007468</v>
      </c>
      <c r="BD254">
        <v>10</v>
      </c>
    </row>
    <row r="255" spans="1:56" x14ac:dyDescent="0.25">
      <c r="A255" s="171">
        <v>44134</v>
      </c>
      <c r="B255" t="s">
        <v>92</v>
      </c>
      <c r="C255" t="s">
        <v>602</v>
      </c>
      <c r="D255" t="s">
        <v>157</v>
      </c>
      <c r="E255" t="s">
        <v>665</v>
      </c>
      <c r="F255" t="s">
        <v>158</v>
      </c>
      <c r="G255" t="s">
        <v>667</v>
      </c>
      <c r="H255" t="s">
        <v>540</v>
      </c>
      <c r="I255" t="s">
        <v>25</v>
      </c>
      <c r="J255" t="s">
        <v>596</v>
      </c>
      <c r="L255" t="s">
        <v>92</v>
      </c>
      <c r="M255" t="s">
        <v>602</v>
      </c>
      <c r="N255" t="s">
        <v>940</v>
      </c>
      <c r="O255" t="s">
        <v>604</v>
      </c>
      <c r="P255" t="s">
        <v>193</v>
      </c>
      <c r="Q255" t="s">
        <v>754</v>
      </c>
      <c r="R255" t="s">
        <v>941</v>
      </c>
      <c r="S255" t="s">
        <v>35</v>
      </c>
      <c r="T255" t="s">
        <v>17</v>
      </c>
      <c r="U255" t="s">
        <v>594</v>
      </c>
      <c r="W255" t="s">
        <v>18</v>
      </c>
      <c r="X255" t="s">
        <v>601</v>
      </c>
      <c r="AC255" t="s">
        <v>372</v>
      </c>
      <c r="AD255" t="s">
        <v>127</v>
      </c>
      <c r="AE255" t="s">
        <v>30</v>
      </c>
      <c r="AG255">
        <v>2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1</v>
      </c>
      <c r="AP255">
        <v>0</v>
      </c>
      <c r="AQ255">
        <v>0</v>
      </c>
      <c r="AR255">
        <v>0</v>
      </c>
      <c r="AS255">
        <v>2</v>
      </c>
      <c r="AT255">
        <v>2</v>
      </c>
      <c r="AU255" t="s">
        <v>37</v>
      </c>
      <c r="AW255">
        <v>19</v>
      </c>
      <c r="AX255">
        <v>0</v>
      </c>
      <c r="AY255">
        <v>0</v>
      </c>
      <c r="AZ255">
        <v>0</v>
      </c>
      <c r="BA255">
        <v>19</v>
      </c>
      <c r="BB255">
        <v>5.6215450300000001</v>
      </c>
      <c r="BC255">
        <v>14.597549069999999</v>
      </c>
      <c r="BD255">
        <v>10</v>
      </c>
    </row>
    <row r="256" spans="1:56" x14ac:dyDescent="0.25">
      <c r="A256" s="171">
        <v>44134</v>
      </c>
      <c r="B256" t="s">
        <v>10</v>
      </c>
      <c r="C256" t="s">
        <v>659</v>
      </c>
      <c r="D256" t="s">
        <v>11</v>
      </c>
      <c r="E256" t="s">
        <v>660</v>
      </c>
      <c r="F256" t="s">
        <v>51</v>
      </c>
      <c r="G256" t="s">
        <v>1141</v>
      </c>
      <c r="H256" t="s">
        <v>361</v>
      </c>
      <c r="I256" t="s">
        <v>25</v>
      </c>
      <c r="J256" t="s">
        <v>596</v>
      </c>
      <c r="L256" t="s">
        <v>10</v>
      </c>
      <c r="M256" t="s">
        <v>659</v>
      </c>
      <c r="N256" t="s">
        <v>11</v>
      </c>
      <c r="O256" t="s">
        <v>660</v>
      </c>
      <c r="P256" t="s">
        <v>51</v>
      </c>
      <c r="Q256" t="s">
        <v>1141</v>
      </c>
      <c r="R256" t="s">
        <v>1166</v>
      </c>
      <c r="S256" t="s">
        <v>120</v>
      </c>
      <c r="T256" t="s">
        <v>25</v>
      </c>
      <c r="U256" t="s">
        <v>596</v>
      </c>
      <c r="W256" t="s">
        <v>10</v>
      </c>
      <c r="X256" t="s">
        <v>659</v>
      </c>
      <c r="Y256" t="s">
        <v>11</v>
      </c>
      <c r="Z256" t="s">
        <v>660</v>
      </c>
      <c r="AA256" t="s">
        <v>12</v>
      </c>
      <c r="AB256" t="s">
        <v>661</v>
      </c>
      <c r="AC256" t="s">
        <v>236</v>
      </c>
      <c r="AD256" t="s">
        <v>121</v>
      </c>
      <c r="AE256" t="s">
        <v>30</v>
      </c>
      <c r="AG256">
        <v>5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 s="36">
        <v>1</v>
      </c>
      <c r="AP256">
        <v>0</v>
      </c>
      <c r="AQ256">
        <v>0</v>
      </c>
      <c r="AR256">
        <v>2</v>
      </c>
      <c r="AS256">
        <v>3</v>
      </c>
      <c r="AT256">
        <v>5</v>
      </c>
      <c r="AU256" t="s">
        <v>37</v>
      </c>
      <c r="AW256">
        <v>80</v>
      </c>
      <c r="AX256">
        <v>0</v>
      </c>
      <c r="AY256">
        <v>0</v>
      </c>
      <c r="AZ256">
        <v>0</v>
      </c>
      <c r="BA256">
        <v>80</v>
      </c>
      <c r="BB256">
        <v>8.6633450799999991</v>
      </c>
      <c r="BC256">
        <v>14.9876931</v>
      </c>
      <c r="BD256">
        <v>10</v>
      </c>
    </row>
    <row r="257" spans="1:56" x14ac:dyDescent="0.25">
      <c r="A257" s="171">
        <v>44134</v>
      </c>
      <c r="B257" t="s">
        <v>10</v>
      </c>
      <c r="C257" t="s">
        <v>659</v>
      </c>
      <c r="D257" t="s">
        <v>11</v>
      </c>
      <c r="E257" t="s">
        <v>660</v>
      </c>
      <c r="F257" t="s">
        <v>12</v>
      </c>
      <c r="G257" t="s">
        <v>661</v>
      </c>
      <c r="H257" t="s">
        <v>13</v>
      </c>
      <c r="I257" t="s">
        <v>14</v>
      </c>
      <c r="J257" t="s">
        <v>611</v>
      </c>
      <c r="L257" t="s">
        <v>97</v>
      </c>
      <c r="M257" t="s">
        <v>644</v>
      </c>
      <c r="R257" t="s">
        <v>372</v>
      </c>
      <c r="S257" t="s">
        <v>35</v>
      </c>
      <c r="T257" t="s">
        <v>17</v>
      </c>
      <c r="U257" t="s">
        <v>594</v>
      </c>
      <c r="W257" t="s">
        <v>18</v>
      </c>
      <c r="X257" t="s">
        <v>601</v>
      </c>
      <c r="AC257" t="s">
        <v>372</v>
      </c>
      <c r="AD257" t="s">
        <v>68</v>
      </c>
      <c r="AE257" t="s">
        <v>36</v>
      </c>
      <c r="AG257">
        <v>0</v>
      </c>
      <c r="AH257">
        <v>13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 s="36">
        <v>1</v>
      </c>
      <c r="AP257">
        <v>2</v>
      </c>
      <c r="AQ257">
        <v>3</v>
      </c>
      <c r="AR257">
        <v>4</v>
      </c>
      <c r="AS257">
        <v>4</v>
      </c>
      <c r="AT257">
        <v>13</v>
      </c>
      <c r="AU257" t="s">
        <v>21</v>
      </c>
      <c r="AV257" t="s">
        <v>652</v>
      </c>
      <c r="AW257">
        <v>170</v>
      </c>
      <c r="AX257">
        <v>25</v>
      </c>
      <c r="AY257">
        <v>0</v>
      </c>
      <c r="AZ257">
        <v>7</v>
      </c>
      <c r="BA257">
        <v>202</v>
      </c>
      <c r="BB257">
        <v>7.7847441999999996</v>
      </c>
      <c r="BC257">
        <v>15.51739456</v>
      </c>
      <c r="BD257">
        <v>10</v>
      </c>
    </row>
    <row r="258" spans="1:56" x14ac:dyDescent="0.25">
      <c r="A258" s="171">
        <v>44135</v>
      </c>
      <c r="B258" t="s">
        <v>26</v>
      </c>
      <c r="C258" t="s">
        <v>590</v>
      </c>
      <c r="D258" t="s">
        <v>591</v>
      </c>
      <c r="E258" t="s">
        <v>592</v>
      </c>
      <c r="F258" t="s">
        <v>88</v>
      </c>
      <c r="G258" t="s">
        <v>593</v>
      </c>
      <c r="H258" t="s">
        <v>89</v>
      </c>
      <c r="I258" t="s">
        <v>25</v>
      </c>
      <c r="J258" t="s">
        <v>596</v>
      </c>
      <c r="L258" t="s">
        <v>26</v>
      </c>
      <c r="M258" t="s">
        <v>590</v>
      </c>
      <c r="N258" t="s">
        <v>591</v>
      </c>
      <c r="O258" t="s">
        <v>592</v>
      </c>
      <c r="P258" t="s">
        <v>142</v>
      </c>
      <c r="Q258" t="s">
        <v>606</v>
      </c>
      <c r="R258" t="s">
        <v>153</v>
      </c>
      <c r="S258" t="s">
        <v>119</v>
      </c>
      <c r="T258" t="s">
        <v>25</v>
      </c>
      <c r="U258" t="s">
        <v>596</v>
      </c>
      <c r="W258" t="s">
        <v>26</v>
      </c>
      <c r="X258" t="s">
        <v>590</v>
      </c>
      <c r="Y258" t="s">
        <v>591</v>
      </c>
      <c r="Z258" t="s">
        <v>592</v>
      </c>
      <c r="AA258" t="s">
        <v>88</v>
      </c>
      <c r="AB258" t="s">
        <v>593</v>
      </c>
      <c r="AC258" t="s">
        <v>400</v>
      </c>
      <c r="AD258" t="s">
        <v>139</v>
      </c>
      <c r="AE258" t="s">
        <v>30</v>
      </c>
      <c r="AG258">
        <v>2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1</v>
      </c>
      <c r="AP258">
        <v>0</v>
      </c>
      <c r="AQ258">
        <v>0</v>
      </c>
      <c r="AR258">
        <v>0</v>
      </c>
      <c r="AS258">
        <v>2</v>
      </c>
      <c r="AT258">
        <v>2</v>
      </c>
      <c r="AU258" t="s">
        <v>37</v>
      </c>
      <c r="AW258">
        <v>32</v>
      </c>
      <c r="AX258">
        <v>0</v>
      </c>
      <c r="AY258">
        <v>0</v>
      </c>
      <c r="AZ258">
        <v>0</v>
      </c>
      <c r="BA258">
        <v>32</v>
      </c>
      <c r="BB258">
        <v>6.7419379599999996</v>
      </c>
      <c r="BC258">
        <v>14.56870743</v>
      </c>
      <c r="BD258">
        <v>10</v>
      </c>
    </row>
    <row r="259" spans="1:56" x14ac:dyDescent="0.25">
      <c r="A259" s="171">
        <v>44135</v>
      </c>
      <c r="B259" t="s">
        <v>26</v>
      </c>
      <c r="C259" t="s">
        <v>590</v>
      </c>
      <c r="D259" t="s">
        <v>591</v>
      </c>
      <c r="E259" t="s">
        <v>592</v>
      </c>
      <c r="F259" t="s">
        <v>88</v>
      </c>
      <c r="G259" t="s">
        <v>593</v>
      </c>
      <c r="H259" t="s">
        <v>89</v>
      </c>
      <c r="I259" t="s">
        <v>25</v>
      </c>
      <c r="J259" t="s">
        <v>596</v>
      </c>
      <c r="L259" t="s">
        <v>26</v>
      </c>
      <c r="M259" t="s">
        <v>590</v>
      </c>
      <c r="N259" t="s">
        <v>591</v>
      </c>
      <c r="O259" t="s">
        <v>592</v>
      </c>
      <c r="P259" t="s">
        <v>27</v>
      </c>
      <c r="Q259" t="s">
        <v>607</v>
      </c>
      <c r="R259" t="s">
        <v>684</v>
      </c>
      <c r="S259" t="s">
        <v>45</v>
      </c>
      <c r="T259" t="s">
        <v>25</v>
      </c>
      <c r="U259" t="s">
        <v>596</v>
      </c>
      <c r="W259" t="s">
        <v>92</v>
      </c>
      <c r="X259" t="s">
        <v>602</v>
      </c>
      <c r="Y259" t="s">
        <v>157</v>
      </c>
      <c r="Z259" t="s">
        <v>665</v>
      </c>
      <c r="AA259" t="s">
        <v>158</v>
      </c>
      <c r="AB259" t="s">
        <v>667</v>
      </c>
      <c r="AC259" t="s">
        <v>424</v>
      </c>
      <c r="AD259" t="s">
        <v>80</v>
      </c>
      <c r="AE259" t="s">
        <v>30</v>
      </c>
      <c r="AG259">
        <v>5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1</v>
      </c>
      <c r="AP259">
        <v>0</v>
      </c>
      <c r="AQ259">
        <v>0</v>
      </c>
      <c r="AR259">
        <v>0</v>
      </c>
      <c r="AS259">
        <v>5</v>
      </c>
      <c r="AT259">
        <v>5</v>
      </c>
      <c r="AU259" t="s">
        <v>37</v>
      </c>
      <c r="AW259">
        <v>74</v>
      </c>
      <c r="AX259">
        <v>0</v>
      </c>
      <c r="AY259">
        <v>0</v>
      </c>
      <c r="AZ259">
        <v>0</v>
      </c>
      <c r="BA259">
        <v>74</v>
      </c>
      <c r="BB259">
        <v>6.7419379599999996</v>
      </c>
      <c r="BC259">
        <v>14.56870743</v>
      </c>
      <c r="BD259">
        <v>10</v>
      </c>
    </row>
    <row r="260" spans="1:56" x14ac:dyDescent="0.25">
      <c r="A260" s="171">
        <v>44135</v>
      </c>
      <c r="B260" t="s">
        <v>26</v>
      </c>
      <c r="C260" t="s">
        <v>590</v>
      </c>
      <c r="D260" t="s">
        <v>591</v>
      </c>
      <c r="E260" t="s">
        <v>592</v>
      </c>
      <c r="F260" t="s">
        <v>88</v>
      </c>
      <c r="G260" t="s">
        <v>593</v>
      </c>
      <c r="H260" t="s">
        <v>89</v>
      </c>
      <c r="I260" t="s">
        <v>25</v>
      </c>
      <c r="J260" t="s">
        <v>596</v>
      </c>
      <c r="L260" t="s">
        <v>26</v>
      </c>
      <c r="M260" t="s">
        <v>590</v>
      </c>
      <c r="N260" t="s">
        <v>591</v>
      </c>
      <c r="O260" t="s">
        <v>592</v>
      </c>
      <c r="P260" t="s">
        <v>142</v>
      </c>
      <c r="Q260" t="s">
        <v>606</v>
      </c>
      <c r="R260" t="s">
        <v>153</v>
      </c>
      <c r="S260" t="s">
        <v>119</v>
      </c>
      <c r="T260" t="s">
        <v>25</v>
      </c>
      <c r="U260" t="s">
        <v>596</v>
      </c>
      <c r="W260" t="s">
        <v>92</v>
      </c>
      <c r="X260" t="s">
        <v>602</v>
      </c>
      <c r="Y260" t="s">
        <v>157</v>
      </c>
      <c r="Z260" t="s">
        <v>665</v>
      </c>
      <c r="AA260" t="s">
        <v>158</v>
      </c>
      <c r="AB260" t="s">
        <v>667</v>
      </c>
      <c r="AC260" t="s">
        <v>429</v>
      </c>
      <c r="AD260" t="s">
        <v>152</v>
      </c>
      <c r="AE260" t="s">
        <v>107</v>
      </c>
      <c r="AG260">
        <v>1</v>
      </c>
      <c r="AH260">
        <v>0</v>
      </c>
      <c r="AI260">
        <v>1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2</v>
      </c>
      <c r="AP260">
        <v>0</v>
      </c>
      <c r="AQ260">
        <v>0</v>
      </c>
      <c r="AR260">
        <v>0</v>
      </c>
      <c r="AS260">
        <v>2</v>
      </c>
      <c r="AT260">
        <v>2</v>
      </c>
      <c r="AU260" t="s">
        <v>37</v>
      </c>
      <c r="AW260">
        <v>25</v>
      </c>
      <c r="AX260">
        <v>0</v>
      </c>
      <c r="AY260">
        <v>0</v>
      </c>
      <c r="AZ260">
        <v>0</v>
      </c>
      <c r="BA260">
        <v>25</v>
      </c>
      <c r="BB260">
        <v>6.7419379599999996</v>
      </c>
      <c r="BC260">
        <v>14.56870743</v>
      </c>
      <c r="BD260">
        <v>10</v>
      </c>
    </row>
    <row r="261" spans="1:56" x14ac:dyDescent="0.25">
      <c r="A261" s="171">
        <v>44135</v>
      </c>
      <c r="B261" t="s">
        <v>26</v>
      </c>
      <c r="C261" t="s">
        <v>590</v>
      </c>
      <c r="D261" t="s">
        <v>591</v>
      </c>
      <c r="E261" t="s">
        <v>592</v>
      </c>
      <c r="F261" t="s">
        <v>88</v>
      </c>
      <c r="G261" t="s">
        <v>593</v>
      </c>
      <c r="H261" t="s">
        <v>89</v>
      </c>
      <c r="I261" t="s">
        <v>25</v>
      </c>
      <c r="J261" t="s">
        <v>596</v>
      </c>
      <c r="L261" t="s">
        <v>26</v>
      </c>
      <c r="M261" t="s">
        <v>590</v>
      </c>
      <c r="N261" t="s">
        <v>591</v>
      </c>
      <c r="O261" t="s">
        <v>592</v>
      </c>
      <c r="P261" t="s">
        <v>142</v>
      </c>
      <c r="Q261" t="s">
        <v>606</v>
      </c>
      <c r="R261" t="s">
        <v>699</v>
      </c>
      <c r="S261" t="s">
        <v>120</v>
      </c>
      <c r="T261" t="s">
        <v>25</v>
      </c>
      <c r="U261" t="s">
        <v>596</v>
      </c>
      <c r="W261" t="s">
        <v>26</v>
      </c>
      <c r="X261" t="s">
        <v>590</v>
      </c>
      <c r="Y261" t="s">
        <v>591</v>
      </c>
      <c r="Z261" t="s">
        <v>592</v>
      </c>
      <c r="AA261" t="s">
        <v>88</v>
      </c>
      <c r="AB261" t="s">
        <v>593</v>
      </c>
      <c r="AC261" t="s">
        <v>407</v>
      </c>
      <c r="AD261" t="s">
        <v>139</v>
      </c>
      <c r="AE261" t="s">
        <v>30</v>
      </c>
      <c r="AG261">
        <v>2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1</v>
      </c>
      <c r="AP261">
        <v>0</v>
      </c>
      <c r="AQ261">
        <v>0</v>
      </c>
      <c r="AR261">
        <v>0</v>
      </c>
      <c r="AS261">
        <v>2</v>
      </c>
      <c r="AT261">
        <v>2</v>
      </c>
      <c r="AU261" t="s">
        <v>37</v>
      </c>
      <c r="AW261">
        <v>36</v>
      </c>
      <c r="AX261">
        <v>0</v>
      </c>
      <c r="AY261">
        <v>0</v>
      </c>
      <c r="AZ261">
        <v>0</v>
      </c>
      <c r="BA261">
        <v>36</v>
      </c>
      <c r="BB261">
        <v>6.7419379599999996</v>
      </c>
      <c r="BC261">
        <v>14.56870743</v>
      </c>
      <c r="BD261">
        <v>10</v>
      </c>
    </row>
    <row r="262" spans="1:56" x14ac:dyDescent="0.25">
      <c r="A262" s="171">
        <v>44135</v>
      </c>
      <c r="B262" t="s">
        <v>92</v>
      </c>
      <c r="C262" t="s">
        <v>602</v>
      </c>
      <c r="D262" t="s">
        <v>940</v>
      </c>
      <c r="E262" t="s">
        <v>604</v>
      </c>
      <c r="F262" t="s">
        <v>193</v>
      </c>
      <c r="G262" t="s">
        <v>754</v>
      </c>
      <c r="H262" t="s">
        <v>366</v>
      </c>
      <c r="I262" t="s">
        <v>14</v>
      </c>
      <c r="J262" t="s">
        <v>611</v>
      </c>
      <c r="L262" t="s">
        <v>15</v>
      </c>
      <c r="M262" t="s">
        <v>642</v>
      </c>
      <c r="R262" t="s">
        <v>372</v>
      </c>
      <c r="S262" t="s">
        <v>119</v>
      </c>
      <c r="T262" t="s">
        <v>17</v>
      </c>
      <c r="U262" t="s">
        <v>594</v>
      </c>
      <c r="W262" t="s">
        <v>177</v>
      </c>
      <c r="X262" t="s">
        <v>624</v>
      </c>
      <c r="AC262" t="s">
        <v>372</v>
      </c>
      <c r="AD262" t="s">
        <v>176</v>
      </c>
      <c r="AE262" t="s">
        <v>183</v>
      </c>
      <c r="AG262">
        <v>3</v>
      </c>
      <c r="AH262">
        <v>1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 s="36">
        <v>2</v>
      </c>
      <c r="AP262">
        <v>0</v>
      </c>
      <c r="AQ262">
        <v>0</v>
      </c>
      <c r="AR262">
        <v>0</v>
      </c>
      <c r="AS262">
        <v>4</v>
      </c>
      <c r="AT262">
        <v>4</v>
      </c>
      <c r="AU262" t="s">
        <v>37</v>
      </c>
      <c r="AW262">
        <v>62</v>
      </c>
      <c r="AX262">
        <v>0</v>
      </c>
      <c r="AY262">
        <v>0</v>
      </c>
      <c r="AZ262">
        <v>0</v>
      </c>
      <c r="BA262">
        <v>62</v>
      </c>
      <c r="BB262">
        <v>4.8988359600000004</v>
      </c>
      <c r="BC262">
        <v>14.544278820000001</v>
      </c>
      <c r="BD262">
        <v>10</v>
      </c>
    </row>
    <row r="263" spans="1:56" x14ac:dyDescent="0.25">
      <c r="A263" s="171">
        <v>44135</v>
      </c>
      <c r="B263" t="s">
        <v>92</v>
      </c>
      <c r="C263" t="s">
        <v>602</v>
      </c>
      <c r="D263" t="s">
        <v>940</v>
      </c>
      <c r="E263" t="s">
        <v>604</v>
      </c>
      <c r="F263" t="s">
        <v>193</v>
      </c>
      <c r="G263" t="s">
        <v>754</v>
      </c>
      <c r="H263" t="s">
        <v>366</v>
      </c>
      <c r="I263" t="s">
        <v>14</v>
      </c>
      <c r="J263" t="s">
        <v>611</v>
      </c>
      <c r="L263" t="s">
        <v>23</v>
      </c>
      <c r="M263" t="s">
        <v>613</v>
      </c>
      <c r="R263" t="s">
        <v>372</v>
      </c>
      <c r="S263" t="s">
        <v>119</v>
      </c>
      <c r="T263" t="s">
        <v>17</v>
      </c>
      <c r="U263" t="s">
        <v>594</v>
      </c>
      <c r="W263" t="s">
        <v>18</v>
      </c>
      <c r="X263" t="s">
        <v>601</v>
      </c>
      <c r="AC263" t="s">
        <v>372</v>
      </c>
      <c r="AD263" t="s">
        <v>176</v>
      </c>
      <c r="AE263" t="s">
        <v>183</v>
      </c>
      <c r="AG263">
        <v>2</v>
      </c>
      <c r="AH263">
        <v>2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 s="36">
        <v>2</v>
      </c>
      <c r="AP263">
        <v>0</v>
      </c>
      <c r="AQ263">
        <v>0</v>
      </c>
      <c r="AR263">
        <v>1</v>
      </c>
      <c r="AS263">
        <v>3</v>
      </c>
      <c r="AT263">
        <v>4</v>
      </c>
      <c r="AU263" t="s">
        <v>151</v>
      </c>
      <c r="AV263" t="s">
        <v>327</v>
      </c>
      <c r="AW263">
        <v>57</v>
      </c>
      <c r="AX263">
        <v>0</v>
      </c>
      <c r="AY263">
        <v>0</v>
      </c>
      <c r="AZ263">
        <v>1</v>
      </c>
      <c r="BA263">
        <v>58</v>
      </c>
      <c r="BB263">
        <v>4.8988359600000004</v>
      </c>
      <c r="BC263">
        <v>14.544278820000001</v>
      </c>
      <c r="BD263">
        <v>10</v>
      </c>
    </row>
    <row r="264" spans="1:56" x14ac:dyDescent="0.25">
      <c r="A264" s="171">
        <v>44135</v>
      </c>
      <c r="B264" t="s">
        <v>92</v>
      </c>
      <c r="C264" t="s">
        <v>602</v>
      </c>
      <c r="D264" t="s">
        <v>940</v>
      </c>
      <c r="E264" t="s">
        <v>604</v>
      </c>
      <c r="F264" t="s">
        <v>193</v>
      </c>
      <c r="G264" t="s">
        <v>754</v>
      </c>
      <c r="H264" t="s">
        <v>367</v>
      </c>
      <c r="I264" t="s">
        <v>14</v>
      </c>
      <c r="J264" t="s">
        <v>611</v>
      </c>
      <c r="L264" t="s">
        <v>280</v>
      </c>
      <c r="M264" t="s">
        <v>1028</v>
      </c>
      <c r="R264" t="s">
        <v>372</v>
      </c>
      <c r="S264" t="s">
        <v>300</v>
      </c>
      <c r="T264" t="s">
        <v>544</v>
      </c>
      <c r="U264" t="s">
        <v>782</v>
      </c>
      <c r="AC264" t="s">
        <v>372</v>
      </c>
      <c r="AD264" t="s">
        <v>279</v>
      </c>
      <c r="AE264" t="s">
        <v>20</v>
      </c>
      <c r="AG264">
        <v>5</v>
      </c>
      <c r="AH264">
        <v>7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 s="36">
        <v>2</v>
      </c>
      <c r="AP264">
        <v>0</v>
      </c>
      <c r="AQ264">
        <v>0</v>
      </c>
      <c r="AR264">
        <v>0</v>
      </c>
      <c r="AS264">
        <v>12</v>
      </c>
      <c r="AT264">
        <v>12</v>
      </c>
      <c r="AU264" t="s">
        <v>151</v>
      </c>
      <c r="AV264" t="s">
        <v>327</v>
      </c>
      <c r="AW264">
        <v>315</v>
      </c>
      <c r="AX264">
        <v>0</v>
      </c>
      <c r="AY264">
        <v>0</v>
      </c>
      <c r="AZ264">
        <v>4</v>
      </c>
      <c r="BA264">
        <v>319</v>
      </c>
      <c r="BB264">
        <v>4.8990748999999996</v>
      </c>
      <c r="BC264">
        <v>14.54433978</v>
      </c>
      <c r="BD264">
        <v>10</v>
      </c>
    </row>
    <row r="265" spans="1:56" x14ac:dyDescent="0.25">
      <c r="A265" s="171">
        <v>44135</v>
      </c>
      <c r="B265" t="s">
        <v>92</v>
      </c>
      <c r="C265" t="s">
        <v>602</v>
      </c>
      <c r="D265" t="s">
        <v>940</v>
      </c>
      <c r="E265" t="s">
        <v>604</v>
      </c>
      <c r="F265" t="s">
        <v>193</v>
      </c>
      <c r="G265" t="s">
        <v>754</v>
      </c>
      <c r="H265" t="s">
        <v>367</v>
      </c>
      <c r="I265" t="s">
        <v>25</v>
      </c>
      <c r="J265" t="s">
        <v>596</v>
      </c>
      <c r="L265" t="s">
        <v>92</v>
      </c>
      <c r="M265" t="s">
        <v>602</v>
      </c>
      <c r="N265" t="s">
        <v>940</v>
      </c>
      <c r="O265" t="s">
        <v>604</v>
      </c>
      <c r="P265" t="s">
        <v>154</v>
      </c>
      <c r="Q265" t="s">
        <v>605</v>
      </c>
      <c r="R265" t="s">
        <v>856</v>
      </c>
      <c r="S265" t="s">
        <v>45</v>
      </c>
      <c r="T265" t="s">
        <v>25</v>
      </c>
      <c r="U265" t="s">
        <v>596</v>
      </c>
      <c r="W265" t="s">
        <v>92</v>
      </c>
      <c r="X265" t="s">
        <v>602</v>
      </c>
      <c r="Y265" t="s">
        <v>93</v>
      </c>
      <c r="Z265" t="s">
        <v>687</v>
      </c>
      <c r="AA265" t="s">
        <v>211</v>
      </c>
      <c r="AB265" t="s">
        <v>688</v>
      </c>
      <c r="AC265" t="s">
        <v>478</v>
      </c>
      <c r="AD265" t="s">
        <v>121</v>
      </c>
      <c r="AE265" t="s">
        <v>30</v>
      </c>
      <c r="AG265">
        <v>5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 s="36">
        <v>1</v>
      </c>
      <c r="AP265">
        <v>0</v>
      </c>
      <c r="AQ265">
        <v>2</v>
      </c>
      <c r="AR265">
        <v>1</v>
      </c>
      <c r="AS265">
        <v>2</v>
      </c>
      <c r="AT265">
        <v>5</v>
      </c>
      <c r="AU265" t="s">
        <v>151</v>
      </c>
      <c r="AV265" t="s">
        <v>327</v>
      </c>
      <c r="AW265">
        <v>60</v>
      </c>
      <c r="AX265">
        <v>0</v>
      </c>
      <c r="AY265">
        <v>0</v>
      </c>
      <c r="AZ265">
        <v>5</v>
      </c>
      <c r="BA265">
        <v>65</v>
      </c>
      <c r="BB265">
        <v>4.8990748999999996</v>
      </c>
      <c r="BC265">
        <v>14.54433978</v>
      </c>
      <c r="BD265">
        <v>10</v>
      </c>
    </row>
    <row r="266" spans="1:56" x14ac:dyDescent="0.25">
      <c r="A266" s="171">
        <v>44135</v>
      </c>
      <c r="B266" t="s">
        <v>92</v>
      </c>
      <c r="C266" t="s">
        <v>602</v>
      </c>
      <c r="D266" t="s">
        <v>940</v>
      </c>
      <c r="E266" t="s">
        <v>604</v>
      </c>
      <c r="F266" t="s">
        <v>218</v>
      </c>
      <c r="G266" t="s">
        <v>837</v>
      </c>
      <c r="H266" t="s">
        <v>364</v>
      </c>
      <c r="I266" t="s">
        <v>25</v>
      </c>
      <c r="J266" t="s">
        <v>596</v>
      </c>
      <c r="L266" t="s">
        <v>92</v>
      </c>
      <c r="M266" t="s">
        <v>602</v>
      </c>
      <c r="N266" t="s">
        <v>157</v>
      </c>
      <c r="O266" t="s">
        <v>665</v>
      </c>
      <c r="P266" t="s">
        <v>671</v>
      </c>
      <c r="Q266" t="s">
        <v>672</v>
      </c>
      <c r="R266" t="s">
        <v>982</v>
      </c>
      <c r="S266" t="s">
        <v>43</v>
      </c>
      <c r="T266" t="s">
        <v>17</v>
      </c>
      <c r="U266" t="s">
        <v>594</v>
      </c>
      <c r="W266" t="s">
        <v>18</v>
      </c>
      <c r="X266" t="s">
        <v>601</v>
      </c>
      <c r="AC266" t="s">
        <v>372</v>
      </c>
      <c r="AD266" t="s">
        <v>68</v>
      </c>
      <c r="AE266" t="s">
        <v>30</v>
      </c>
      <c r="AG266">
        <v>17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1</v>
      </c>
      <c r="AP266">
        <v>2</v>
      </c>
      <c r="AQ266">
        <v>2</v>
      </c>
      <c r="AR266">
        <v>3</v>
      </c>
      <c r="AS266">
        <v>10</v>
      </c>
      <c r="AT266">
        <v>17</v>
      </c>
      <c r="AU266" t="s">
        <v>39</v>
      </c>
      <c r="AW266">
        <v>340</v>
      </c>
      <c r="AX266">
        <v>250</v>
      </c>
      <c r="AY266">
        <v>150</v>
      </c>
      <c r="AZ266">
        <v>0</v>
      </c>
      <c r="BA266">
        <v>740</v>
      </c>
      <c r="BB266">
        <v>5.0849866700000002</v>
      </c>
      <c r="BC266">
        <v>14.63825578</v>
      </c>
      <c r="BD266">
        <v>10</v>
      </c>
    </row>
    <row r="267" spans="1:56" x14ac:dyDescent="0.25">
      <c r="A267" s="171">
        <v>44135</v>
      </c>
      <c r="B267" t="s">
        <v>92</v>
      </c>
      <c r="C267" t="s">
        <v>602</v>
      </c>
      <c r="D267" t="s">
        <v>940</v>
      </c>
      <c r="E267" t="s">
        <v>604</v>
      </c>
      <c r="F267" t="s">
        <v>218</v>
      </c>
      <c r="G267" t="s">
        <v>837</v>
      </c>
      <c r="H267" t="s">
        <v>364</v>
      </c>
      <c r="I267" t="s">
        <v>25</v>
      </c>
      <c r="J267" t="s">
        <v>596</v>
      </c>
      <c r="L267" t="s">
        <v>122</v>
      </c>
      <c r="M267" t="s">
        <v>680</v>
      </c>
      <c r="N267" t="s">
        <v>940</v>
      </c>
      <c r="O267" t="s">
        <v>604</v>
      </c>
      <c r="P267" t="s">
        <v>219</v>
      </c>
      <c r="Q267" t="s">
        <v>946</v>
      </c>
      <c r="R267" t="s">
        <v>993</v>
      </c>
      <c r="S267" t="s">
        <v>22</v>
      </c>
      <c r="T267" t="s">
        <v>17</v>
      </c>
      <c r="U267" t="s">
        <v>594</v>
      </c>
      <c r="W267" t="s">
        <v>262</v>
      </c>
      <c r="X267" t="s">
        <v>626</v>
      </c>
      <c r="AC267" t="s">
        <v>372</v>
      </c>
      <c r="AD267" t="s">
        <v>138</v>
      </c>
      <c r="AE267" t="s">
        <v>30</v>
      </c>
      <c r="AG267">
        <v>9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 s="36">
        <v>1</v>
      </c>
      <c r="AP267">
        <v>0</v>
      </c>
      <c r="AQ267">
        <v>0</v>
      </c>
      <c r="AR267">
        <v>0</v>
      </c>
      <c r="AS267">
        <v>9</v>
      </c>
      <c r="AT267">
        <v>9</v>
      </c>
      <c r="AU267" t="s">
        <v>39</v>
      </c>
      <c r="AW267">
        <v>1980</v>
      </c>
      <c r="AX267">
        <v>270</v>
      </c>
      <c r="AY267">
        <v>190</v>
      </c>
      <c r="AZ267">
        <v>0</v>
      </c>
      <c r="BA267">
        <v>2440</v>
      </c>
      <c r="BB267">
        <v>5.0849866700000002</v>
      </c>
      <c r="BC267">
        <v>14.63825578</v>
      </c>
      <c r="BD267">
        <v>10</v>
      </c>
    </row>
    <row r="268" spans="1:56" x14ac:dyDescent="0.25">
      <c r="A268" s="171">
        <v>44135</v>
      </c>
      <c r="B268" t="s">
        <v>92</v>
      </c>
      <c r="C268" t="s">
        <v>602</v>
      </c>
      <c r="D268" t="s">
        <v>940</v>
      </c>
      <c r="E268" t="s">
        <v>604</v>
      </c>
      <c r="F268" t="s">
        <v>218</v>
      </c>
      <c r="G268" t="s">
        <v>837</v>
      </c>
      <c r="H268" t="s">
        <v>364</v>
      </c>
      <c r="I268" t="s">
        <v>25</v>
      </c>
      <c r="J268" t="s">
        <v>596</v>
      </c>
      <c r="L268" t="s">
        <v>122</v>
      </c>
      <c r="M268" t="s">
        <v>680</v>
      </c>
      <c r="N268" t="s">
        <v>944</v>
      </c>
      <c r="O268" t="s">
        <v>945</v>
      </c>
      <c r="P268" t="s">
        <v>219</v>
      </c>
      <c r="Q268" t="s">
        <v>946</v>
      </c>
      <c r="R268" t="s">
        <v>1001</v>
      </c>
      <c r="S268" t="s">
        <v>22</v>
      </c>
      <c r="T268" t="s">
        <v>17</v>
      </c>
      <c r="U268" t="s">
        <v>594</v>
      </c>
      <c r="W268" t="s">
        <v>262</v>
      </c>
      <c r="X268" t="s">
        <v>626</v>
      </c>
      <c r="AC268" t="s">
        <v>372</v>
      </c>
      <c r="AD268" t="s">
        <v>138</v>
      </c>
      <c r="AE268" t="s">
        <v>20</v>
      </c>
      <c r="AG268">
        <v>5</v>
      </c>
      <c r="AH268">
        <v>5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 s="36">
        <v>2</v>
      </c>
      <c r="AP268">
        <v>0</v>
      </c>
      <c r="AQ268">
        <v>0</v>
      </c>
      <c r="AR268">
        <v>0</v>
      </c>
      <c r="AS268">
        <v>10</v>
      </c>
      <c r="AT268">
        <v>10</v>
      </c>
      <c r="AU268" t="s">
        <v>21</v>
      </c>
      <c r="AV268" t="s">
        <v>327</v>
      </c>
      <c r="AW268">
        <v>2005</v>
      </c>
      <c r="AX268">
        <v>120</v>
      </c>
      <c r="AY268">
        <v>0</v>
      </c>
      <c r="AZ268">
        <v>5</v>
      </c>
      <c r="BA268">
        <v>2130</v>
      </c>
      <c r="BB268">
        <v>5.0849866700000002</v>
      </c>
      <c r="BC268">
        <v>14.63825578</v>
      </c>
      <c r="BD268">
        <v>10</v>
      </c>
    </row>
    <row r="269" spans="1:56" x14ac:dyDescent="0.25">
      <c r="A269" s="171">
        <v>44135</v>
      </c>
      <c r="B269" t="s">
        <v>10</v>
      </c>
      <c r="C269" t="s">
        <v>659</v>
      </c>
      <c r="D269" t="s">
        <v>11</v>
      </c>
      <c r="E269" t="s">
        <v>660</v>
      </c>
      <c r="F269" t="s">
        <v>33</v>
      </c>
      <c r="G269" t="s">
        <v>668</v>
      </c>
      <c r="H269" t="s">
        <v>362</v>
      </c>
      <c r="I269" t="s">
        <v>14</v>
      </c>
      <c r="J269" t="s">
        <v>611</v>
      </c>
      <c r="L269" t="s">
        <v>34</v>
      </c>
      <c r="M269" t="s">
        <v>651</v>
      </c>
      <c r="R269" t="s">
        <v>372</v>
      </c>
      <c r="S269" t="s">
        <v>40</v>
      </c>
      <c r="T269" t="s">
        <v>25</v>
      </c>
      <c r="U269" t="s">
        <v>596</v>
      </c>
      <c r="W269" t="s">
        <v>10</v>
      </c>
      <c r="X269" t="s">
        <v>659</v>
      </c>
      <c r="Y269" t="s">
        <v>927</v>
      </c>
      <c r="Z269" t="s">
        <v>928</v>
      </c>
      <c r="AA269" t="s">
        <v>1143</v>
      </c>
      <c r="AB269" t="s">
        <v>1144</v>
      </c>
      <c r="AC269" t="s">
        <v>359</v>
      </c>
      <c r="AD269" t="s">
        <v>127</v>
      </c>
      <c r="AE269" t="s">
        <v>36</v>
      </c>
      <c r="AG269">
        <v>0</v>
      </c>
      <c r="AH269">
        <v>8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 s="36">
        <v>1</v>
      </c>
      <c r="AP269">
        <v>0</v>
      </c>
      <c r="AQ269">
        <v>0</v>
      </c>
      <c r="AR269">
        <v>0</v>
      </c>
      <c r="AS269">
        <v>8</v>
      </c>
      <c r="AT269">
        <v>8</v>
      </c>
      <c r="AU269" t="s">
        <v>37</v>
      </c>
      <c r="AW269">
        <v>133</v>
      </c>
      <c r="AX269">
        <v>0</v>
      </c>
      <c r="AY269">
        <v>0</v>
      </c>
      <c r="AZ269">
        <v>0</v>
      </c>
      <c r="BA269">
        <v>133</v>
      </c>
      <c r="BB269">
        <v>9.3887997999999993</v>
      </c>
      <c r="BC269">
        <v>13.43275727</v>
      </c>
      <c r="BD269">
        <v>10</v>
      </c>
    </row>
    <row r="270" spans="1:56" x14ac:dyDescent="0.25">
      <c r="A270" s="171">
        <v>44135</v>
      </c>
      <c r="B270" t="s">
        <v>10</v>
      </c>
      <c r="C270" t="s">
        <v>659</v>
      </c>
      <c r="D270" t="s">
        <v>11</v>
      </c>
      <c r="E270" t="s">
        <v>660</v>
      </c>
      <c r="F270" t="s">
        <v>33</v>
      </c>
      <c r="G270" t="s">
        <v>668</v>
      </c>
      <c r="H270" t="s">
        <v>362</v>
      </c>
      <c r="I270" t="s">
        <v>14</v>
      </c>
      <c r="J270" t="s">
        <v>611</v>
      </c>
      <c r="L270" t="s">
        <v>34</v>
      </c>
      <c r="M270" t="s">
        <v>651</v>
      </c>
      <c r="R270" t="s">
        <v>372</v>
      </c>
      <c r="S270" t="s">
        <v>45</v>
      </c>
      <c r="T270" t="s">
        <v>25</v>
      </c>
      <c r="U270" t="s">
        <v>596</v>
      </c>
      <c r="W270" t="s">
        <v>10</v>
      </c>
      <c r="X270" t="s">
        <v>659</v>
      </c>
      <c r="Y270" t="s">
        <v>927</v>
      </c>
      <c r="Z270" t="s">
        <v>928</v>
      </c>
      <c r="AA270" t="s">
        <v>1143</v>
      </c>
      <c r="AB270" t="s">
        <v>1144</v>
      </c>
      <c r="AC270" t="s">
        <v>359</v>
      </c>
      <c r="AD270" t="s">
        <v>127</v>
      </c>
      <c r="AE270" t="s">
        <v>36</v>
      </c>
      <c r="AG270">
        <v>0</v>
      </c>
      <c r="AH270">
        <v>2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 s="36">
        <v>1</v>
      </c>
      <c r="AP270">
        <v>0</v>
      </c>
      <c r="AQ270">
        <v>0</v>
      </c>
      <c r="AR270">
        <v>0</v>
      </c>
      <c r="AS270">
        <v>2</v>
      </c>
      <c r="AT270">
        <v>2</v>
      </c>
      <c r="AU270" t="s">
        <v>37</v>
      </c>
      <c r="AW270">
        <v>12</v>
      </c>
      <c r="AX270">
        <v>0</v>
      </c>
      <c r="AY270">
        <v>0</v>
      </c>
      <c r="AZ270">
        <v>0</v>
      </c>
      <c r="BA270">
        <v>12</v>
      </c>
      <c r="BB270">
        <v>9.3887997999999993</v>
      </c>
      <c r="BC270">
        <v>13.43275727</v>
      </c>
      <c r="BD270">
        <v>10</v>
      </c>
    </row>
    <row r="271" spans="1:56" x14ac:dyDescent="0.25">
      <c r="A271" s="171">
        <v>44136</v>
      </c>
      <c r="B271" t="s">
        <v>26</v>
      </c>
      <c r="C271" t="s">
        <v>590</v>
      </c>
      <c r="D271" t="s">
        <v>591</v>
      </c>
      <c r="E271" t="s">
        <v>592</v>
      </c>
      <c r="F271" t="s">
        <v>88</v>
      </c>
      <c r="G271" t="s">
        <v>593</v>
      </c>
      <c r="H271" t="s">
        <v>89</v>
      </c>
      <c r="I271" t="s">
        <v>25</v>
      </c>
      <c r="J271" t="s">
        <v>596</v>
      </c>
      <c r="L271" t="s">
        <v>26</v>
      </c>
      <c r="M271" t="s">
        <v>590</v>
      </c>
      <c r="N271" t="s">
        <v>591</v>
      </c>
      <c r="O271" t="s">
        <v>592</v>
      </c>
      <c r="P271" t="s">
        <v>142</v>
      </c>
      <c r="Q271" t="s">
        <v>606</v>
      </c>
      <c r="R271" t="s">
        <v>153</v>
      </c>
      <c r="S271" t="s">
        <v>119</v>
      </c>
      <c r="T271" t="s">
        <v>25</v>
      </c>
      <c r="U271" t="s">
        <v>596</v>
      </c>
      <c r="W271" t="s">
        <v>92</v>
      </c>
      <c r="X271" t="s">
        <v>602</v>
      </c>
      <c r="Y271" t="s">
        <v>157</v>
      </c>
      <c r="Z271" t="s">
        <v>665</v>
      </c>
      <c r="AA271" t="s">
        <v>158</v>
      </c>
      <c r="AB271" t="s">
        <v>667</v>
      </c>
      <c r="AC271" t="s">
        <v>429</v>
      </c>
      <c r="AD271" t="s">
        <v>146</v>
      </c>
      <c r="AE271" t="s">
        <v>30</v>
      </c>
      <c r="AG271">
        <v>2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1</v>
      </c>
      <c r="AP271">
        <v>0</v>
      </c>
      <c r="AQ271">
        <v>0</v>
      </c>
      <c r="AR271">
        <v>0</v>
      </c>
      <c r="AS271">
        <v>2</v>
      </c>
      <c r="AT271">
        <v>2</v>
      </c>
      <c r="AU271" t="s">
        <v>37</v>
      </c>
      <c r="AW271">
        <v>40</v>
      </c>
      <c r="AX271">
        <v>0</v>
      </c>
      <c r="AY271">
        <v>0</v>
      </c>
      <c r="AZ271">
        <v>0</v>
      </c>
      <c r="BA271">
        <v>40</v>
      </c>
      <c r="BB271">
        <v>6.7419379599999996</v>
      </c>
      <c r="BC271">
        <v>14.56870743</v>
      </c>
      <c r="BD271">
        <v>11</v>
      </c>
    </row>
    <row r="272" spans="1:56" x14ac:dyDescent="0.25">
      <c r="A272" s="171">
        <v>44136</v>
      </c>
      <c r="B272" t="s">
        <v>26</v>
      </c>
      <c r="C272" t="s">
        <v>590</v>
      </c>
      <c r="D272" t="s">
        <v>591</v>
      </c>
      <c r="E272" t="s">
        <v>592</v>
      </c>
      <c r="F272" t="s">
        <v>88</v>
      </c>
      <c r="G272" t="s">
        <v>593</v>
      </c>
      <c r="H272" t="s">
        <v>89</v>
      </c>
      <c r="I272" t="s">
        <v>25</v>
      </c>
      <c r="J272" t="s">
        <v>596</v>
      </c>
      <c r="L272" t="s">
        <v>26</v>
      </c>
      <c r="M272" t="s">
        <v>590</v>
      </c>
      <c r="N272" t="s">
        <v>591</v>
      </c>
      <c r="O272" t="s">
        <v>592</v>
      </c>
      <c r="P272" t="s">
        <v>142</v>
      </c>
      <c r="Q272" t="s">
        <v>606</v>
      </c>
      <c r="R272" t="s">
        <v>153</v>
      </c>
      <c r="S272" t="s">
        <v>119</v>
      </c>
      <c r="T272" t="s">
        <v>25</v>
      </c>
      <c r="U272" t="s">
        <v>596</v>
      </c>
      <c r="W272" t="s">
        <v>26</v>
      </c>
      <c r="X272" t="s">
        <v>590</v>
      </c>
      <c r="Y272" t="s">
        <v>591</v>
      </c>
      <c r="Z272" t="s">
        <v>592</v>
      </c>
      <c r="AA272" t="s">
        <v>88</v>
      </c>
      <c r="AB272" t="s">
        <v>593</v>
      </c>
      <c r="AC272" t="s">
        <v>400</v>
      </c>
      <c r="AD272" t="s">
        <v>140</v>
      </c>
      <c r="AE272" t="s">
        <v>30</v>
      </c>
      <c r="AG272">
        <v>2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 s="36">
        <v>1</v>
      </c>
      <c r="AP272">
        <v>0</v>
      </c>
      <c r="AQ272">
        <v>0</v>
      </c>
      <c r="AR272">
        <v>0</v>
      </c>
      <c r="AS272">
        <v>2</v>
      </c>
      <c r="AT272">
        <v>2</v>
      </c>
      <c r="AU272" t="s">
        <v>37</v>
      </c>
      <c r="AW272">
        <v>33</v>
      </c>
      <c r="AX272">
        <v>0</v>
      </c>
      <c r="AY272">
        <v>0</v>
      </c>
      <c r="AZ272">
        <v>0</v>
      </c>
      <c r="BA272">
        <v>33</v>
      </c>
      <c r="BB272">
        <v>6.7419379599999996</v>
      </c>
      <c r="BC272">
        <v>14.56870743</v>
      </c>
      <c r="BD272">
        <v>11</v>
      </c>
    </row>
    <row r="273" spans="1:56" x14ac:dyDescent="0.25">
      <c r="A273" s="171">
        <v>44136</v>
      </c>
      <c r="B273" t="s">
        <v>26</v>
      </c>
      <c r="C273" t="s">
        <v>590</v>
      </c>
      <c r="D273" t="s">
        <v>591</v>
      </c>
      <c r="E273" t="s">
        <v>592</v>
      </c>
      <c r="F273" t="s">
        <v>88</v>
      </c>
      <c r="G273" t="s">
        <v>593</v>
      </c>
      <c r="H273" t="s">
        <v>89</v>
      </c>
      <c r="I273" t="s">
        <v>17</v>
      </c>
      <c r="J273" t="s">
        <v>594</v>
      </c>
      <c r="L273" t="s">
        <v>143</v>
      </c>
      <c r="M273" t="s">
        <v>595</v>
      </c>
      <c r="R273" t="s">
        <v>372</v>
      </c>
      <c r="S273" t="s">
        <v>35</v>
      </c>
      <c r="T273" t="s">
        <v>25</v>
      </c>
      <c r="U273" t="s">
        <v>596</v>
      </c>
      <c r="W273" t="s">
        <v>167</v>
      </c>
      <c r="X273" t="s">
        <v>597</v>
      </c>
      <c r="Y273" t="s">
        <v>197</v>
      </c>
      <c r="Z273" t="s">
        <v>598</v>
      </c>
      <c r="AA273" t="s">
        <v>198</v>
      </c>
      <c r="AB273" t="s">
        <v>599</v>
      </c>
      <c r="AC273" t="s">
        <v>421</v>
      </c>
      <c r="AD273" t="s">
        <v>83</v>
      </c>
      <c r="AE273" t="s">
        <v>112</v>
      </c>
      <c r="AG273">
        <v>0</v>
      </c>
      <c r="AH273">
        <v>0</v>
      </c>
      <c r="AI273">
        <v>6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1</v>
      </c>
      <c r="AP273">
        <v>0</v>
      </c>
      <c r="AQ273">
        <v>0</v>
      </c>
      <c r="AR273">
        <v>0</v>
      </c>
      <c r="AS273">
        <v>6</v>
      </c>
      <c r="AT273">
        <v>6</v>
      </c>
      <c r="AU273" t="s">
        <v>600</v>
      </c>
      <c r="AW273">
        <v>86</v>
      </c>
      <c r="AX273">
        <v>0</v>
      </c>
      <c r="AY273">
        <v>0</v>
      </c>
      <c r="AZ273">
        <v>0</v>
      </c>
      <c r="BA273">
        <v>86</v>
      </c>
      <c r="BB273">
        <v>6.7419379599999996</v>
      </c>
      <c r="BC273">
        <v>14.56870743</v>
      </c>
      <c r="BD273">
        <v>11</v>
      </c>
    </row>
    <row r="274" spans="1:56" x14ac:dyDescent="0.25">
      <c r="A274" s="171">
        <v>44136</v>
      </c>
      <c r="B274" t="s">
        <v>92</v>
      </c>
      <c r="C274" t="s">
        <v>602</v>
      </c>
      <c r="D274" t="s">
        <v>940</v>
      </c>
      <c r="E274" t="s">
        <v>604</v>
      </c>
      <c r="F274" t="s">
        <v>193</v>
      </c>
      <c r="G274" t="s">
        <v>754</v>
      </c>
      <c r="H274" t="s">
        <v>367</v>
      </c>
      <c r="I274" t="s">
        <v>17</v>
      </c>
      <c r="J274" t="s">
        <v>594</v>
      </c>
      <c r="L274" t="s">
        <v>221</v>
      </c>
      <c r="M274" t="s">
        <v>622</v>
      </c>
      <c r="R274" t="s">
        <v>372</v>
      </c>
      <c r="S274" t="s">
        <v>49</v>
      </c>
      <c r="T274" t="s">
        <v>25</v>
      </c>
      <c r="U274" t="s">
        <v>596</v>
      </c>
      <c r="W274" t="s">
        <v>92</v>
      </c>
      <c r="X274" t="s">
        <v>602</v>
      </c>
      <c r="Y274" t="s">
        <v>603</v>
      </c>
      <c r="Z274" t="s">
        <v>604</v>
      </c>
      <c r="AA274" t="s">
        <v>736</v>
      </c>
      <c r="AB274" t="s">
        <v>737</v>
      </c>
      <c r="AC274" t="s">
        <v>472</v>
      </c>
      <c r="AD274" t="s">
        <v>127</v>
      </c>
      <c r="AE274" t="s">
        <v>30</v>
      </c>
      <c r="AG274">
        <v>3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 s="36">
        <v>1</v>
      </c>
      <c r="AP274">
        <v>0</v>
      </c>
      <c r="AQ274">
        <v>0</v>
      </c>
      <c r="AR274">
        <v>0</v>
      </c>
      <c r="AS274">
        <v>3</v>
      </c>
      <c r="AT274">
        <v>3</v>
      </c>
      <c r="AU274" t="s">
        <v>37</v>
      </c>
      <c r="AW274">
        <v>22</v>
      </c>
      <c r="AX274">
        <v>0</v>
      </c>
      <c r="AY274">
        <v>0</v>
      </c>
      <c r="AZ274">
        <v>0</v>
      </c>
      <c r="BA274">
        <v>22</v>
      </c>
      <c r="BB274">
        <v>4.8990748999999996</v>
      </c>
      <c r="BC274">
        <v>14.54433978</v>
      </c>
      <c r="BD274">
        <v>11</v>
      </c>
    </row>
    <row r="275" spans="1:56" x14ac:dyDescent="0.25">
      <c r="A275" s="171">
        <v>44136</v>
      </c>
      <c r="B275" t="s">
        <v>92</v>
      </c>
      <c r="C275" t="s">
        <v>602</v>
      </c>
      <c r="D275" t="s">
        <v>940</v>
      </c>
      <c r="E275" t="s">
        <v>604</v>
      </c>
      <c r="F275" t="s">
        <v>218</v>
      </c>
      <c r="G275" t="s">
        <v>837</v>
      </c>
      <c r="H275" t="s">
        <v>364</v>
      </c>
      <c r="I275" t="s">
        <v>25</v>
      </c>
      <c r="J275" t="s">
        <v>596</v>
      </c>
      <c r="L275" t="s">
        <v>92</v>
      </c>
      <c r="M275" t="s">
        <v>602</v>
      </c>
      <c r="N275" t="s">
        <v>157</v>
      </c>
      <c r="O275" t="s">
        <v>665</v>
      </c>
      <c r="P275" t="s">
        <v>205</v>
      </c>
      <c r="Q275" t="s">
        <v>697</v>
      </c>
      <c r="R275" t="s">
        <v>425</v>
      </c>
      <c r="S275" t="s">
        <v>43</v>
      </c>
      <c r="T275" t="s">
        <v>17</v>
      </c>
      <c r="U275" t="s">
        <v>594</v>
      </c>
      <c r="W275" t="s">
        <v>618</v>
      </c>
      <c r="X275" t="s">
        <v>619</v>
      </c>
      <c r="AC275" t="s">
        <v>372</v>
      </c>
      <c r="AD275" t="s">
        <v>138</v>
      </c>
      <c r="AE275" t="s">
        <v>30</v>
      </c>
      <c r="AG275">
        <v>5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1</v>
      </c>
      <c r="AP275">
        <v>0</v>
      </c>
      <c r="AQ275">
        <v>0</v>
      </c>
      <c r="AR275">
        <v>0</v>
      </c>
      <c r="AS275">
        <v>5</v>
      </c>
      <c r="AT275">
        <v>5</v>
      </c>
      <c r="AU275" t="s">
        <v>31</v>
      </c>
      <c r="AW275">
        <v>300</v>
      </c>
      <c r="AX275">
        <v>80</v>
      </c>
      <c r="AY275">
        <v>0</v>
      </c>
      <c r="AZ275">
        <v>0</v>
      </c>
      <c r="BA275">
        <v>380</v>
      </c>
      <c r="BB275">
        <v>5.0849866700000002</v>
      </c>
      <c r="BC275">
        <v>14.63825578</v>
      </c>
      <c r="BD275">
        <v>11</v>
      </c>
    </row>
    <row r="276" spans="1:56" x14ac:dyDescent="0.25">
      <c r="A276" s="171">
        <v>44136</v>
      </c>
      <c r="B276" t="s">
        <v>92</v>
      </c>
      <c r="C276" t="s">
        <v>602</v>
      </c>
      <c r="D276" t="s">
        <v>940</v>
      </c>
      <c r="E276" t="s">
        <v>604</v>
      </c>
      <c r="F276" t="s">
        <v>218</v>
      </c>
      <c r="G276" t="s">
        <v>837</v>
      </c>
      <c r="H276" t="s">
        <v>364</v>
      </c>
      <c r="I276" t="s">
        <v>17</v>
      </c>
      <c r="J276" t="s">
        <v>594</v>
      </c>
      <c r="L276" t="s">
        <v>18</v>
      </c>
      <c r="M276" t="s">
        <v>601</v>
      </c>
      <c r="R276" t="s">
        <v>372</v>
      </c>
      <c r="S276" t="s">
        <v>43</v>
      </c>
      <c r="T276" t="s">
        <v>25</v>
      </c>
      <c r="U276" t="s">
        <v>596</v>
      </c>
      <c r="W276" t="s">
        <v>92</v>
      </c>
      <c r="X276" t="s">
        <v>602</v>
      </c>
      <c r="Y276" t="s">
        <v>157</v>
      </c>
      <c r="Z276" t="s">
        <v>665</v>
      </c>
      <c r="AA276" t="s">
        <v>205</v>
      </c>
      <c r="AB276" t="s">
        <v>697</v>
      </c>
      <c r="AC276" t="s">
        <v>425</v>
      </c>
      <c r="AD276" t="s">
        <v>70</v>
      </c>
      <c r="AE276" t="s">
        <v>112</v>
      </c>
      <c r="AG276">
        <v>0</v>
      </c>
      <c r="AH276">
        <v>0</v>
      </c>
      <c r="AI276">
        <v>8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1</v>
      </c>
      <c r="AP276">
        <v>0</v>
      </c>
      <c r="AQ276">
        <v>0</v>
      </c>
      <c r="AR276">
        <v>3</v>
      </c>
      <c r="AS276">
        <v>5</v>
      </c>
      <c r="AT276">
        <v>8</v>
      </c>
      <c r="AU276" t="s">
        <v>31</v>
      </c>
      <c r="AW276">
        <v>907</v>
      </c>
      <c r="AX276">
        <v>300</v>
      </c>
      <c r="AY276">
        <v>0</v>
      </c>
      <c r="AZ276">
        <v>0</v>
      </c>
      <c r="BA276">
        <v>1207</v>
      </c>
      <c r="BB276">
        <v>5.0849866700000002</v>
      </c>
      <c r="BC276">
        <v>14.63825578</v>
      </c>
      <c r="BD276">
        <v>11</v>
      </c>
    </row>
    <row r="277" spans="1:56" x14ac:dyDescent="0.25">
      <c r="A277" s="171">
        <v>44136</v>
      </c>
      <c r="B277" t="s">
        <v>92</v>
      </c>
      <c r="C277" t="s">
        <v>602</v>
      </c>
      <c r="D277" t="s">
        <v>940</v>
      </c>
      <c r="E277" t="s">
        <v>604</v>
      </c>
      <c r="F277" t="s">
        <v>218</v>
      </c>
      <c r="G277" t="s">
        <v>837</v>
      </c>
      <c r="H277" t="s">
        <v>364</v>
      </c>
      <c r="I277" t="s">
        <v>25</v>
      </c>
      <c r="J277" t="s">
        <v>596</v>
      </c>
      <c r="L277" t="s">
        <v>92</v>
      </c>
      <c r="M277" t="s">
        <v>602</v>
      </c>
      <c r="N277" t="s">
        <v>157</v>
      </c>
      <c r="O277" t="s">
        <v>665</v>
      </c>
      <c r="P277" t="s">
        <v>205</v>
      </c>
      <c r="Q277" t="s">
        <v>697</v>
      </c>
      <c r="R277" t="s">
        <v>425</v>
      </c>
      <c r="S277" t="s">
        <v>49</v>
      </c>
      <c r="T277" t="s">
        <v>17</v>
      </c>
      <c r="U277" t="s">
        <v>594</v>
      </c>
      <c r="W277" t="s">
        <v>163</v>
      </c>
      <c r="X277" t="s">
        <v>643</v>
      </c>
      <c r="AC277" t="s">
        <v>372</v>
      </c>
      <c r="AD277" t="s">
        <v>73</v>
      </c>
      <c r="AE277" t="s">
        <v>30</v>
      </c>
      <c r="AG277">
        <v>5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 s="36">
        <v>1</v>
      </c>
      <c r="AP277">
        <v>0</v>
      </c>
      <c r="AQ277">
        <v>0</v>
      </c>
      <c r="AR277">
        <v>0</v>
      </c>
      <c r="AS277">
        <v>5</v>
      </c>
      <c r="AT277">
        <v>5</v>
      </c>
      <c r="AU277" t="s">
        <v>231</v>
      </c>
      <c r="AW277">
        <v>1500</v>
      </c>
      <c r="AX277">
        <v>90</v>
      </c>
      <c r="AY277">
        <v>205</v>
      </c>
      <c r="AZ277">
        <v>0</v>
      </c>
      <c r="BA277">
        <v>1795</v>
      </c>
      <c r="BB277">
        <v>5.0849866700000002</v>
      </c>
      <c r="BC277">
        <v>14.63825578</v>
      </c>
      <c r="BD277">
        <v>11</v>
      </c>
    </row>
    <row r="278" spans="1:56" x14ac:dyDescent="0.25">
      <c r="A278" s="171">
        <v>44136</v>
      </c>
      <c r="B278" t="s">
        <v>92</v>
      </c>
      <c r="C278" t="s">
        <v>602</v>
      </c>
      <c r="D278" t="s">
        <v>940</v>
      </c>
      <c r="E278" t="s">
        <v>604</v>
      </c>
      <c r="F278" t="s">
        <v>218</v>
      </c>
      <c r="G278" t="s">
        <v>837</v>
      </c>
      <c r="H278" t="s">
        <v>364</v>
      </c>
      <c r="I278" t="s">
        <v>25</v>
      </c>
      <c r="J278" t="s">
        <v>596</v>
      </c>
      <c r="L278" t="s">
        <v>92</v>
      </c>
      <c r="M278" t="s">
        <v>602</v>
      </c>
      <c r="N278" t="s">
        <v>157</v>
      </c>
      <c r="O278" t="s">
        <v>665</v>
      </c>
      <c r="P278" t="s">
        <v>205</v>
      </c>
      <c r="Q278" t="s">
        <v>697</v>
      </c>
      <c r="R278" t="s">
        <v>425</v>
      </c>
      <c r="S278" t="s">
        <v>32</v>
      </c>
      <c r="T278" t="s">
        <v>17</v>
      </c>
      <c r="U278" t="s">
        <v>594</v>
      </c>
      <c r="W278" t="s">
        <v>618</v>
      </c>
      <c r="X278" t="s">
        <v>619</v>
      </c>
      <c r="AC278" t="s">
        <v>372</v>
      </c>
      <c r="AD278" t="s">
        <v>68</v>
      </c>
      <c r="AE278" t="s">
        <v>30</v>
      </c>
      <c r="AG278">
        <v>6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 s="36">
        <v>1</v>
      </c>
      <c r="AP278">
        <v>0</v>
      </c>
      <c r="AQ278">
        <v>0</v>
      </c>
      <c r="AR278">
        <v>0</v>
      </c>
      <c r="AS278">
        <v>6</v>
      </c>
      <c r="AT278">
        <v>6</v>
      </c>
      <c r="AU278" t="s">
        <v>31</v>
      </c>
      <c r="AW278">
        <v>250</v>
      </c>
      <c r="AX278">
        <v>70</v>
      </c>
      <c r="AY278">
        <v>0</v>
      </c>
      <c r="AZ278">
        <v>0</v>
      </c>
      <c r="BA278">
        <v>320</v>
      </c>
      <c r="BB278">
        <v>5.0849866700000002</v>
      </c>
      <c r="BC278">
        <v>14.63825578</v>
      </c>
      <c r="BD278">
        <v>11</v>
      </c>
    </row>
    <row r="279" spans="1:56" x14ac:dyDescent="0.25">
      <c r="A279" s="171">
        <v>44136</v>
      </c>
      <c r="B279" t="s">
        <v>92</v>
      </c>
      <c r="C279" t="s">
        <v>602</v>
      </c>
      <c r="D279" t="s">
        <v>157</v>
      </c>
      <c r="E279" t="s">
        <v>665</v>
      </c>
      <c r="F279" t="s">
        <v>158</v>
      </c>
      <c r="G279" t="s">
        <v>667</v>
      </c>
      <c r="H279" t="s">
        <v>540</v>
      </c>
      <c r="I279" t="s">
        <v>25</v>
      </c>
      <c r="J279" t="s">
        <v>596</v>
      </c>
      <c r="L279" t="s">
        <v>92</v>
      </c>
      <c r="M279" t="s">
        <v>602</v>
      </c>
      <c r="N279" t="s">
        <v>157</v>
      </c>
      <c r="O279" t="s">
        <v>665</v>
      </c>
      <c r="P279" t="s">
        <v>158</v>
      </c>
      <c r="Q279" t="s">
        <v>667</v>
      </c>
      <c r="R279" t="s">
        <v>539</v>
      </c>
      <c r="S279" t="s">
        <v>43</v>
      </c>
      <c r="T279" t="s">
        <v>17</v>
      </c>
      <c r="U279" t="s">
        <v>594</v>
      </c>
      <c r="W279" t="s">
        <v>18</v>
      </c>
      <c r="X279" t="s">
        <v>601</v>
      </c>
      <c r="AC279" t="s">
        <v>372</v>
      </c>
      <c r="AD279" t="s">
        <v>73</v>
      </c>
      <c r="AE279" t="s">
        <v>30</v>
      </c>
      <c r="AG279">
        <v>3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1</v>
      </c>
      <c r="AP279">
        <v>0</v>
      </c>
      <c r="AQ279">
        <v>0</v>
      </c>
      <c r="AR279">
        <v>1</v>
      </c>
      <c r="AS279">
        <v>2</v>
      </c>
      <c r="AT279">
        <v>3</v>
      </c>
      <c r="AU279" t="s">
        <v>37</v>
      </c>
      <c r="AW279">
        <v>104</v>
      </c>
      <c r="AX279">
        <v>0</v>
      </c>
      <c r="AY279">
        <v>0</v>
      </c>
      <c r="AZ279">
        <v>0</v>
      </c>
      <c r="BA279">
        <v>104</v>
      </c>
      <c r="BB279">
        <v>5.6215450300000001</v>
      </c>
      <c r="BC279">
        <v>14.597549069999999</v>
      </c>
      <c r="BD279">
        <v>11</v>
      </c>
    </row>
    <row r="280" spans="1:56" x14ac:dyDescent="0.25">
      <c r="A280" s="171">
        <v>44136</v>
      </c>
      <c r="B280" t="s">
        <v>10</v>
      </c>
      <c r="C280" t="s">
        <v>659</v>
      </c>
      <c r="D280" t="s">
        <v>927</v>
      </c>
      <c r="E280" t="s">
        <v>928</v>
      </c>
      <c r="F280" t="s">
        <v>1143</v>
      </c>
      <c r="G280" t="s">
        <v>1144</v>
      </c>
      <c r="H280" t="s">
        <v>578</v>
      </c>
      <c r="I280" t="s">
        <v>14</v>
      </c>
      <c r="J280" t="s">
        <v>611</v>
      </c>
      <c r="L280" t="s">
        <v>15</v>
      </c>
      <c r="M280" t="s">
        <v>642</v>
      </c>
      <c r="R280" t="s">
        <v>372</v>
      </c>
      <c r="S280" t="s">
        <v>139</v>
      </c>
      <c r="T280" t="s">
        <v>281</v>
      </c>
      <c r="U280" t="s">
        <v>1019</v>
      </c>
      <c r="W280" t="s">
        <v>282</v>
      </c>
      <c r="X280" t="s">
        <v>1020</v>
      </c>
      <c r="AC280" t="s">
        <v>372</v>
      </c>
      <c r="AD280" t="s">
        <v>185</v>
      </c>
      <c r="AE280" t="s">
        <v>36</v>
      </c>
      <c r="AG280">
        <v>0</v>
      </c>
      <c r="AH280">
        <v>5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 s="36">
        <v>1</v>
      </c>
      <c r="AP280">
        <v>0</v>
      </c>
      <c r="AQ280">
        <v>0</v>
      </c>
      <c r="AR280">
        <v>0</v>
      </c>
      <c r="AS280">
        <v>5</v>
      </c>
      <c r="AT280">
        <v>5</v>
      </c>
      <c r="AU280" t="s">
        <v>37</v>
      </c>
      <c r="AW280">
        <v>140</v>
      </c>
      <c r="AX280">
        <v>0</v>
      </c>
      <c r="AY280">
        <v>0</v>
      </c>
      <c r="AZ280">
        <v>0</v>
      </c>
      <c r="BA280">
        <v>140</v>
      </c>
      <c r="BB280">
        <v>9.2572727399999994</v>
      </c>
      <c r="BC280">
        <v>13.77182711</v>
      </c>
      <c r="BD280">
        <v>11</v>
      </c>
    </row>
    <row r="281" spans="1:56" x14ac:dyDescent="0.25">
      <c r="A281" s="171">
        <v>44136</v>
      </c>
      <c r="B281" t="s">
        <v>10</v>
      </c>
      <c r="C281" t="s">
        <v>659</v>
      </c>
      <c r="D281" t="s">
        <v>11</v>
      </c>
      <c r="E281" t="s">
        <v>660</v>
      </c>
      <c r="F281" t="s">
        <v>33</v>
      </c>
      <c r="G281" t="s">
        <v>668</v>
      </c>
      <c r="H281" t="s">
        <v>362</v>
      </c>
      <c r="I281" t="s">
        <v>14</v>
      </c>
      <c r="J281" t="s">
        <v>611</v>
      </c>
      <c r="L281" t="s">
        <v>34</v>
      </c>
      <c r="M281" t="s">
        <v>651</v>
      </c>
      <c r="R281" t="s">
        <v>372</v>
      </c>
      <c r="S281" t="s">
        <v>43</v>
      </c>
      <c r="T281" t="s">
        <v>25</v>
      </c>
      <c r="U281" t="s">
        <v>596</v>
      </c>
      <c r="W281" t="s">
        <v>10</v>
      </c>
      <c r="X281" t="s">
        <v>659</v>
      </c>
      <c r="Y281" t="s">
        <v>927</v>
      </c>
      <c r="Z281" t="s">
        <v>928</v>
      </c>
      <c r="AA281" t="s">
        <v>1143</v>
      </c>
      <c r="AB281" t="s">
        <v>1144</v>
      </c>
      <c r="AC281" t="s">
        <v>359</v>
      </c>
      <c r="AD281" t="s">
        <v>127</v>
      </c>
      <c r="AE281" t="s">
        <v>36</v>
      </c>
      <c r="AG281">
        <v>0</v>
      </c>
      <c r="AH281">
        <v>4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 s="36">
        <v>1</v>
      </c>
      <c r="AP281">
        <v>0</v>
      </c>
      <c r="AQ281">
        <v>0</v>
      </c>
      <c r="AR281">
        <v>0</v>
      </c>
      <c r="AS281">
        <v>4</v>
      </c>
      <c r="AT281">
        <v>4</v>
      </c>
      <c r="AU281" t="s">
        <v>151</v>
      </c>
      <c r="AV281" t="s">
        <v>327</v>
      </c>
      <c r="AW281">
        <v>75</v>
      </c>
      <c r="AX281">
        <v>0</v>
      </c>
      <c r="AY281">
        <v>0</v>
      </c>
      <c r="AZ281">
        <v>2</v>
      </c>
      <c r="BA281">
        <v>77</v>
      </c>
      <c r="BB281">
        <v>9.3887997999999993</v>
      </c>
      <c r="BC281">
        <v>13.43275727</v>
      </c>
      <c r="BD281">
        <v>11</v>
      </c>
    </row>
    <row r="282" spans="1:56" x14ac:dyDescent="0.25">
      <c r="A282" s="171">
        <v>44136</v>
      </c>
      <c r="B282" t="s">
        <v>10</v>
      </c>
      <c r="C282" t="s">
        <v>659</v>
      </c>
      <c r="D282" t="s">
        <v>11</v>
      </c>
      <c r="E282" t="s">
        <v>660</v>
      </c>
      <c r="F282" t="s">
        <v>33</v>
      </c>
      <c r="G282" t="s">
        <v>668</v>
      </c>
      <c r="H282" t="s">
        <v>362</v>
      </c>
      <c r="I282" t="s">
        <v>14</v>
      </c>
      <c r="J282" t="s">
        <v>611</v>
      </c>
      <c r="L282" t="s">
        <v>34</v>
      </c>
      <c r="M282" t="s">
        <v>651</v>
      </c>
      <c r="R282" t="s">
        <v>372</v>
      </c>
      <c r="S282" t="s">
        <v>40</v>
      </c>
      <c r="T282" t="s">
        <v>25</v>
      </c>
      <c r="U282" t="s">
        <v>596</v>
      </c>
      <c r="W282" t="s">
        <v>10</v>
      </c>
      <c r="X282" t="s">
        <v>659</v>
      </c>
      <c r="Y282" t="s">
        <v>927</v>
      </c>
      <c r="Z282" t="s">
        <v>928</v>
      </c>
      <c r="AA282" t="s">
        <v>1143</v>
      </c>
      <c r="AB282" t="s">
        <v>1144</v>
      </c>
      <c r="AC282" t="s">
        <v>359</v>
      </c>
      <c r="AD282" t="s">
        <v>127</v>
      </c>
      <c r="AE282" t="s">
        <v>36</v>
      </c>
      <c r="AG282">
        <v>0</v>
      </c>
      <c r="AH282">
        <v>3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 s="36">
        <v>1</v>
      </c>
      <c r="AP282">
        <v>0</v>
      </c>
      <c r="AQ282">
        <v>0</v>
      </c>
      <c r="AR282">
        <v>0</v>
      </c>
      <c r="AS282">
        <v>3</v>
      </c>
      <c r="AT282">
        <v>3</v>
      </c>
      <c r="AU282" t="s">
        <v>37</v>
      </c>
      <c r="AW282">
        <v>80</v>
      </c>
      <c r="AX282">
        <v>0</v>
      </c>
      <c r="AY282">
        <v>0</v>
      </c>
      <c r="AZ282">
        <v>0</v>
      </c>
      <c r="BA282">
        <v>80</v>
      </c>
      <c r="BB282">
        <v>9.3887997999999993</v>
      </c>
      <c r="BC282">
        <v>13.43275727</v>
      </c>
      <c r="BD282">
        <v>11</v>
      </c>
    </row>
    <row r="283" spans="1:56" x14ac:dyDescent="0.25">
      <c r="A283" s="171">
        <v>44136</v>
      </c>
      <c r="B283" t="s">
        <v>10</v>
      </c>
      <c r="C283" t="s">
        <v>659</v>
      </c>
      <c r="D283" t="s">
        <v>11</v>
      </c>
      <c r="E283" t="s">
        <v>660</v>
      </c>
      <c r="F283" t="s">
        <v>33</v>
      </c>
      <c r="G283" t="s">
        <v>668</v>
      </c>
      <c r="H283" t="s">
        <v>362</v>
      </c>
      <c r="I283" t="s">
        <v>14</v>
      </c>
      <c r="J283" t="s">
        <v>611</v>
      </c>
      <c r="L283" t="s">
        <v>34</v>
      </c>
      <c r="M283" t="s">
        <v>651</v>
      </c>
      <c r="R283" t="s">
        <v>372</v>
      </c>
      <c r="S283" t="s">
        <v>43</v>
      </c>
      <c r="T283" t="s">
        <v>25</v>
      </c>
      <c r="U283" t="s">
        <v>596</v>
      </c>
      <c r="W283" t="s">
        <v>10</v>
      </c>
      <c r="X283" t="s">
        <v>659</v>
      </c>
      <c r="Y283" t="s">
        <v>927</v>
      </c>
      <c r="Z283" t="s">
        <v>928</v>
      </c>
      <c r="AA283" t="s">
        <v>1143</v>
      </c>
      <c r="AB283" t="s">
        <v>1144</v>
      </c>
      <c r="AC283" t="s">
        <v>359</v>
      </c>
      <c r="AD283" t="s">
        <v>127</v>
      </c>
      <c r="AE283" t="s">
        <v>36</v>
      </c>
      <c r="AG283">
        <v>0</v>
      </c>
      <c r="AH283">
        <v>5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 s="36">
        <v>1</v>
      </c>
      <c r="AP283">
        <v>0</v>
      </c>
      <c r="AQ283">
        <v>0</v>
      </c>
      <c r="AR283">
        <v>0</v>
      </c>
      <c r="AS283">
        <v>5</v>
      </c>
      <c r="AT283">
        <v>5</v>
      </c>
      <c r="AU283" t="s">
        <v>37</v>
      </c>
      <c r="AW283">
        <v>112</v>
      </c>
      <c r="AX283">
        <v>0</v>
      </c>
      <c r="AY283">
        <v>0</v>
      </c>
      <c r="AZ283">
        <v>0</v>
      </c>
      <c r="BA283">
        <v>112</v>
      </c>
      <c r="BB283">
        <v>9.3887997999999993</v>
      </c>
      <c r="BC283">
        <v>13.43275727</v>
      </c>
      <c r="BD283">
        <v>11</v>
      </c>
    </row>
    <row r="284" spans="1:56" x14ac:dyDescent="0.25">
      <c r="A284" s="171">
        <v>44136</v>
      </c>
      <c r="B284" t="s">
        <v>10</v>
      </c>
      <c r="C284" t="s">
        <v>659</v>
      </c>
      <c r="D284" t="s">
        <v>11</v>
      </c>
      <c r="E284" t="s">
        <v>660</v>
      </c>
      <c r="F284" t="s">
        <v>33</v>
      </c>
      <c r="G284" t="s">
        <v>668</v>
      </c>
      <c r="H284" t="s">
        <v>362</v>
      </c>
      <c r="I284" t="s">
        <v>25</v>
      </c>
      <c r="J284" t="s">
        <v>596</v>
      </c>
      <c r="L284" t="s">
        <v>10</v>
      </c>
      <c r="M284" t="s">
        <v>659</v>
      </c>
      <c r="N284" t="s">
        <v>11</v>
      </c>
      <c r="O284" t="s">
        <v>660</v>
      </c>
      <c r="P284" t="s">
        <v>33</v>
      </c>
      <c r="Q284" t="s">
        <v>668</v>
      </c>
      <c r="R284" t="s">
        <v>396</v>
      </c>
      <c r="S284" t="s">
        <v>119</v>
      </c>
      <c r="T284" t="s">
        <v>25</v>
      </c>
      <c r="U284" t="s">
        <v>596</v>
      </c>
      <c r="W284" t="s">
        <v>10</v>
      </c>
      <c r="X284" t="s">
        <v>659</v>
      </c>
      <c r="Y284" t="s">
        <v>11</v>
      </c>
      <c r="Z284" t="s">
        <v>660</v>
      </c>
      <c r="AA284" t="s">
        <v>33</v>
      </c>
      <c r="AB284" t="s">
        <v>668</v>
      </c>
      <c r="AC284" t="s">
        <v>396</v>
      </c>
      <c r="AD284" t="s">
        <v>121</v>
      </c>
      <c r="AE284" t="s">
        <v>118</v>
      </c>
      <c r="AF284" t="s">
        <v>524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13</v>
      </c>
      <c r="AO284" s="36">
        <v>1</v>
      </c>
      <c r="AP284">
        <v>3</v>
      </c>
      <c r="AQ284">
        <v>3</v>
      </c>
      <c r="AR284">
        <v>4</v>
      </c>
      <c r="AS284">
        <v>3</v>
      </c>
      <c r="AT284">
        <v>13</v>
      </c>
      <c r="AU284" t="s">
        <v>21</v>
      </c>
      <c r="AV284" t="s">
        <v>327</v>
      </c>
      <c r="AW284">
        <v>100</v>
      </c>
      <c r="AX284">
        <v>40</v>
      </c>
      <c r="AY284">
        <v>0</v>
      </c>
      <c r="AZ284">
        <v>4</v>
      </c>
      <c r="BA284">
        <v>144</v>
      </c>
      <c r="BB284">
        <v>9.3887997999999993</v>
      </c>
      <c r="BC284">
        <v>13.43275727</v>
      </c>
      <c r="BD284">
        <v>11</v>
      </c>
    </row>
    <row r="285" spans="1:56" x14ac:dyDescent="0.25">
      <c r="A285" s="171">
        <v>44137</v>
      </c>
      <c r="B285" t="s">
        <v>26</v>
      </c>
      <c r="C285" t="s">
        <v>590</v>
      </c>
      <c r="D285" t="s">
        <v>591</v>
      </c>
      <c r="E285" t="s">
        <v>592</v>
      </c>
      <c r="F285" t="s">
        <v>88</v>
      </c>
      <c r="G285" t="s">
        <v>593</v>
      </c>
      <c r="H285" t="s">
        <v>89</v>
      </c>
      <c r="I285" t="s">
        <v>25</v>
      </c>
      <c r="J285" t="s">
        <v>596</v>
      </c>
      <c r="L285" t="s">
        <v>26</v>
      </c>
      <c r="M285" t="s">
        <v>590</v>
      </c>
      <c r="N285" t="s">
        <v>591</v>
      </c>
      <c r="O285" t="s">
        <v>592</v>
      </c>
      <c r="P285" t="s">
        <v>27</v>
      </c>
      <c r="Q285" t="s">
        <v>607</v>
      </c>
      <c r="R285" t="s">
        <v>764</v>
      </c>
      <c r="S285" t="s">
        <v>49</v>
      </c>
      <c r="T285" t="s">
        <v>25</v>
      </c>
      <c r="U285" t="s">
        <v>596</v>
      </c>
      <c r="W285" t="s">
        <v>92</v>
      </c>
      <c r="X285" t="s">
        <v>602</v>
      </c>
      <c r="Y285" t="s">
        <v>603</v>
      </c>
      <c r="Z285" t="s">
        <v>604</v>
      </c>
      <c r="AA285" t="s">
        <v>180</v>
      </c>
      <c r="AB285" t="s">
        <v>765</v>
      </c>
      <c r="AC285" t="s">
        <v>411</v>
      </c>
      <c r="AD285" t="s">
        <v>68</v>
      </c>
      <c r="AE285" t="s">
        <v>30</v>
      </c>
      <c r="AG285">
        <v>4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1</v>
      </c>
      <c r="AP285">
        <v>0</v>
      </c>
      <c r="AQ285">
        <v>0</v>
      </c>
      <c r="AR285">
        <v>0</v>
      </c>
      <c r="AS285">
        <v>4</v>
      </c>
      <c r="AT285">
        <v>4</v>
      </c>
      <c r="AU285" t="s">
        <v>37</v>
      </c>
      <c r="AW285">
        <v>78</v>
      </c>
      <c r="AX285">
        <v>0</v>
      </c>
      <c r="AY285">
        <v>0</v>
      </c>
      <c r="AZ285">
        <v>0</v>
      </c>
      <c r="BA285">
        <v>78</v>
      </c>
      <c r="BB285">
        <v>6.7419379599999996</v>
      </c>
      <c r="BC285">
        <v>14.56870743</v>
      </c>
      <c r="BD285">
        <v>11</v>
      </c>
    </row>
    <row r="286" spans="1:56" x14ac:dyDescent="0.25">
      <c r="A286" s="171">
        <v>44137</v>
      </c>
      <c r="B286" t="s">
        <v>26</v>
      </c>
      <c r="C286" t="s">
        <v>590</v>
      </c>
      <c r="D286" t="s">
        <v>591</v>
      </c>
      <c r="E286" t="s">
        <v>592</v>
      </c>
      <c r="F286" t="s">
        <v>88</v>
      </c>
      <c r="G286" t="s">
        <v>593</v>
      </c>
      <c r="H286" t="s">
        <v>89</v>
      </c>
      <c r="I286" t="s">
        <v>25</v>
      </c>
      <c r="J286" t="s">
        <v>596</v>
      </c>
      <c r="L286" t="s">
        <v>26</v>
      </c>
      <c r="M286" t="s">
        <v>590</v>
      </c>
      <c r="N286" t="s">
        <v>591</v>
      </c>
      <c r="O286" t="s">
        <v>592</v>
      </c>
      <c r="P286" t="s">
        <v>27</v>
      </c>
      <c r="Q286" t="s">
        <v>607</v>
      </c>
      <c r="R286" t="s">
        <v>689</v>
      </c>
      <c r="S286" t="s">
        <v>139</v>
      </c>
      <c r="T286" t="s">
        <v>25</v>
      </c>
      <c r="U286" t="s">
        <v>596</v>
      </c>
      <c r="W286" t="s">
        <v>26</v>
      </c>
      <c r="X286" t="s">
        <v>590</v>
      </c>
      <c r="Y286" t="s">
        <v>591</v>
      </c>
      <c r="Z286" t="s">
        <v>592</v>
      </c>
      <c r="AA286" t="s">
        <v>88</v>
      </c>
      <c r="AB286" t="s">
        <v>593</v>
      </c>
      <c r="AC286" t="s">
        <v>407</v>
      </c>
      <c r="AD286" t="s">
        <v>152</v>
      </c>
      <c r="AE286" t="s">
        <v>112</v>
      </c>
      <c r="AG286">
        <v>0</v>
      </c>
      <c r="AH286">
        <v>0</v>
      </c>
      <c r="AI286">
        <v>2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1</v>
      </c>
      <c r="AP286">
        <v>0</v>
      </c>
      <c r="AQ286">
        <v>0</v>
      </c>
      <c r="AR286">
        <v>0</v>
      </c>
      <c r="AS286">
        <v>2</v>
      </c>
      <c r="AT286">
        <v>2</v>
      </c>
      <c r="AU286" t="s">
        <v>37</v>
      </c>
      <c r="AW286">
        <v>26</v>
      </c>
      <c r="AX286">
        <v>0</v>
      </c>
      <c r="AY286">
        <v>0</v>
      </c>
      <c r="AZ286">
        <v>0</v>
      </c>
      <c r="BA286">
        <v>26</v>
      </c>
      <c r="BB286">
        <v>6.7419379599999996</v>
      </c>
      <c r="BC286">
        <v>14.56870743</v>
      </c>
      <c r="BD286">
        <v>11</v>
      </c>
    </row>
    <row r="287" spans="1:56" x14ac:dyDescent="0.25">
      <c r="A287" s="171">
        <v>44137</v>
      </c>
      <c r="B287" t="s">
        <v>92</v>
      </c>
      <c r="C287" t="s">
        <v>602</v>
      </c>
      <c r="D287" t="s">
        <v>940</v>
      </c>
      <c r="E287" t="s">
        <v>604</v>
      </c>
      <c r="F287" t="s">
        <v>193</v>
      </c>
      <c r="G287" t="s">
        <v>754</v>
      </c>
      <c r="H287" t="s">
        <v>366</v>
      </c>
      <c r="I287" t="s">
        <v>17</v>
      </c>
      <c r="J287" t="s">
        <v>594</v>
      </c>
      <c r="L287" t="s">
        <v>262</v>
      </c>
      <c r="M287" t="s">
        <v>626</v>
      </c>
      <c r="R287" t="s">
        <v>372</v>
      </c>
      <c r="S287" t="s">
        <v>140</v>
      </c>
      <c r="T287" t="s">
        <v>25</v>
      </c>
      <c r="U287" t="s">
        <v>596</v>
      </c>
      <c r="W287" t="s">
        <v>92</v>
      </c>
      <c r="X287" t="s">
        <v>602</v>
      </c>
      <c r="Y287" t="s">
        <v>157</v>
      </c>
      <c r="Z287" t="s">
        <v>665</v>
      </c>
      <c r="AA287" t="s">
        <v>285</v>
      </c>
      <c r="AB287" t="s">
        <v>797</v>
      </c>
      <c r="AC287" t="s">
        <v>466</v>
      </c>
      <c r="AD287" t="s">
        <v>254</v>
      </c>
      <c r="AE287" t="s">
        <v>156</v>
      </c>
      <c r="AG287">
        <v>2</v>
      </c>
      <c r="AH287">
        <v>0</v>
      </c>
      <c r="AI287">
        <v>4</v>
      </c>
      <c r="AJ287">
        <v>0</v>
      </c>
      <c r="AK287">
        <v>0</v>
      </c>
      <c r="AL287">
        <v>0</v>
      </c>
      <c r="AM287">
        <v>0</v>
      </c>
      <c r="AN287">
        <v>0</v>
      </c>
      <c r="AO287" s="36">
        <v>2</v>
      </c>
      <c r="AP287">
        <v>0</v>
      </c>
      <c r="AQ287">
        <v>2</v>
      </c>
      <c r="AR287">
        <v>0</v>
      </c>
      <c r="AS287">
        <v>4</v>
      </c>
      <c r="AT287">
        <v>6</v>
      </c>
      <c r="AU287" t="s">
        <v>151</v>
      </c>
      <c r="AV287" t="s">
        <v>654</v>
      </c>
      <c r="AW287">
        <v>74</v>
      </c>
      <c r="AX287">
        <v>0</v>
      </c>
      <c r="AY287">
        <v>0</v>
      </c>
      <c r="AZ287">
        <v>1</v>
      </c>
      <c r="BA287">
        <v>75</v>
      </c>
      <c r="BB287">
        <v>4.8988359600000004</v>
      </c>
      <c r="BC287">
        <v>14.544278820000001</v>
      </c>
      <c r="BD287">
        <v>11</v>
      </c>
    </row>
    <row r="288" spans="1:56" x14ac:dyDescent="0.25">
      <c r="A288" s="171">
        <v>44137</v>
      </c>
      <c r="B288" t="s">
        <v>92</v>
      </c>
      <c r="C288" t="s">
        <v>602</v>
      </c>
      <c r="D288" t="s">
        <v>940</v>
      </c>
      <c r="E288" t="s">
        <v>604</v>
      </c>
      <c r="F288" t="s">
        <v>193</v>
      </c>
      <c r="G288" t="s">
        <v>754</v>
      </c>
      <c r="H288" t="s">
        <v>367</v>
      </c>
      <c r="I288" t="s">
        <v>25</v>
      </c>
      <c r="J288" t="s">
        <v>596</v>
      </c>
      <c r="L288" t="s">
        <v>26</v>
      </c>
      <c r="M288" t="s">
        <v>590</v>
      </c>
      <c r="N288" t="s">
        <v>301</v>
      </c>
      <c r="O288" t="s">
        <v>745</v>
      </c>
      <c r="P288" t="s">
        <v>302</v>
      </c>
      <c r="Q288" t="s">
        <v>746</v>
      </c>
      <c r="R288" t="s">
        <v>1092</v>
      </c>
      <c r="S288" t="s">
        <v>95</v>
      </c>
      <c r="T288" t="s">
        <v>17</v>
      </c>
      <c r="U288" t="s">
        <v>594</v>
      </c>
      <c r="W288" t="s">
        <v>221</v>
      </c>
      <c r="X288" t="s">
        <v>622</v>
      </c>
      <c r="AC288" t="s">
        <v>372</v>
      </c>
      <c r="AD288" t="s">
        <v>138</v>
      </c>
      <c r="AE288" t="s">
        <v>30</v>
      </c>
      <c r="AG288">
        <v>7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 s="36">
        <v>1</v>
      </c>
      <c r="AP288">
        <v>0</v>
      </c>
      <c r="AQ288">
        <v>0</v>
      </c>
      <c r="AR288">
        <v>0</v>
      </c>
      <c r="AS288">
        <v>7</v>
      </c>
      <c r="AT288">
        <v>7</v>
      </c>
      <c r="AU288" t="s">
        <v>37</v>
      </c>
      <c r="AW288">
        <v>131</v>
      </c>
      <c r="AX288">
        <v>0</v>
      </c>
      <c r="AY288">
        <v>0</v>
      </c>
      <c r="AZ288">
        <v>0</v>
      </c>
      <c r="BA288">
        <v>131</v>
      </c>
      <c r="BB288">
        <v>4.8990748999999996</v>
      </c>
      <c r="BC288">
        <v>14.54433978</v>
      </c>
      <c r="BD288">
        <v>11</v>
      </c>
    </row>
    <row r="289" spans="1:56" x14ac:dyDescent="0.25">
      <c r="A289" s="171">
        <v>44137</v>
      </c>
      <c r="B289" t="s">
        <v>92</v>
      </c>
      <c r="C289" t="s">
        <v>602</v>
      </c>
      <c r="D289" t="s">
        <v>940</v>
      </c>
      <c r="E289" t="s">
        <v>604</v>
      </c>
      <c r="F289" t="s">
        <v>193</v>
      </c>
      <c r="G289" t="s">
        <v>754</v>
      </c>
      <c r="H289" t="s">
        <v>367</v>
      </c>
      <c r="I289" t="s">
        <v>25</v>
      </c>
      <c r="J289" t="s">
        <v>596</v>
      </c>
      <c r="L289" t="s">
        <v>92</v>
      </c>
      <c r="M289" t="s">
        <v>602</v>
      </c>
      <c r="N289" t="s">
        <v>940</v>
      </c>
      <c r="O289" t="s">
        <v>604</v>
      </c>
      <c r="P289" t="s">
        <v>193</v>
      </c>
      <c r="Q289" t="s">
        <v>754</v>
      </c>
      <c r="R289" t="s">
        <v>366</v>
      </c>
      <c r="S289" t="s">
        <v>49</v>
      </c>
      <c r="T289" t="s">
        <v>25</v>
      </c>
      <c r="U289" t="s">
        <v>596</v>
      </c>
      <c r="W289" t="s">
        <v>92</v>
      </c>
      <c r="X289" t="s">
        <v>602</v>
      </c>
      <c r="Y289" t="s">
        <v>603</v>
      </c>
      <c r="Z289" t="s">
        <v>604</v>
      </c>
      <c r="AA289" t="s">
        <v>154</v>
      </c>
      <c r="AB289" t="s">
        <v>605</v>
      </c>
      <c r="AC289" t="s">
        <v>479</v>
      </c>
      <c r="AD289" t="s">
        <v>127</v>
      </c>
      <c r="AE289" t="s">
        <v>30</v>
      </c>
      <c r="AG289">
        <v>4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 s="36">
        <v>1</v>
      </c>
      <c r="AP289">
        <v>0</v>
      </c>
      <c r="AQ289">
        <v>0</v>
      </c>
      <c r="AR289">
        <v>0</v>
      </c>
      <c r="AS289">
        <v>4</v>
      </c>
      <c r="AT289">
        <v>4</v>
      </c>
      <c r="AU289" t="s">
        <v>37</v>
      </c>
      <c r="AW289">
        <v>15</v>
      </c>
      <c r="AX289">
        <v>0</v>
      </c>
      <c r="AY289">
        <v>0</v>
      </c>
      <c r="AZ289">
        <v>0</v>
      </c>
      <c r="BA289">
        <v>15</v>
      </c>
      <c r="BB289">
        <v>4.8990748999999996</v>
      </c>
      <c r="BC289">
        <v>14.54433978</v>
      </c>
      <c r="BD289">
        <v>11</v>
      </c>
    </row>
    <row r="290" spans="1:56" x14ac:dyDescent="0.25">
      <c r="A290" s="171">
        <v>44137</v>
      </c>
      <c r="B290" t="s">
        <v>92</v>
      </c>
      <c r="C290" t="s">
        <v>602</v>
      </c>
      <c r="D290" t="s">
        <v>940</v>
      </c>
      <c r="E290" t="s">
        <v>604</v>
      </c>
      <c r="F290" t="s">
        <v>218</v>
      </c>
      <c r="G290" t="s">
        <v>837</v>
      </c>
      <c r="H290" t="s">
        <v>555</v>
      </c>
      <c r="I290" t="s">
        <v>25</v>
      </c>
      <c r="J290" t="s">
        <v>596</v>
      </c>
      <c r="L290" t="s">
        <v>26</v>
      </c>
      <c r="M290" t="s">
        <v>590</v>
      </c>
      <c r="N290" t="s">
        <v>591</v>
      </c>
      <c r="O290" t="s">
        <v>592</v>
      </c>
      <c r="P290" t="s">
        <v>27</v>
      </c>
      <c r="Q290" t="s">
        <v>607</v>
      </c>
      <c r="R290" t="s">
        <v>689</v>
      </c>
      <c r="S290" t="s">
        <v>120</v>
      </c>
      <c r="T290" t="s">
        <v>17</v>
      </c>
      <c r="U290" t="s">
        <v>594</v>
      </c>
      <c r="W290" t="s">
        <v>220</v>
      </c>
      <c r="X290" t="s">
        <v>943</v>
      </c>
      <c r="AC290" t="s">
        <v>372</v>
      </c>
      <c r="AD290" t="s">
        <v>127</v>
      </c>
      <c r="AE290" t="s">
        <v>107</v>
      </c>
      <c r="AG290">
        <v>11</v>
      </c>
      <c r="AH290">
        <v>0</v>
      </c>
      <c r="AI290">
        <v>1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2</v>
      </c>
      <c r="AP290">
        <v>1</v>
      </c>
      <c r="AQ290">
        <v>3</v>
      </c>
      <c r="AR290">
        <v>4</v>
      </c>
      <c r="AS290">
        <v>4</v>
      </c>
      <c r="AT290">
        <v>12</v>
      </c>
      <c r="AU290" t="s">
        <v>600</v>
      </c>
      <c r="AW290">
        <v>300</v>
      </c>
      <c r="AX290">
        <v>0</v>
      </c>
      <c r="AY290">
        <v>0</v>
      </c>
      <c r="AZ290">
        <v>0</v>
      </c>
      <c r="BA290">
        <v>300</v>
      </c>
      <c r="BB290">
        <v>5.2006534000000002</v>
      </c>
      <c r="BC290">
        <v>14.5533293</v>
      </c>
      <c r="BD290">
        <v>11</v>
      </c>
    </row>
    <row r="291" spans="1:56" x14ac:dyDescent="0.25">
      <c r="A291" s="171">
        <v>44137</v>
      </c>
      <c r="B291" t="s">
        <v>92</v>
      </c>
      <c r="C291" t="s">
        <v>602</v>
      </c>
      <c r="D291" t="s">
        <v>940</v>
      </c>
      <c r="E291" t="s">
        <v>604</v>
      </c>
      <c r="F291" t="s">
        <v>218</v>
      </c>
      <c r="G291" t="s">
        <v>837</v>
      </c>
      <c r="H291" t="s">
        <v>555</v>
      </c>
      <c r="I291" t="s">
        <v>25</v>
      </c>
      <c r="J291" t="s">
        <v>596</v>
      </c>
      <c r="L291" t="s">
        <v>26</v>
      </c>
      <c r="M291" t="s">
        <v>590</v>
      </c>
      <c r="N291" t="s">
        <v>591</v>
      </c>
      <c r="O291" t="s">
        <v>592</v>
      </c>
      <c r="P291" t="s">
        <v>27</v>
      </c>
      <c r="Q291" t="s">
        <v>607</v>
      </c>
      <c r="R291" t="s">
        <v>689</v>
      </c>
      <c r="S291" t="s">
        <v>119</v>
      </c>
      <c r="T291" t="s">
        <v>17</v>
      </c>
      <c r="U291" t="s">
        <v>594</v>
      </c>
      <c r="W291" t="s">
        <v>262</v>
      </c>
      <c r="X291" t="s">
        <v>626</v>
      </c>
      <c r="AC291" t="s">
        <v>372</v>
      </c>
      <c r="AD291" t="s">
        <v>121</v>
      </c>
      <c r="AE291" t="s">
        <v>30</v>
      </c>
      <c r="AG291">
        <v>4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1</v>
      </c>
      <c r="AP291">
        <v>0</v>
      </c>
      <c r="AQ291">
        <v>0</v>
      </c>
      <c r="AR291">
        <v>0</v>
      </c>
      <c r="AS291">
        <v>4</v>
      </c>
      <c r="AT291">
        <v>4</v>
      </c>
      <c r="AU291" t="s">
        <v>37</v>
      </c>
      <c r="AW291">
        <v>284</v>
      </c>
      <c r="AX291">
        <v>0</v>
      </c>
      <c r="AY291">
        <v>0</v>
      </c>
      <c r="AZ291">
        <v>0</v>
      </c>
      <c r="BA291">
        <v>284</v>
      </c>
      <c r="BB291">
        <v>5.2006534000000002</v>
      </c>
      <c r="BC291">
        <v>14.5533293</v>
      </c>
      <c r="BD291">
        <v>11</v>
      </c>
    </row>
    <row r="292" spans="1:56" x14ac:dyDescent="0.25">
      <c r="A292" s="171">
        <v>44137</v>
      </c>
      <c r="B292" t="s">
        <v>92</v>
      </c>
      <c r="C292" t="s">
        <v>602</v>
      </c>
      <c r="D292" t="s">
        <v>940</v>
      </c>
      <c r="E292" t="s">
        <v>604</v>
      </c>
      <c r="F292" t="s">
        <v>218</v>
      </c>
      <c r="G292" t="s">
        <v>837</v>
      </c>
      <c r="H292" t="s">
        <v>555</v>
      </c>
      <c r="I292" t="s">
        <v>25</v>
      </c>
      <c r="J292" t="s">
        <v>596</v>
      </c>
      <c r="L292" t="s">
        <v>122</v>
      </c>
      <c r="M292" t="s">
        <v>680</v>
      </c>
      <c r="N292" t="s">
        <v>944</v>
      </c>
      <c r="O292" t="s">
        <v>945</v>
      </c>
      <c r="P292" t="s">
        <v>219</v>
      </c>
      <c r="Q292" t="s">
        <v>946</v>
      </c>
      <c r="R292" t="s">
        <v>947</v>
      </c>
      <c r="S292" t="s">
        <v>119</v>
      </c>
      <c r="T292" t="s">
        <v>17</v>
      </c>
      <c r="U292" t="s">
        <v>594</v>
      </c>
      <c r="W292" t="s">
        <v>18</v>
      </c>
      <c r="X292" t="s">
        <v>601</v>
      </c>
      <c r="AC292" t="s">
        <v>372</v>
      </c>
      <c r="AD292" t="s">
        <v>121</v>
      </c>
      <c r="AE292" t="s">
        <v>30</v>
      </c>
      <c r="AG292">
        <v>6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1</v>
      </c>
      <c r="AP292">
        <v>0</v>
      </c>
      <c r="AQ292">
        <v>0</v>
      </c>
      <c r="AR292">
        <v>0</v>
      </c>
      <c r="AS292">
        <v>6</v>
      </c>
      <c r="AT292">
        <v>6</v>
      </c>
      <c r="AU292" t="s">
        <v>21</v>
      </c>
      <c r="AV292" t="s">
        <v>327</v>
      </c>
      <c r="AW292">
        <v>270</v>
      </c>
      <c r="AX292">
        <v>42</v>
      </c>
      <c r="AY292">
        <v>0</v>
      </c>
      <c r="AZ292">
        <v>2</v>
      </c>
      <c r="BA292">
        <v>314</v>
      </c>
      <c r="BB292">
        <v>5.2006534000000002</v>
      </c>
      <c r="BC292">
        <v>14.5533293</v>
      </c>
      <c r="BD292">
        <v>11</v>
      </c>
    </row>
    <row r="293" spans="1:56" x14ac:dyDescent="0.25">
      <c r="A293" s="171">
        <v>44137</v>
      </c>
      <c r="B293" t="s">
        <v>92</v>
      </c>
      <c r="C293" t="s">
        <v>602</v>
      </c>
      <c r="D293" t="s">
        <v>157</v>
      </c>
      <c r="E293" t="s">
        <v>665</v>
      </c>
      <c r="F293" t="s">
        <v>158</v>
      </c>
      <c r="G293" t="s">
        <v>667</v>
      </c>
      <c r="H293" t="s">
        <v>847</v>
      </c>
      <c r="I293" t="s">
        <v>14</v>
      </c>
      <c r="J293" t="s">
        <v>611</v>
      </c>
      <c r="L293" t="s">
        <v>159</v>
      </c>
      <c r="M293" t="s">
        <v>653</v>
      </c>
      <c r="R293" t="s">
        <v>372</v>
      </c>
      <c r="S293" t="s">
        <v>74</v>
      </c>
      <c r="T293" t="s">
        <v>544</v>
      </c>
      <c r="U293" t="s">
        <v>782</v>
      </c>
      <c r="AC293" t="s">
        <v>372</v>
      </c>
      <c r="AD293" t="s">
        <v>867</v>
      </c>
      <c r="AE293" t="s">
        <v>36</v>
      </c>
      <c r="AG293">
        <v>0</v>
      </c>
      <c r="AH293">
        <v>4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1</v>
      </c>
      <c r="AP293">
        <v>0</v>
      </c>
      <c r="AQ293">
        <v>0</v>
      </c>
      <c r="AR293">
        <v>0</v>
      </c>
      <c r="AS293">
        <v>4</v>
      </c>
      <c r="AT293">
        <v>4</v>
      </c>
      <c r="AU293" t="s">
        <v>151</v>
      </c>
      <c r="AV293" t="s">
        <v>327</v>
      </c>
      <c r="AW293">
        <v>150</v>
      </c>
      <c r="AX293">
        <v>0</v>
      </c>
      <c r="AY293">
        <v>0</v>
      </c>
      <c r="AZ293">
        <v>1</v>
      </c>
      <c r="BA293">
        <v>151</v>
      </c>
      <c r="BB293">
        <v>6.0385846000000001</v>
      </c>
      <c r="BC293">
        <v>14.4007468</v>
      </c>
      <c r="BD293">
        <v>11</v>
      </c>
    </row>
    <row r="294" spans="1:56" x14ac:dyDescent="0.25">
      <c r="A294" s="171">
        <v>44137</v>
      </c>
      <c r="B294" t="s">
        <v>92</v>
      </c>
      <c r="C294" t="s">
        <v>602</v>
      </c>
      <c r="D294" t="s">
        <v>157</v>
      </c>
      <c r="E294" t="s">
        <v>665</v>
      </c>
      <c r="F294" t="s">
        <v>158</v>
      </c>
      <c r="G294" t="s">
        <v>667</v>
      </c>
      <c r="H294" t="s">
        <v>847</v>
      </c>
      <c r="I294" t="s">
        <v>14</v>
      </c>
      <c r="J294" t="s">
        <v>611</v>
      </c>
      <c r="L294" t="s">
        <v>159</v>
      </c>
      <c r="M294" t="s">
        <v>653</v>
      </c>
      <c r="R294" t="s">
        <v>372</v>
      </c>
      <c r="S294" t="s">
        <v>155</v>
      </c>
      <c r="T294" t="s">
        <v>544</v>
      </c>
      <c r="U294" t="s">
        <v>782</v>
      </c>
      <c r="AC294" t="s">
        <v>372</v>
      </c>
      <c r="AD294" t="s">
        <v>664</v>
      </c>
      <c r="AE294" t="s">
        <v>36</v>
      </c>
      <c r="AG294">
        <v>0</v>
      </c>
      <c r="AH294">
        <v>3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1</v>
      </c>
      <c r="AP294">
        <v>0</v>
      </c>
      <c r="AQ294">
        <v>0</v>
      </c>
      <c r="AR294">
        <v>0</v>
      </c>
      <c r="AS294">
        <v>3</v>
      </c>
      <c r="AT294">
        <v>3</v>
      </c>
      <c r="AU294" t="s">
        <v>151</v>
      </c>
      <c r="AV294" t="s">
        <v>327</v>
      </c>
      <c r="AW294">
        <v>200</v>
      </c>
      <c r="AX294">
        <v>0</v>
      </c>
      <c r="AY294">
        <v>0</v>
      </c>
      <c r="AZ294">
        <v>1</v>
      </c>
      <c r="BA294">
        <v>201</v>
      </c>
      <c r="BB294">
        <v>6.0385846000000001</v>
      </c>
      <c r="BC294">
        <v>14.4007468</v>
      </c>
      <c r="BD294">
        <v>11</v>
      </c>
    </row>
    <row r="295" spans="1:56" x14ac:dyDescent="0.25">
      <c r="A295" s="171">
        <v>44137</v>
      </c>
      <c r="B295" t="s">
        <v>92</v>
      </c>
      <c r="C295" t="s">
        <v>602</v>
      </c>
      <c r="D295" t="s">
        <v>157</v>
      </c>
      <c r="E295" t="s">
        <v>665</v>
      </c>
      <c r="F295" t="s">
        <v>158</v>
      </c>
      <c r="G295" t="s">
        <v>667</v>
      </c>
      <c r="H295" t="s">
        <v>847</v>
      </c>
      <c r="I295" t="s">
        <v>14</v>
      </c>
      <c r="J295" t="s">
        <v>611</v>
      </c>
      <c r="L295" t="s">
        <v>247</v>
      </c>
      <c r="M295" t="s">
        <v>625</v>
      </c>
      <c r="R295" t="s">
        <v>372</v>
      </c>
      <c r="S295" t="s">
        <v>71</v>
      </c>
      <c r="T295" t="s">
        <v>544</v>
      </c>
      <c r="U295" t="s">
        <v>782</v>
      </c>
      <c r="AC295" t="s">
        <v>372</v>
      </c>
      <c r="AD295" t="s">
        <v>63</v>
      </c>
      <c r="AE295" t="s">
        <v>36</v>
      </c>
      <c r="AG295">
        <v>0</v>
      </c>
      <c r="AH295">
        <v>5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1</v>
      </c>
      <c r="AP295">
        <v>0</v>
      </c>
      <c r="AQ295">
        <v>0</v>
      </c>
      <c r="AR295">
        <v>0</v>
      </c>
      <c r="AS295">
        <v>5</v>
      </c>
      <c r="AT295">
        <v>5</v>
      </c>
      <c r="AU295" t="s">
        <v>151</v>
      </c>
      <c r="AV295" t="s">
        <v>327</v>
      </c>
      <c r="AW295">
        <v>200</v>
      </c>
      <c r="AX295">
        <v>0</v>
      </c>
      <c r="AY295">
        <v>0</v>
      </c>
      <c r="AZ295">
        <v>5</v>
      </c>
      <c r="BA295">
        <v>205</v>
      </c>
      <c r="BB295">
        <v>6.0387188500000004</v>
      </c>
      <c r="BC295">
        <v>14.40065877</v>
      </c>
      <c r="BD295">
        <v>11</v>
      </c>
    </row>
    <row r="296" spans="1:56" x14ac:dyDescent="0.25">
      <c r="A296" s="171">
        <v>44137</v>
      </c>
      <c r="B296" t="s">
        <v>92</v>
      </c>
      <c r="C296" t="s">
        <v>602</v>
      </c>
      <c r="D296" t="s">
        <v>157</v>
      </c>
      <c r="E296" t="s">
        <v>665</v>
      </c>
      <c r="F296" t="s">
        <v>158</v>
      </c>
      <c r="G296" t="s">
        <v>667</v>
      </c>
      <c r="H296" t="s">
        <v>847</v>
      </c>
      <c r="I296" t="s">
        <v>25</v>
      </c>
      <c r="J296" t="s">
        <v>596</v>
      </c>
      <c r="L296" t="s">
        <v>26</v>
      </c>
      <c r="M296" t="s">
        <v>590</v>
      </c>
      <c r="N296" t="s">
        <v>301</v>
      </c>
      <c r="O296" t="s">
        <v>745</v>
      </c>
      <c r="P296" t="s">
        <v>543</v>
      </c>
      <c r="Q296" t="s">
        <v>827</v>
      </c>
      <c r="R296" t="s">
        <v>889</v>
      </c>
      <c r="S296" t="s">
        <v>22</v>
      </c>
      <c r="T296" t="s">
        <v>25</v>
      </c>
      <c r="U296" t="s">
        <v>596</v>
      </c>
      <c r="W296" t="s">
        <v>92</v>
      </c>
      <c r="X296" t="s">
        <v>602</v>
      </c>
      <c r="Y296" t="s">
        <v>157</v>
      </c>
      <c r="Z296" t="s">
        <v>665</v>
      </c>
      <c r="AA296" t="s">
        <v>158</v>
      </c>
      <c r="AB296" t="s">
        <v>667</v>
      </c>
      <c r="AC296" t="s">
        <v>874</v>
      </c>
      <c r="AD296" t="s">
        <v>152</v>
      </c>
      <c r="AE296" t="s">
        <v>30</v>
      </c>
      <c r="AG296">
        <v>4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1</v>
      </c>
      <c r="AP296">
        <v>0</v>
      </c>
      <c r="AQ296">
        <v>0</v>
      </c>
      <c r="AR296">
        <v>0</v>
      </c>
      <c r="AS296">
        <v>4</v>
      </c>
      <c r="AT296">
        <v>4</v>
      </c>
      <c r="AU296" t="s">
        <v>37</v>
      </c>
      <c r="AW296">
        <v>110</v>
      </c>
      <c r="AX296">
        <v>0</v>
      </c>
      <c r="AY296">
        <v>0</v>
      </c>
      <c r="AZ296">
        <v>0</v>
      </c>
      <c r="BA296">
        <v>110</v>
      </c>
      <c r="BB296">
        <v>6.0387188500000004</v>
      </c>
      <c r="BC296">
        <v>14.40065877</v>
      </c>
      <c r="BD296">
        <v>11</v>
      </c>
    </row>
    <row r="297" spans="1:56" x14ac:dyDescent="0.25">
      <c r="A297" s="171">
        <v>44137</v>
      </c>
      <c r="B297" t="s">
        <v>92</v>
      </c>
      <c r="C297" t="s">
        <v>602</v>
      </c>
      <c r="D297" t="s">
        <v>157</v>
      </c>
      <c r="E297" t="s">
        <v>665</v>
      </c>
      <c r="F297" t="s">
        <v>158</v>
      </c>
      <c r="G297" t="s">
        <v>667</v>
      </c>
      <c r="H297" t="s">
        <v>847</v>
      </c>
      <c r="I297" t="s">
        <v>14</v>
      </c>
      <c r="J297" t="s">
        <v>611</v>
      </c>
      <c r="L297" t="s">
        <v>23</v>
      </c>
      <c r="M297" t="s">
        <v>613</v>
      </c>
      <c r="R297" t="s">
        <v>372</v>
      </c>
      <c r="S297" t="s">
        <v>120</v>
      </c>
      <c r="T297" t="s">
        <v>544</v>
      </c>
      <c r="U297" t="s">
        <v>782</v>
      </c>
      <c r="AC297" t="s">
        <v>372</v>
      </c>
      <c r="AD297" t="s">
        <v>253</v>
      </c>
      <c r="AE297" t="s">
        <v>36</v>
      </c>
      <c r="AG297">
        <v>0</v>
      </c>
      <c r="AH297">
        <v>4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1</v>
      </c>
      <c r="AP297">
        <v>0</v>
      </c>
      <c r="AQ297">
        <v>0</v>
      </c>
      <c r="AR297">
        <v>0</v>
      </c>
      <c r="AS297">
        <v>4</v>
      </c>
      <c r="AT297">
        <v>4</v>
      </c>
      <c r="AU297" t="s">
        <v>151</v>
      </c>
      <c r="AV297" t="s">
        <v>327</v>
      </c>
      <c r="AW297">
        <v>100</v>
      </c>
      <c r="AX297">
        <v>0</v>
      </c>
      <c r="AY297">
        <v>0</v>
      </c>
      <c r="AZ297">
        <v>1</v>
      </c>
      <c r="BA297">
        <v>101</v>
      </c>
      <c r="BB297">
        <v>6.0387188500000004</v>
      </c>
      <c r="BC297">
        <v>14.40065877</v>
      </c>
      <c r="BD297">
        <v>11</v>
      </c>
    </row>
    <row r="298" spans="1:56" x14ac:dyDescent="0.25">
      <c r="A298" s="171">
        <v>44137</v>
      </c>
      <c r="B298" t="s">
        <v>92</v>
      </c>
      <c r="C298" t="s">
        <v>602</v>
      </c>
      <c r="D298" t="s">
        <v>157</v>
      </c>
      <c r="E298" t="s">
        <v>665</v>
      </c>
      <c r="F298" t="s">
        <v>158</v>
      </c>
      <c r="G298" t="s">
        <v>667</v>
      </c>
      <c r="H298" t="s">
        <v>847</v>
      </c>
      <c r="I298" t="s">
        <v>14</v>
      </c>
      <c r="J298" t="s">
        <v>611</v>
      </c>
      <c r="L298" t="s">
        <v>159</v>
      </c>
      <c r="M298" t="s">
        <v>653</v>
      </c>
      <c r="R298" t="s">
        <v>372</v>
      </c>
      <c r="S298" t="s">
        <v>303</v>
      </c>
      <c r="T298" t="s">
        <v>544</v>
      </c>
      <c r="U298" t="s">
        <v>782</v>
      </c>
      <c r="AC298" t="s">
        <v>372</v>
      </c>
      <c r="AD298" t="s">
        <v>314</v>
      </c>
      <c r="AE298" t="s">
        <v>36</v>
      </c>
      <c r="AG298">
        <v>0</v>
      </c>
      <c r="AH298">
        <v>4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1</v>
      </c>
      <c r="AP298">
        <v>0</v>
      </c>
      <c r="AQ298">
        <v>0</v>
      </c>
      <c r="AR298">
        <v>0</v>
      </c>
      <c r="AS298">
        <v>4</v>
      </c>
      <c r="AT298">
        <v>4</v>
      </c>
      <c r="AU298" t="s">
        <v>151</v>
      </c>
      <c r="AV298" t="s">
        <v>327</v>
      </c>
      <c r="AW298">
        <v>250</v>
      </c>
      <c r="AX298">
        <v>0</v>
      </c>
      <c r="AY298">
        <v>0</v>
      </c>
      <c r="AZ298">
        <v>2</v>
      </c>
      <c r="BA298">
        <v>252</v>
      </c>
      <c r="BB298">
        <v>6.0387188500000004</v>
      </c>
      <c r="BC298">
        <v>14.40065877</v>
      </c>
      <c r="BD298">
        <v>11</v>
      </c>
    </row>
    <row r="299" spans="1:56" x14ac:dyDescent="0.25">
      <c r="A299" s="171">
        <v>44137</v>
      </c>
      <c r="B299" t="s">
        <v>10</v>
      </c>
      <c r="C299" t="s">
        <v>659</v>
      </c>
      <c r="D299" t="s">
        <v>11</v>
      </c>
      <c r="E299" t="s">
        <v>660</v>
      </c>
      <c r="F299" t="s">
        <v>51</v>
      </c>
      <c r="G299" t="s">
        <v>1141</v>
      </c>
      <c r="H299" t="s">
        <v>361</v>
      </c>
      <c r="I299" t="s">
        <v>14</v>
      </c>
      <c r="J299" t="s">
        <v>611</v>
      </c>
      <c r="L299" t="s">
        <v>52</v>
      </c>
      <c r="M299" t="s">
        <v>616</v>
      </c>
      <c r="R299" t="s">
        <v>372</v>
      </c>
      <c r="S299" t="s">
        <v>32</v>
      </c>
      <c r="T299" t="s">
        <v>17</v>
      </c>
      <c r="U299" t="s">
        <v>594</v>
      </c>
      <c r="W299" t="s">
        <v>614</v>
      </c>
      <c r="X299" t="s">
        <v>615</v>
      </c>
      <c r="AC299" t="s">
        <v>372</v>
      </c>
      <c r="AD299" t="s">
        <v>196</v>
      </c>
      <c r="AE299" t="s">
        <v>36</v>
      </c>
      <c r="AG299">
        <v>0</v>
      </c>
      <c r="AH299">
        <v>6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 s="36">
        <v>1</v>
      </c>
      <c r="AP299">
        <v>0</v>
      </c>
      <c r="AQ299">
        <v>2</v>
      </c>
      <c r="AR299">
        <v>1</v>
      </c>
      <c r="AS299">
        <v>3</v>
      </c>
      <c r="AT299">
        <v>6</v>
      </c>
      <c r="AU299" t="s">
        <v>21</v>
      </c>
      <c r="AV299" t="s">
        <v>327</v>
      </c>
      <c r="AW299">
        <v>60</v>
      </c>
      <c r="AX299">
        <v>50</v>
      </c>
      <c r="AY299">
        <v>0</v>
      </c>
      <c r="AZ299">
        <v>5</v>
      </c>
      <c r="BA299">
        <v>115</v>
      </c>
      <c r="BB299">
        <v>8.6633450799999991</v>
      </c>
      <c r="BC299">
        <v>14.9876931</v>
      </c>
      <c r="BD299">
        <v>11</v>
      </c>
    </row>
    <row r="300" spans="1:56" x14ac:dyDescent="0.25">
      <c r="A300" s="171">
        <v>44137</v>
      </c>
      <c r="B300" t="s">
        <v>10</v>
      </c>
      <c r="C300" t="s">
        <v>659</v>
      </c>
      <c r="D300" t="s">
        <v>11</v>
      </c>
      <c r="E300" t="s">
        <v>660</v>
      </c>
      <c r="F300" t="s">
        <v>51</v>
      </c>
      <c r="G300" t="s">
        <v>1141</v>
      </c>
      <c r="H300" t="s">
        <v>361</v>
      </c>
      <c r="I300" t="s">
        <v>14</v>
      </c>
      <c r="J300" t="s">
        <v>611</v>
      </c>
      <c r="L300" t="s">
        <v>52</v>
      </c>
      <c r="M300" t="s">
        <v>616</v>
      </c>
      <c r="R300" t="s">
        <v>372</v>
      </c>
      <c r="S300" t="s">
        <v>43</v>
      </c>
      <c r="T300" t="s">
        <v>25</v>
      </c>
      <c r="U300" t="s">
        <v>596</v>
      </c>
      <c r="W300" t="s">
        <v>10</v>
      </c>
      <c r="X300" t="s">
        <v>659</v>
      </c>
      <c r="Y300" t="s">
        <v>11</v>
      </c>
      <c r="Z300" t="s">
        <v>660</v>
      </c>
      <c r="AA300" t="s">
        <v>12</v>
      </c>
      <c r="AB300" t="s">
        <v>661</v>
      </c>
      <c r="AC300" t="s">
        <v>236</v>
      </c>
      <c r="AD300" t="s">
        <v>138</v>
      </c>
      <c r="AE300" t="s">
        <v>36</v>
      </c>
      <c r="AG300">
        <v>0</v>
      </c>
      <c r="AH300">
        <v>8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 s="36">
        <v>1</v>
      </c>
      <c r="AP300">
        <v>1</v>
      </c>
      <c r="AQ300">
        <v>2</v>
      </c>
      <c r="AR300">
        <v>0</v>
      </c>
      <c r="AS300">
        <v>5</v>
      </c>
      <c r="AT300">
        <v>8</v>
      </c>
      <c r="AU300" t="s">
        <v>21</v>
      </c>
      <c r="AV300" t="s">
        <v>327</v>
      </c>
      <c r="AW300">
        <v>200</v>
      </c>
      <c r="AX300">
        <v>40</v>
      </c>
      <c r="AY300">
        <v>0</v>
      </c>
      <c r="AZ300">
        <v>4</v>
      </c>
      <c r="BA300">
        <v>244</v>
      </c>
      <c r="BB300">
        <v>8.6633450799999991</v>
      </c>
      <c r="BC300">
        <v>14.9876931</v>
      </c>
      <c r="BD300">
        <v>11</v>
      </c>
    </row>
    <row r="301" spans="1:56" x14ac:dyDescent="0.25">
      <c r="A301" s="171">
        <v>44137</v>
      </c>
      <c r="B301" t="s">
        <v>10</v>
      </c>
      <c r="C301" t="s">
        <v>659</v>
      </c>
      <c r="D301" t="s">
        <v>11</v>
      </c>
      <c r="E301" t="s">
        <v>660</v>
      </c>
      <c r="F301" t="s">
        <v>51</v>
      </c>
      <c r="G301" t="s">
        <v>1141</v>
      </c>
      <c r="H301" t="s">
        <v>361</v>
      </c>
      <c r="I301" t="s">
        <v>14</v>
      </c>
      <c r="J301" t="s">
        <v>611</v>
      </c>
      <c r="L301" t="s">
        <v>52</v>
      </c>
      <c r="M301" t="s">
        <v>616</v>
      </c>
      <c r="R301" t="s">
        <v>372</v>
      </c>
      <c r="S301" t="s">
        <v>45</v>
      </c>
      <c r="T301" t="s">
        <v>17</v>
      </c>
      <c r="U301" t="s">
        <v>594</v>
      </c>
      <c r="W301" t="s">
        <v>614</v>
      </c>
      <c r="X301" t="s">
        <v>615</v>
      </c>
      <c r="AC301" t="s">
        <v>372</v>
      </c>
      <c r="AD301" t="s">
        <v>188</v>
      </c>
      <c r="AE301" t="s">
        <v>36</v>
      </c>
      <c r="AG301">
        <v>0</v>
      </c>
      <c r="AH301">
        <v>12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 s="36">
        <v>1</v>
      </c>
      <c r="AP301">
        <v>2</v>
      </c>
      <c r="AQ301">
        <v>3</v>
      </c>
      <c r="AR301">
        <v>1</v>
      </c>
      <c r="AS301">
        <v>6</v>
      </c>
      <c r="AT301">
        <v>12</v>
      </c>
      <c r="AU301" t="s">
        <v>21</v>
      </c>
      <c r="AV301" t="s">
        <v>652</v>
      </c>
      <c r="AW301">
        <v>200</v>
      </c>
      <c r="AX301">
        <v>80</v>
      </c>
      <c r="AY301">
        <v>0</v>
      </c>
      <c r="AZ301">
        <v>10</v>
      </c>
      <c r="BA301">
        <v>290</v>
      </c>
      <c r="BB301">
        <v>8.6633450799999991</v>
      </c>
      <c r="BC301">
        <v>14.9876931</v>
      </c>
      <c r="BD301">
        <v>11</v>
      </c>
    </row>
    <row r="302" spans="1:56" x14ac:dyDescent="0.25">
      <c r="A302" s="171">
        <v>44137</v>
      </c>
      <c r="B302" t="s">
        <v>10</v>
      </c>
      <c r="C302" t="s">
        <v>659</v>
      </c>
      <c r="D302" t="s">
        <v>11</v>
      </c>
      <c r="E302" t="s">
        <v>660</v>
      </c>
      <c r="F302" t="s">
        <v>51</v>
      </c>
      <c r="G302" t="s">
        <v>1141</v>
      </c>
      <c r="H302" t="s">
        <v>361</v>
      </c>
      <c r="I302" t="s">
        <v>14</v>
      </c>
      <c r="J302" t="s">
        <v>611</v>
      </c>
      <c r="L302" t="s">
        <v>52</v>
      </c>
      <c r="M302" t="s">
        <v>616</v>
      </c>
      <c r="R302" t="s">
        <v>372</v>
      </c>
      <c r="S302" t="s">
        <v>45</v>
      </c>
      <c r="T302" t="s">
        <v>17</v>
      </c>
      <c r="U302" t="s">
        <v>594</v>
      </c>
      <c r="W302" t="s">
        <v>614</v>
      </c>
      <c r="X302" t="s">
        <v>615</v>
      </c>
      <c r="AC302" t="s">
        <v>372</v>
      </c>
      <c r="AD302" t="s">
        <v>188</v>
      </c>
      <c r="AE302" t="s">
        <v>36</v>
      </c>
      <c r="AG302">
        <v>0</v>
      </c>
      <c r="AH302">
        <v>8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 s="36">
        <v>1</v>
      </c>
      <c r="AP302">
        <v>1</v>
      </c>
      <c r="AQ302">
        <v>2</v>
      </c>
      <c r="AR302">
        <v>2</v>
      </c>
      <c r="AS302">
        <v>3</v>
      </c>
      <c r="AT302">
        <v>8</v>
      </c>
      <c r="AU302" t="s">
        <v>21</v>
      </c>
      <c r="AV302" t="s">
        <v>327</v>
      </c>
      <c r="AW302">
        <v>90</v>
      </c>
      <c r="AX302">
        <v>40</v>
      </c>
      <c r="AY302">
        <v>0</v>
      </c>
      <c r="AZ302">
        <v>5</v>
      </c>
      <c r="BA302">
        <v>135</v>
      </c>
      <c r="BB302">
        <v>8.6633450799999991</v>
      </c>
      <c r="BC302">
        <v>14.9876931</v>
      </c>
      <c r="BD302">
        <v>11</v>
      </c>
    </row>
    <row r="303" spans="1:56" x14ac:dyDescent="0.25">
      <c r="A303" s="171">
        <v>44137</v>
      </c>
      <c r="B303" t="s">
        <v>10</v>
      </c>
      <c r="C303" t="s">
        <v>659</v>
      </c>
      <c r="D303" t="s">
        <v>11</v>
      </c>
      <c r="E303" t="s">
        <v>660</v>
      </c>
      <c r="F303" t="s">
        <v>51</v>
      </c>
      <c r="G303" t="s">
        <v>1141</v>
      </c>
      <c r="H303" t="s">
        <v>361</v>
      </c>
      <c r="I303" t="s">
        <v>14</v>
      </c>
      <c r="J303" t="s">
        <v>611</v>
      </c>
      <c r="L303" t="s">
        <v>52</v>
      </c>
      <c r="M303" t="s">
        <v>616</v>
      </c>
      <c r="R303" t="s">
        <v>372</v>
      </c>
      <c r="S303" t="s">
        <v>32</v>
      </c>
      <c r="T303" t="s">
        <v>17</v>
      </c>
      <c r="U303" t="s">
        <v>594</v>
      </c>
      <c r="W303" t="s">
        <v>614</v>
      </c>
      <c r="X303" t="s">
        <v>615</v>
      </c>
      <c r="AC303" t="s">
        <v>372</v>
      </c>
      <c r="AD303" t="s">
        <v>234</v>
      </c>
      <c r="AE303" t="s">
        <v>36</v>
      </c>
      <c r="AG303">
        <v>0</v>
      </c>
      <c r="AH303">
        <v>10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 s="36">
        <v>1</v>
      </c>
      <c r="AP303">
        <v>1</v>
      </c>
      <c r="AQ303">
        <v>2</v>
      </c>
      <c r="AR303">
        <v>2</v>
      </c>
      <c r="AS303">
        <v>5</v>
      </c>
      <c r="AT303">
        <v>10</v>
      </c>
      <c r="AU303" t="s">
        <v>21</v>
      </c>
      <c r="AV303" t="s">
        <v>652</v>
      </c>
      <c r="AW303">
        <v>180</v>
      </c>
      <c r="AX303">
        <v>30</v>
      </c>
      <c r="AY303">
        <v>0</v>
      </c>
      <c r="AZ303">
        <v>8</v>
      </c>
      <c r="BA303">
        <v>218</v>
      </c>
      <c r="BB303">
        <v>8.6633450799999991</v>
      </c>
      <c r="BC303">
        <v>14.9876931</v>
      </c>
      <c r="BD303">
        <v>11</v>
      </c>
    </row>
    <row r="304" spans="1:56" x14ac:dyDescent="0.25">
      <c r="A304" s="171">
        <v>44137</v>
      </c>
      <c r="B304" t="s">
        <v>10</v>
      </c>
      <c r="C304" t="s">
        <v>659</v>
      </c>
      <c r="D304" t="s">
        <v>11</v>
      </c>
      <c r="E304" t="s">
        <v>660</v>
      </c>
      <c r="F304" t="s">
        <v>33</v>
      </c>
      <c r="G304" t="s">
        <v>668</v>
      </c>
      <c r="H304" t="s">
        <v>362</v>
      </c>
      <c r="I304" t="s">
        <v>25</v>
      </c>
      <c r="J304" t="s">
        <v>596</v>
      </c>
      <c r="L304" t="s">
        <v>10</v>
      </c>
      <c r="M304" t="s">
        <v>659</v>
      </c>
      <c r="N304" t="s">
        <v>128</v>
      </c>
      <c r="O304" t="s">
        <v>975</v>
      </c>
      <c r="P304" t="s">
        <v>145</v>
      </c>
      <c r="Q304" t="s">
        <v>976</v>
      </c>
      <c r="R304" t="s">
        <v>398</v>
      </c>
      <c r="S304" t="s">
        <v>120</v>
      </c>
      <c r="T304" t="s">
        <v>25</v>
      </c>
      <c r="U304" t="s">
        <v>596</v>
      </c>
      <c r="W304" t="s">
        <v>10</v>
      </c>
      <c r="X304" t="s">
        <v>659</v>
      </c>
      <c r="Y304" t="s">
        <v>128</v>
      </c>
      <c r="Z304" t="s">
        <v>975</v>
      </c>
      <c r="AA304" t="s">
        <v>145</v>
      </c>
      <c r="AB304" t="s">
        <v>976</v>
      </c>
      <c r="AC304" t="s">
        <v>398</v>
      </c>
      <c r="AD304" t="s">
        <v>70</v>
      </c>
      <c r="AE304" t="s">
        <v>30</v>
      </c>
      <c r="AG304">
        <v>9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 s="36">
        <v>1</v>
      </c>
      <c r="AP304">
        <v>4</v>
      </c>
      <c r="AQ304">
        <v>2</v>
      </c>
      <c r="AR304">
        <v>1</v>
      </c>
      <c r="AS304">
        <v>2</v>
      </c>
      <c r="AT304">
        <v>9</v>
      </c>
      <c r="AU304" t="s">
        <v>37</v>
      </c>
      <c r="AW304">
        <v>120</v>
      </c>
      <c r="AX304">
        <v>0</v>
      </c>
      <c r="AY304">
        <v>0</v>
      </c>
      <c r="AZ304">
        <v>0</v>
      </c>
      <c r="BA304">
        <v>120</v>
      </c>
      <c r="BB304">
        <v>9.3887997999999993</v>
      </c>
      <c r="BC304">
        <v>13.43275727</v>
      </c>
      <c r="BD304">
        <v>11</v>
      </c>
    </row>
    <row r="305" spans="1:56" x14ac:dyDescent="0.25">
      <c r="A305" s="171">
        <v>44137</v>
      </c>
      <c r="B305" t="s">
        <v>10</v>
      </c>
      <c r="C305" t="s">
        <v>659</v>
      </c>
      <c r="D305" t="s">
        <v>11</v>
      </c>
      <c r="E305" t="s">
        <v>660</v>
      </c>
      <c r="F305" t="s">
        <v>33</v>
      </c>
      <c r="G305" t="s">
        <v>668</v>
      </c>
      <c r="H305" t="s">
        <v>362</v>
      </c>
      <c r="I305" t="s">
        <v>25</v>
      </c>
      <c r="J305" t="s">
        <v>596</v>
      </c>
      <c r="L305" t="s">
        <v>10</v>
      </c>
      <c r="M305" t="s">
        <v>659</v>
      </c>
      <c r="N305" t="s">
        <v>11</v>
      </c>
      <c r="O305" t="s">
        <v>660</v>
      </c>
      <c r="P305" t="s">
        <v>33</v>
      </c>
      <c r="Q305" t="s">
        <v>668</v>
      </c>
      <c r="R305" t="s">
        <v>396</v>
      </c>
      <c r="S305" t="s">
        <v>119</v>
      </c>
      <c r="T305" t="s">
        <v>25</v>
      </c>
      <c r="U305" t="s">
        <v>596</v>
      </c>
      <c r="W305" t="s">
        <v>10</v>
      </c>
      <c r="X305" t="s">
        <v>659</v>
      </c>
      <c r="Y305" t="s">
        <v>11</v>
      </c>
      <c r="Z305" t="s">
        <v>660</v>
      </c>
      <c r="AA305" t="s">
        <v>33</v>
      </c>
      <c r="AB305" t="s">
        <v>668</v>
      </c>
      <c r="AC305" t="s">
        <v>396</v>
      </c>
      <c r="AD305" t="s">
        <v>146</v>
      </c>
      <c r="AE305" t="s">
        <v>118</v>
      </c>
      <c r="AF305" t="s">
        <v>524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15</v>
      </c>
      <c r="AO305" s="36">
        <v>1</v>
      </c>
      <c r="AP305">
        <v>4</v>
      </c>
      <c r="AQ305">
        <v>4</v>
      </c>
      <c r="AR305">
        <v>3</v>
      </c>
      <c r="AS305">
        <v>4</v>
      </c>
      <c r="AT305">
        <v>15</v>
      </c>
      <c r="AU305" t="s">
        <v>21</v>
      </c>
      <c r="AV305" t="s">
        <v>327</v>
      </c>
      <c r="AW305">
        <v>250</v>
      </c>
      <c r="AX305">
        <v>75</v>
      </c>
      <c r="AY305">
        <v>0</v>
      </c>
      <c r="AZ305">
        <v>4</v>
      </c>
      <c r="BA305">
        <v>329</v>
      </c>
      <c r="BB305">
        <v>9.3887997999999993</v>
      </c>
      <c r="BC305">
        <v>13.43275727</v>
      </c>
      <c r="BD305">
        <v>11</v>
      </c>
    </row>
    <row r="306" spans="1:56" x14ac:dyDescent="0.25">
      <c r="A306" s="171">
        <v>44138</v>
      </c>
      <c r="B306" t="s">
        <v>26</v>
      </c>
      <c r="C306" t="s">
        <v>590</v>
      </c>
      <c r="D306" t="s">
        <v>591</v>
      </c>
      <c r="E306" t="s">
        <v>592</v>
      </c>
      <c r="F306" t="s">
        <v>88</v>
      </c>
      <c r="G306" t="s">
        <v>593</v>
      </c>
      <c r="H306" t="s">
        <v>89</v>
      </c>
      <c r="I306" t="s">
        <v>25</v>
      </c>
      <c r="J306" t="s">
        <v>596</v>
      </c>
      <c r="L306" t="s">
        <v>26</v>
      </c>
      <c r="M306" t="s">
        <v>590</v>
      </c>
      <c r="N306" t="s">
        <v>591</v>
      </c>
      <c r="O306" t="s">
        <v>592</v>
      </c>
      <c r="P306" t="s">
        <v>27</v>
      </c>
      <c r="Q306" t="s">
        <v>607</v>
      </c>
      <c r="R306" t="s">
        <v>394</v>
      </c>
      <c r="S306" t="s">
        <v>140</v>
      </c>
      <c r="T306" t="s">
        <v>25</v>
      </c>
      <c r="U306" t="s">
        <v>596</v>
      </c>
      <c r="W306" t="s">
        <v>26</v>
      </c>
      <c r="X306" t="s">
        <v>590</v>
      </c>
      <c r="Y306" t="s">
        <v>591</v>
      </c>
      <c r="Z306" t="s">
        <v>592</v>
      </c>
      <c r="AA306" t="s">
        <v>88</v>
      </c>
      <c r="AB306" t="s">
        <v>593</v>
      </c>
      <c r="AC306" t="s">
        <v>400</v>
      </c>
      <c r="AD306" t="s">
        <v>121</v>
      </c>
      <c r="AE306" t="s">
        <v>107</v>
      </c>
      <c r="AG306">
        <v>1</v>
      </c>
      <c r="AH306">
        <v>0</v>
      </c>
      <c r="AI306">
        <v>1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2</v>
      </c>
      <c r="AP306">
        <v>0</v>
      </c>
      <c r="AQ306">
        <v>0</v>
      </c>
      <c r="AR306">
        <v>0</v>
      </c>
      <c r="AS306">
        <v>2</v>
      </c>
      <c r="AT306">
        <v>2</v>
      </c>
      <c r="AU306" t="s">
        <v>37</v>
      </c>
      <c r="AW306">
        <v>28</v>
      </c>
      <c r="AX306">
        <v>0</v>
      </c>
      <c r="AY306">
        <v>0</v>
      </c>
      <c r="AZ306">
        <v>0</v>
      </c>
      <c r="BA306">
        <v>28</v>
      </c>
      <c r="BB306">
        <v>6.7419379599999996</v>
      </c>
      <c r="BC306">
        <v>14.56870743</v>
      </c>
      <c r="BD306">
        <v>11</v>
      </c>
    </row>
    <row r="307" spans="1:56" x14ac:dyDescent="0.25">
      <c r="A307" s="171">
        <v>44138</v>
      </c>
      <c r="B307" t="s">
        <v>26</v>
      </c>
      <c r="C307" t="s">
        <v>590</v>
      </c>
      <c r="D307" t="s">
        <v>591</v>
      </c>
      <c r="E307" t="s">
        <v>592</v>
      </c>
      <c r="F307" t="s">
        <v>88</v>
      </c>
      <c r="G307" t="s">
        <v>593</v>
      </c>
      <c r="H307" t="s">
        <v>89</v>
      </c>
      <c r="I307" t="s">
        <v>25</v>
      </c>
      <c r="J307" t="s">
        <v>596</v>
      </c>
      <c r="L307" t="s">
        <v>26</v>
      </c>
      <c r="M307" t="s">
        <v>590</v>
      </c>
      <c r="N307" t="s">
        <v>591</v>
      </c>
      <c r="O307" t="s">
        <v>592</v>
      </c>
      <c r="P307" t="s">
        <v>27</v>
      </c>
      <c r="Q307" t="s">
        <v>607</v>
      </c>
      <c r="R307" t="s">
        <v>394</v>
      </c>
      <c r="S307" t="s">
        <v>120</v>
      </c>
      <c r="T307" t="s">
        <v>25</v>
      </c>
      <c r="U307" t="s">
        <v>596</v>
      </c>
      <c r="W307" t="s">
        <v>26</v>
      </c>
      <c r="X307" t="s">
        <v>590</v>
      </c>
      <c r="Y307" t="s">
        <v>591</v>
      </c>
      <c r="Z307" t="s">
        <v>592</v>
      </c>
      <c r="AA307" t="s">
        <v>88</v>
      </c>
      <c r="AB307" t="s">
        <v>593</v>
      </c>
      <c r="AC307" t="s">
        <v>400</v>
      </c>
      <c r="AD307" t="s">
        <v>121</v>
      </c>
      <c r="AE307" t="s">
        <v>30</v>
      </c>
      <c r="AG307">
        <v>2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1</v>
      </c>
      <c r="AP307">
        <v>0</v>
      </c>
      <c r="AQ307">
        <v>0</v>
      </c>
      <c r="AR307">
        <v>0</v>
      </c>
      <c r="AS307">
        <v>2</v>
      </c>
      <c r="AT307">
        <v>2</v>
      </c>
      <c r="AU307" t="s">
        <v>37</v>
      </c>
      <c r="AW307">
        <v>36</v>
      </c>
      <c r="AX307">
        <v>0</v>
      </c>
      <c r="AY307">
        <v>0</v>
      </c>
      <c r="AZ307">
        <v>0</v>
      </c>
      <c r="BA307">
        <v>36</v>
      </c>
      <c r="BB307">
        <v>6.7419379599999996</v>
      </c>
      <c r="BC307">
        <v>14.56870743</v>
      </c>
      <c r="BD307">
        <v>11</v>
      </c>
    </row>
    <row r="308" spans="1:56" x14ac:dyDescent="0.25">
      <c r="A308" s="171">
        <v>44138</v>
      </c>
      <c r="B308" t="s">
        <v>26</v>
      </c>
      <c r="C308" t="s">
        <v>590</v>
      </c>
      <c r="D308" t="s">
        <v>591</v>
      </c>
      <c r="E308" t="s">
        <v>592</v>
      </c>
      <c r="F308" t="s">
        <v>88</v>
      </c>
      <c r="G308" t="s">
        <v>593</v>
      </c>
      <c r="H308" t="s">
        <v>89</v>
      </c>
      <c r="I308" t="s">
        <v>25</v>
      </c>
      <c r="J308" t="s">
        <v>596</v>
      </c>
      <c r="L308" t="s">
        <v>26</v>
      </c>
      <c r="M308" t="s">
        <v>590</v>
      </c>
      <c r="N308" t="s">
        <v>591</v>
      </c>
      <c r="O308" t="s">
        <v>592</v>
      </c>
      <c r="P308" t="s">
        <v>27</v>
      </c>
      <c r="Q308" t="s">
        <v>607</v>
      </c>
      <c r="R308" t="s">
        <v>684</v>
      </c>
      <c r="S308" t="s">
        <v>45</v>
      </c>
      <c r="T308" t="s">
        <v>25</v>
      </c>
      <c r="U308" t="s">
        <v>596</v>
      </c>
      <c r="W308" t="s">
        <v>92</v>
      </c>
      <c r="X308" t="s">
        <v>602</v>
      </c>
      <c r="Y308" t="s">
        <v>603</v>
      </c>
      <c r="Z308" t="s">
        <v>604</v>
      </c>
      <c r="AA308" t="s">
        <v>154</v>
      </c>
      <c r="AB308" t="s">
        <v>605</v>
      </c>
      <c r="AC308" t="s">
        <v>401</v>
      </c>
      <c r="AD308" t="s">
        <v>65</v>
      </c>
      <c r="AE308" t="s">
        <v>30</v>
      </c>
      <c r="AG308">
        <v>5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1</v>
      </c>
      <c r="AP308">
        <v>0</v>
      </c>
      <c r="AQ308">
        <v>0</v>
      </c>
      <c r="AR308">
        <v>0</v>
      </c>
      <c r="AS308">
        <v>5</v>
      </c>
      <c r="AT308">
        <v>5</v>
      </c>
      <c r="AU308" t="s">
        <v>37</v>
      </c>
      <c r="AW308">
        <v>93</v>
      </c>
      <c r="AX308">
        <v>0</v>
      </c>
      <c r="AY308">
        <v>0</v>
      </c>
      <c r="AZ308">
        <v>0</v>
      </c>
      <c r="BA308">
        <v>93</v>
      </c>
      <c r="BB308">
        <v>6.7419379599999996</v>
      </c>
      <c r="BC308">
        <v>14.56870743</v>
      </c>
      <c r="BD308">
        <v>11</v>
      </c>
    </row>
    <row r="309" spans="1:56" x14ac:dyDescent="0.25">
      <c r="A309" s="171">
        <v>44138</v>
      </c>
      <c r="B309" t="s">
        <v>26</v>
      </c>
      <c r="C309" t="s">
        <v>590</v>
      </c>
      <c r="D309" t="s">
        <v>591</v>
      </c>
      <c r="E309" t="s">
        <v>592</v>
      </c>
      <c r="F309" t="s">
        <v>88</v>
      </c>
      <c r="G309" t="s">
        <v>593</v>
      </c>
      <c r="H309" t="s">
        <v>89</v>
      </c>
      <c r="I309" t="s">
        <v>25</v>
      </c>
      <c r="J309" t="s">
        <v>596</v>
      </c>
      <c r="L309" t="s">
        <v>26</v>
      </c>
      <c r="M309" t="s">
        <v>590</v>
      </c>
      <c r="N309" t="s">
        <v>591</v>
      </c>
      <c r="O309" t="s">
        <v>592</v>
      </c>
      <c r="P309" t="s">
        <v>27</v>
      </c>
      <c r="Q309" t="s">
        <v>607</v>
      </c>
      <c r="R309" t="s">
        <v>394</v>
      </c>
      <c r="S309" t="s">
        <v>140</v>
      </c>
      <c r="T309" t="s">
        <v>25</v>
      </c>
      <c r="U309" t="s">
        <v>596</v>
      </c>
      <c r="W309" t="s">
        <v>26</v>
      </c>
      <c r="X309" t="s">
        <v>590</v>
      </c>
      <c r="Y309" t="s">
        <v>591</v>
      </c>
      <c r="Z309" t="s">
        <v>592</v>
      </c>
      <c r="AA309" t="s">
        <v>88</v>
      </c>
      <c r="AB309" t="s">
        <v>593</v>
      </c>
      <c r="AC309" t="s">
        <v>400</v>
      </c>
      <c r="AD309" t="s">
        <v>127</v>
      </c>
      <c r="AE309" t="s">
        <v>30</v>
      </c>
      <c r="AG309">
        <v>4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1</v>
      </c>
      <c r="AP309">
        <v>0</v>
      </c>
      <c r="AQ309">
        <v>0</v>
      </c>
      <c r="AR309">
        <v>0</v>
      </c>
      <c r="AS309">
        <v>4</v>
      </c>
      <c r="AT309">
        <v>4</v>
      </c>
      <c r="AU309" t="s">
        <v>37</v>
      </c>
      <c r="AW309">
        <v>40</v>
      </c>
      <c r="AX309">
        <v>0</v>
      </c>
      <c r="AY309">
        <v>0</v>
      </c>
      <c r="AZ309">
        <v>0</v>
      </c>
      <c r="BA309">
        <v>40</v>
      </c>
      <c r="BB309">
        <v>6.7419379599999996</v>
      </c>
      <c r="BC309">
        <v>14.56870743</v>
      </c>
      <c r="BD309">
        <v>11</v>
      </c>
    </row>
    <row r="310" spans="1:56" x14ac:dyDescent="0.25">
      <c r="A310" s="171">
        <v>44138</v>
      </c>
      <c r="B310" t="s">
        <v>26</v>
      </c>
      <c r="C310" t="s">
        <v>590</v>
      </c>
      <c r="D310" t="s">
        <v>591</v>
      </c>
      <c r="E310" t="s">
        <v>592</v>
      </c>
      <c r="F310" t="s">
        <v>88</v>
      </c>
      <c r="G310" t="s">
        <v>593</v>
      </c>
      <c r="H310" t="s">
        <v>89</v>
      </c>
      <c r="I310" t="s">
        <v>25</v>
      </c>
      <c r="J310" t="s">
        <v>596</v>
      </c>
      <c r="L310" t="s">
        <v>26</v>
      </c>
      <c r="M310" t="s">
        <v>590</v>
      </c>
      <c r="N310" t="s">
        <v>591</v>
      </c>
      <c r="O310" t="s">
        <v>592</v>
      </c>
      <c r="P310" t="s">
        <v>27</v>
      </c>
      <c r="Q310" t="s">
        <v>607</v>
      </c>
      <c r="R310" t="s">
        <v>793</v>
      </c>
      <c r="S310" t="s">
        <v>43</v>
      </c>
      <c r="T310" t="s">
        <v>25</v>
      </c>
      <c r="U310" t="s">
        <v>596</v>
      </c>
      <c r="W310" t="s">
        <v>109</v>
      </c>
      <c r="X310" t="s">
        <v>690</v>
      </c>
      <c r="Y310" t="s">
        <v>160</v>
      </c>
      <c r="Z310" t="s">
        <v>719</v>
      </c>
      <c r="AA310" t="s">
        <v>181</v>
      </c>
      <c r="AB310" t="s">
        <v>751</v>
      </c>
      <c r="AC310" t="s">
        <v>412</v>
      </c>
      <c r="AD310" t="s">
        <v>29</v>
      </c>
      <c r="AE310" t="s">
        <v>30</v>
      </c>
      <c r="AG310">
        <v>7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1</v>
      </c>
      <c r="AP310">
        <v>0</v>
      </c>
      <c r="AQ310">
        <v>0</v>
      </c>
      <c r="AR310">
        <v>0</v>
      </c>
      <c r="AS310">
        <v>7</v>
      </c>
      <c r="AT310">
        <v>7</v>
      </c>
      <c r="AU310" t="s">
        <v>37</v>
      </c>
      <c r="AW310">
        <v>65</v>
      </c>
      <c r="AX310">
        <v>0</v>
      </c>
      <c r="AY310">
        <v>0</v>
      </c>
      <c r="AZ310">
        <v>0</v>
      </c>
      <c r="BA310">
        <v>65</v>
      </c>
      <c r="BB310">
        <v>6.7419379599999996</v>
      </c>
      <c r="BC310">
        <v>14.56870743</v>
      </c>
      <c r="BD310">
        <v>11</v>
      </c>
    </row>
    <row r="311" spans="1:56" x14ac:dyDescent="0.25">
      <c r="A311" s="171">
        <v>44138</v>
      </c>
      <c r="B311" t="s">
        <v>92</v>
      </c>
      <c r="C311" t="s">
        <v>602</v>
      </c>
      <c r="D311" t="s">
        <v>940</v>
      </c>
      <c r="E311" t="s">
        <v>604</v>
      </c>
      <c r="F311" t="s">
        <v>193</v>
      </c>
      <c r="G311" t="s">
        <v>754</v>
      </c>
      <c r="H311" t="s">
        <v>366</v>
      </c>
      <c r="I311" t="s">
        <v>14</v>
      </c>
      <c r="J311" t="s">
        <v>611</v>
      </c>
      <c r="L311" t="s">
        <v>280</v>
      </c>
      <c r="M311" t="s">
        <v>1028</v>
      </c>
      <c r="R311" t="s">
        <v>372</v>
      </c>
      <c r="S311" t="s">
        <v>87</v>
      </c>
      <c r="T311" t="s">
        <v>25</v>
      </c>
      <c r="U311" t="s">
        <v>596</v>
      </c>
      <c r="W311" t="s">
        <v>92</v>
      </c>
      <c r="X311" t="s">
        <v>602</v>
      </c>
      <c r="Y311" t="s">
        <v>157</v>
      </c>
      <c r="Z311" t="s">
        <v>665</v>
      </c>
      <c r="AA311" t="s">
        <v>158</v>
      </c>
      <c r="AB311" t="s">
        <v>667</v>
      </c>
      <c r="AC311" t="s">
        <v>463</v>
      </c>
      <c r="AD311" t="s">
        <v>68</v>
      </c>
      <c r="AE311" t="s">
        <v>20</v>
      </c>
      <c r="AG311">
        <v>3</v>
      </c>
      <c r="AH311">
        <v>2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 s="36">
        <v>2</v>
      </c>
      <c r="AP311">
        <v>0</v>
      </c>
      <c r="AQ311">
        <v>1</v>
      </c>
      <c r="AR311">
        <v>1</v>
      </c>
      <c r="AS311">
        <v>3</v>
      </c>
      <c r="AT311">
        <v>5</v>
      </c>
      <c r="AU311" t="s">
        <v>151</v>
      </c>
      <c r="AV311" t="s">
        <v>327</v>
      </c>
      <c r="AW311">
        <v>105</v>
      </c>
      <c r="AX311">
        <v>0</v>
      </c>
      <c r="AY311">
        <v>0</v>
      </c>
      <c r="AZ311">
        <v>2</v>
      </c>
      <c r="BA311">
        <v>107</v>
      </c>
      <c r="BB311">
        <v>4.8988359600000004</v>
      </c>
      <c r="BC311">
        <v>14.544278820000001</v>
      </c>
      <c r="BD311">
        <v>11</v>
      </c>
    </row>
    <row r="312" spans="1:56" x14ac:dyDescent="0.25">
      <c r="A312" s="171">
        <v>44138</v>
      </c>
      <c r="B312" t="s">
        <v>92</v>
      </c>
      <c r="C312" t="s">
        <v>602</v>
      </c>
      <c r="D312" t="s">
        <v>940</v>
      </c>
      <c r="E312" t="s">
        <v>604</v>
      </c>
      <c r="F312" t="s">
        <v>193</v>
      </c>
      <c r="G312" t="s">
        <v>754</v>
      </c>
      <c r="H312" t="s">
        <v>367</v>
      </c>
      <c r="I312" t="s">
        <v>25</v>
      </c>
      <c r="J312" t="s">
        <v>596</v>
      </c>
      <c r="L312" t="s">
        <v>10</v>
      </c>
      <c r="M312" t="s">
        <v>659</v>
      </c>
      <c r="N312" t="s">
        <v>11</v>
      </c>
      <c r="O312" t="s">
        <v>660</v>
      </c>
      <c r="P312" t="s">
        <v>12</v>
      </c>
      <c r="Q312" t="s">
        <v>661</v>
      </c>
      <c r="R312" t="s">
        <v>102</v>
      </c>
      <c r="S312" t="s">
        <v>24</v>
      </c>
      <c r="T312" t="s">
        <v>25</v>
      </c>
      <c r="U312" t="s">
        <v>596</v>
      </c>
      <c r="W312" t="s">
        <v>92</v>
      </c>
      <c r="X312" t="s">
        <v>602</v>
      </c>
      <c r="Y312" t="s">
        <v>93</v>
      </c>
      <c r="Z312" t="s">
        <v>687</v>
      </c>
      <c r="AA312" t="s">
        <v>94</v>
      </c>
      <c r="AB312" t="s">
        <v>796</v>
      </c>
      <c r="AC312" t="s">
        <v>473</v>
      </c>
      <c r="AD312" t="s">
        <v>283</v>
      </c>
      <c r="AE312" t="s">
        <v>30</v>
      </c>
      <c r="AG312">
        <v>5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 s="36">
        <v>1</v>
      </c>
      <c r="AP312">
        <v>0</v>
      </c>
      <c r="AQ312">
        <v>0</v>
      </c>
      <c r="AR312">
        <v>0</v>
      </c>
      <c r="AS312">
        <v>5</v>
      </c>
      <c r="AT312">
        <v>5</v>
      </c>
      <c r="AU312" t="s">
        <v>37</v>
      </c>
      <c r="AW312">
        <v>67</v>
      </c>
      <c r="AX312">
        <v>0</v>
      </c>
      <c r="AY312">
        <v>0</v>
      </c>
      <c r="AZ312">
        <v>0</v>
      </c>
      <c r="BA312">
        <v>67</v>
      </c>
      <c r="BB312">
        <v>4.8990748999999996</v>
      </c>
      <c r="BC312">
        <v>14.54433978</v>
      </c>
      <c r="BD312">
        <v>11</v>
      </c>
    </row>
    <row r="313" spans="1:56" x14ac:dyDescent="0.25">
      <c r="A313" s="171">
        <v>44138</v>
      </c>
      <c r="B313" t="s">
        <v>92</v>
      </c>
      <c r="C313" t="s">
        <v>602</v>
      </c>
      <c r="D313" t="s">
        <v>940</v>
      </c>
      <c r="E313" t="s">
        <v>604</v>
      </c>
      <c r="F313" t="s">
        <v>218</v>
      </c>
      <c r="G313" t="s">
        <v>837</v>
      </c>
      <c r="H313" t="s">
        <v>364</v>
      </c>
      <c r="I313" t="s">
        <v>25</v>
      </c>
      <c r="J313" t="s">
        <v>596</v>
      </c>
      <c r="L313" t="s">
        <v>122</v>
      </c>
      <c r="M313" t="s">
        <v>680</v>
      </c>
      <c r="N313" t="s">
        <v>227</v>
      </c>
      <c r="O313" t="s">
        <v>681</v>
      </c>
      <c r="P313" t="s">
        <v>228</v>
      </c>
      <c r="Q313" t="s">
        <v>977</v>
      </c>
      <c r="R313" t="s">
        <v>444</v>
      </c>
      <c r="S313" t="s">
        <v>48</v>
      </c>
      <c r="T313" t="s">
        <v>17</v>
      </c>
      <c r="U313" t="s">
        <v>594</v>
      </c>
      <c r="W313" t="s">
        <v>163</v>
      </c>
      <c r="X313" t="s">
        <v>643</v>
      </c>
      <c r="AC313" t="s">
        <v>372</v>
      </c>
      <c r="AD313" t="s">
        <v>138</v>
      </c>
      <c r="AE313" t="s">
        <v>30</v>
      </c>
      <c r="AG313">
        <v>11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 s="36">
        <v>1</v>
      </c>
      <c r="AP313">
        <v>0</v>
      </c>
      <c r="AQ313">
        <v>2</v>
      </c>
      <c r="AR313">
        <v>2</v>
      </c>
      <c r="AS313">
        <v>7</v>
      </c>
      <c r="AT313">
        <v>11</v>
      </c>
      <c r="AU313" t="s">
        <v>21</v>
      </c>
      <c r="AV313" t="s">
        <v>327</v>
      </c>
      <c r="AW313">
        <v>890</v>
      </c>
      <c r="AX313">
        <v>185</v>
      </c>
      <c r="AY313">
        <v>0</v>
      </c>
      <c r="AZ313">
        <v>4</v>
      </c>
      <c r="BA313">
        <v>1079</v>
      </c>
      <c r="BB313">
        <v>5.0849866700000002</v>
      </c>
      <c r="BC313">
        <v>14.63825578</v>
      </c>
      <c r="BD313">
        <v>11</v>
      </c>
    </row>
    <row r="314" spans="1:56" x14ac:dyDescent="0.25">
      <c r="A314" s="171">
        <v>44138</v>
      </c>
      <c r="B314" t="s">
        <v>92</v>
      </c>
      <c r="C314" t="s">
        <v>602</v>
      </c>
      <c r="D314" t="s">
        <v>940</v>
      </c>
      <c r="E314" t="s">
        <v>604</v>
      </c>
      <c r="F314" t="s">
        <v>218</v>
      </c>
      <c r="G314" t="s">
        <v>837</v>
      </c>
      <c r="H314" t="s">
        <v>364</v>
      </c>
      <c r="I314" t="s">
        <v>25</v>
      </c>
      <c r="J314" t="s">
        <v>596</v>
      </c>
      <c r="L314" t="s">
        <v>122</v>
      </c>
      <c r="M314" t="s">
        <v>680</v>
      </c>
      <c r="N314" t="s">
        <v>227</v>
      </c>
      <c r="O314" t="s">
        <v>681</v>
      </c>
      <c r="P314" t="s">
        <v>228</v>
      </c>
      <c r="Q314" t="s">
        <v>977</v>
      </c>
      <c r="R314" t="s">
        <v>444</v>
      </c>
      <c r="S314" t="s">
        <v>48</v>
      </c>
      <c r="T314" t="s">
        <v>17</v>
      </c>
      <c r="U314" t="s">
        <v>594</v>
      </c>
      <c r="W314" t="s">
        <v>163</v>
      </c>
      <c r="X314" t="s">
        <v>643</v>
      </c>
      <c r="AC314" t="s">
        <v>372</v>
      </c>
      <c r="AD314" t="s">
        <v>138</v>
      </c>
      <c r="AE314" t="s">
        <v>30</v>
      </c>
      <c r="AG314">
        <v>5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 s="36">
        <v>1</v>
      </c>
      <c r="AP314">
        <v>0</v>
      </c>
      <c r="AQ314">
        <v>0</v>
      </c>
      <c r="AR314">
        <v>0</v>
      </c>
      <c r="AS314">
        <v>5</v>
      </c>
      <c r="AT314">
        <v>5</v>
      </c>
      <c r="AU314" t="s">
        <v>135</v>
      </c>
      <c r="AW314">
        <v>600</v>
      </c>
      <c r="AX314">
        <v>0</v>
      </c>
      <c r="AY314">
        <v>150</v>
      </c>
      <c r="AZ314">
        <v>0</v>
      </c>
      <c r="BA314">
        <v>750</v>
      </c>
      <c r="BB314">
        <v>5.0849866700000002</v>
      </c>
      <c r="BC314">
        <v>14.63825578</v>
      </c>
      <c r="BD314">
        <v>11</v>
      </c>
    </row>
    <row r="315" spans="1:56" x14ac:dyDescent="0.25">
      <c r="A315" s="171">
        <v>44138</v>
      </c>
      <c r="B315" t="s">
        <v>92</v>
      </c>
      <c r="C315" t="s">
        <v>602</v>
      </c>
      <c r="D315" t="s">
        <v>940</v>
      </c>
      <c r="E315" t="s">
        <v>604</v>
      </c>
      <c r="F315" t="s">
        <v>218</v>
      </c>
      <c r="G315" t="s">
        <v>837</v>
      </c>
      <c r="H315" t="s">
        <v>364</v>
      </c>
      <c r="I315" t="s">
        <v>25</v>
      </c>
      <c r="J315" t="s">
        <v>596</v>
      </c>
      <c r="L315" t="s">
        <v>122</v>
      </c>
      <c r="M315" t="s">
        <v>680</v>
      </c>
      <c r="N315" t="s">
        <v>227</v>
      </c>
      <c r="O315" t="s">
        <v>681</v>
      </c>
      <c r="P315" t="s">
        <v>228</v>
      </c>
      <c r="Q315" t="s">
        <v>977</v>
      </c>
      <c r="R315" t="s">
        <v>444</v>
      </c>
      <c r="S315" t="s">
        <v>48</v>
      </c>
      <c r="T315" t="s">
        <v>17</v>
      </c>
      <c r="U315" t="s">
        <v>594</v>
      </c>
      <c r="W315" t="s">
        <v>163</v>
      </c>
      <c r="X315" t="s">
        <v>643</v>
      </c>
      <c r="AC315" t="s">
        <v>372</v>
      </c>
      <c r="AD315" t="s">
        <v>138</v>
      </c>
      <c r="AE315" t="s">
        <v>183</v>
      </c>
      <c r="AG315">
        <v>4</v>
      </c>
      <c r="AH315">
        <v>3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 s="36">
        <v>2</v>
      </c>
      <c r="AP315">
        <v>0</v>
      </c>
      <c r="AQ315">
        <v>0</v>
      </c>
      <c r="AR315">
        <v>0</v>
      </c>
      <c r="AS315">
        <v>7</v>
      </c>
      <c r="AT315">
        <v>7</v>
      </c>
      <c r="AU315" t="s">
        <v>31</v>
      </c>
      <c r="AW315">
        <v>900</v>
      </c>
      <c r="AX315">
        <v>230</v>
      </c>
      <c r="AY315">
        <v>0</v>
      </c>
      <c r="AZ315">
        <v>0</v>
      </c>
      <c r="BA315">
        <v>1130</v>
      </c>
      <c r="BB315">
        <v>5.0849866700000002</v>
      </c>
      <c r="BC315">
        <v>14.63825578</v>
      </c>
      <c r="BD315">
        <v>11</v>
      </c>
    </row>
    <row r="316" spans="1:56" x14ac:dyDescent="0.25">
      <c r="A316" s="171">
        <v>44138</v>
      </c>
      <c r="B316" t="s">
        <v>92</v>
      </c>
      <c r="C316" t="s">
        <v>602</v>
      </c>
      <c r="D316" t="s">
        <v>940</v>
      </c>
      <c r="E316" t="s">
        <v>604</v>
      </c>
      <c r="F316" t="s">
        <v>218</v>
      </c>
      <c r="G316" t="s">
        <v>837</v>
      </c>
      <c r="H316" t="s">
        <v>364</v>
      </c>
      <c r="I316" t="s">
        <v>25</v>
      </c>
      <c r="J316" t="s">
        <v>596</v>
      </c>
      <c r="L316" t="s">
        <v>122</v>
      </c>
      <c r="M316" t="s">
        <v>680</v>
      </c>
      <c r="N316" t="s">
        <v>227</v>
      </c>
      <c r="O316" t="s">
        <v>681</v>
      </c>
      <c r="P316" t="s">
        <v>228</v>
      </c>
      <c r="Q316" t="s">
        <v>977</v>
      </c>
      <c r="R316" t="s">
        <v>444</v>
      </c>
      <c r="S316" t="s">
        <v>48</v>
      </c>
      <c r="T316" t="s">
        <v>17</v>
      </c>
      <c r="U316" t="s">
        <v>594</v>
      </c>
      <c r="W316" t="s">
        <v>163</v>
      </c>
      <c r="X316" t="s">
        <v>643</v>
      </c>
      <c r="AC316" t="s">
        <v>372</v>
      </c>
      <c r="AD316" t="s">
        <v>138</v>
      </c>
      <c r="AE316" t="s">
        <v>30</v>
      </c>
      <c r="AG316">
        <v>17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 s="36">
        <v>1</v>
      </c>
      <c r="AP316">
        <v>1</v>
      </c>
      <c r="AQ316">
        <v>4</v>
      </c>
      <c r="AR316">
        <v>3</v>
      </c>
      <c r="AS316">
        <v>9</v>
      </c>
      <c r="AT316">
        <v>17</v>
      </c>
      <c r="AU316" t="s">
        <v>21</v>
      </c>
      <c r="AV316" t="s">
        <v>652</v>
      </c>
      <c r="AW316">
        <v>1600</v>
      </c>
      <c r="AX316">
        <v>330</v>
      </c>
      <c r="AY316">
        <v>0</v>
      </c>
      <c r="AZ316">
        <v>7</v>
      </c>
      <c r="BA316">
        <v>1937</v>
      </c>
      <c r="BB316">
        <v>5.0849866700000002</v>
      </c>
      <c r="BC316">
        <v>14.63825578</v>
      </c>
      <c r="BD316">
        <v>11</v>
      </c>
    </row>
    <row r="317" spans="1:56" x14ac:dyDescent="0.25">
      <c r="A317" s="171">
        <v>44138</v>
      </c>
      <c r="B317" t="s">
        <v>92</v>
      </c>
      <c r="C317" t="s">
        <v>602</v>
      </c>
      <c r="D317" t="s">
        <v>157</v>
      </c>
      <c r="E317" t="s">
        <v>665</v>
      </c>
      <c r="F317" t="s">
        <v>158</v>
      </c>
      <c r="G317" t="s">
        <v>667</v>
      </c>
      <c r="H317" t="s">
        <v>847</v>
      </c>
      <c r="I317" t="s">
        <v>14</v>
      </c>
      <c r="J317" t="s">
        <v>611</v>
      </c>
      <c r="L317" t="s">
        <v>159</v>
      </c>
      <c r="M317" t="s">
        <v>653</v>
      </c>
      <c r="R317" t="s">
        <v>372</v>
      </c>
      <c r="S317" t="s">
        <v>548</v>
      </c>
      <c r="T317" t="s">
        <v>544</v>
      </c>
      <c r="U317" t="s">
        <v>782</v>
      </c>
      <c r="AC317" t="s">
        <v>372</v>
      </c>
      <c r="AD317" t="s">
        <v>253</v>
      </c>
      <c r="AE317" t="s">
        <v>36</v>
      </c>
      <c r="AG317">
        <v>0</v>
      </c>
      <c r="AH317">
        <v>4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1</v>
      </c>
      <c r="AP317">
        <v>0</v>
      </c>
      <c r="AQ317">
        <v>0</v>
      </c>
      <c r="AR317">
        <v>0</v>
      </c>
      <c r="AS317">
        <v>4</v>
      </c>
      <c r="AT317">
        <v>4</v>
      </c>
      <c r="AU317" t="s">
        <v>37</v>
      </c>
      <c r="AW317">
        <v>150</v>
      </c>
      <c r="AX317">
        <v>0</v>
      </c>
      <c r="AY317">
        <v>0</v>
      </c>
      <c r="AZ317">
        <v>0</v>
      </c>
      <c r="BA317">
        <v>150</v>
      </c>
      <c r="BB317">
        <v>6.0385846000000001</v>
      </c>
      <c r="BC317">
        <v>14.4007468</v>
      </c>
      <c r="BD317">
        <v>11</v>
      </c>
    </row>
    <row r="318" spans="1:56" x14ac:dyDescent="0.25">
      <c r="A318" s="171">
        <v>44138</v>
      </c>
      <c r="B318" t="s">
        <v>10</v>
      </c>
      <c r="C318" t="s">
        <v>659</v>
      </c>
      <c r="D318" t="s">
        <v>11</v>
      </c>
      <c r="E318" t="s">
        <v>660</v>
      </c>
      <c r="F318" t="s">
        <v>51</v>
      </c>
      <c r="G318" t="s">
        <v>1141</v>
      </c>
      <c r="H318" t="s">
        <v>361</v>
      </c>
      <c r="I318" t="s">
        <v>14</v>
      </c>
      <c r="J318" t="s">
        <v>611</v>
      </c>
      <c r="L318" t="s">
        <v>52</v>
      </c>
      <c r="M318" t="s">
        <v>616</v>
      </c>
      <c r="R318" t="s">
        <v>372</v>
      </c>
      <c r="S318" t="s">
        <v>139</v>
      </c>
      <c r="T318" t="s">
        <v>17</v>
      </c>
      <c r="U318" t="s">
        <v>594</v>
      </c>
      <c r="W318" t="s">
        <v>614</v>
      </c>
      <c r="X318" t="s">
        <v>615</v>
      </c>
      <c r="AC318" t="s">
        <v>372</v>
      </c>
      <c r="AD318" t="s">
        <v>19</v>
      </c>
      <c r="AE318" t="s">
        <v>36</v>
      </c>
      <c r="AG318">
        <v>0</v>
      </c>
      <c r="AH318">
        <v>11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 s="36">
        <v>1</v>
      </c>
      <c r="AP318">
        <v>2</v>
      </c>
      <c r="AQ318">
        <v>2</v>
      </c>
      <c r="AR318">
        <v>2</v>
      </c>
      <c r="AS318">
        <v>5</v>
      </c>
      <c r="AT318">
        <v>11</v>
      </c>
      <c r="AU318" t="s">
        <v>21</v>
      </c>
      <c r="AV318" t="s">
        <v>327</v>
      </c>
      <c r="AW318">
        <v>150</v>
      </c>
      <c r="AX318">
        <v>60</v>
      </c>
      <c r="AY318">
        <v>0</v>
      </c>
      <c r="AZ318">
        <v>8</v>
      </c>
      <c r="BA318">
        <v>218</v>
      </c>
      <c r="BB318">
        <v>8.6633450799999991</v>
      </c>
      <c r="BC318">
        <v>14.9876931</v>
      </c>
      <c r="BD318">
        <v>11</v>
      </c>
    </row>
    <row r="319" spans="1:56" x14ac:dyDescent="0.25">
      <c r="A319" s="171">
        <v>44138</v>
      </c>
      <c r="B319" t="s">
        <v>10</v>
      </c>
      <c r="C319" t="s">
        <v>659</v>
      </c>
      <c r="D319" t="s">
        <v>11</v>
      </c>
      <c r="E319" t="s">
        <v>660</v>
      </c>
      <c r="F319" t="s">
        <v>51</v>
      </c>
      <c r="G319" t="s">
        <v>1141</v>
      </c>
      <c r="H319" t="s">
        <v>361</v>
      </c>
      <c r="I319" t="s">
        <v>14</v>
      </c>
      <c r="J319" t="s">
        <v>611</v>
      </c>
      <c r="L319" t="s">
        <v>52</v>
      </c>
      <c r="M319" t="s">
        <v>616</v>
      </c>
      <c r="R319" t="s">
        <v>372</v>
      </c>
      <c r="S319" t="s">
        <v>49</v>
      </c>
      <c r="T319" t="s">
        <v>17</v>
      </c>
      <c r="U319" t="s">
        <v>594</v>
      </c>
      <c r="W319" t="s">
        <v>614</v>
      </c>
      <c r="X319" t="s">
        <v>615</v>
      </c>
      <c r="AC319" t="s">
        <v>372</v>
      </c>
      <c r="AD319" t="s">
        <v>188</v>
      </c>
      <c r="AE319" t="s">
        <v>36</v>
      </c>
      <c r="AG319">
        <v>0</v>
      </c>
      <c r="AH319">
        <v>10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 s="36">
        <v>1</v>
      </c>
      <c r="AP319">
        <v>2</v>
      </c>
      <c r="AQ319">
        <v>2</v>
      </c>
      <c r="AR319">
        <v>2</v>
      </c>
      <c r="AS319">
        <v>4</v>
      </c>
      <c r="AT319">
        <v>10</v>
      </c>
      <c r="AU319" t="s">
        <v>21</v>
      </c>
      <c r="AV319" t="s">
        <v>327</v>
      </c>
      <c r="AW319">
        <v>120</v>
      </c>
      <c r="AX319">
        <v>60</v>
      </c>
      <c r="AY319">
        <v>0</v>
      </c>
      <c r="AZ319">
        <v>5</v>
      </c>
      <c r="BA319">
        <v>185</v>
      </c>
      <c r="BB319">
        <v>8.6633450799999991</v>
      </c>
      <c r="BC319">
        <v>14.9876931</v>
      </c>
      <c r="BD319">
        <v>11</v>
      </c>
    </row>
    <row r="320" spans="1:56" x14ac:dyDescent="0.25">
      <c r="A320" s="171">
        <v>44138</v>
      </c>
      <c r="B320" t="s">
        <v>10</v>
      </c>
      <c r="C320" t="s">
        <v>659</v>
      </c>
      <c r="D320" t="s">
        <v>11</v>
      </c>
      <c r="E320" t="s">
        <v>660</v>
      </c>
      <c r="F320" t="s">
        <v>51</v>
      </c>
      <c r="G320" t="s">
        <v>1141</v>
      </c>
      <c r="H320" t="s">
        <v>361</v>
      </c>
      <c r="I320" t="s">
        <v>14</v>
      </c>
      <c r="J320" t="s">
        <v>611</v>
      </c>
      <c r="L320" t="s">
        <v>52</v>
      </c>
      <c r="M320" t="s">
        <v>616</v>
      </c>
      <c r="R320" t="s">
        <v>372</v>
      </c>
      <c r="S320" t="s">
        <v>120</v>
      </c>
      <c r="T320" t="s">
        <v>25</v>
      </c>
      <c r="U320" t="s">
        <v>596</v>
      </c>
      <c r="W320" t="s">
        <v>10</v>
      </c>
      <c r="X320" t="s">
        <v>659</v>
      </c>
      <c r="Y320" t="s">
        <v>11</v>
      </c>
      <c r="Z320" t="s">
        <v>660</v>
      </c>
      <c r="AA320" t="s">
        <v>12</v>
      </c>
      <c r="AB320" t="s">
        <v>661</v>
      </c>
      <c r="AC320" t="s">
        <v>381</v>
      </c>
      <c r="AD320" t="s">
        <v>29</v>
      </c>
      <c r="AE320" t="s">
        <v>36</v>
      </c>
      <c r="AG320">
        <v>0</v>
      </c>
      <c r="AH320">
        <v>9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 s="36">
        <v>1</v>
      </c>
      <c r="AP320">
        <v>2</v>
      </c>
      <c r="AQ320">
        <v>2</v>
      </c>
      <c r="AR320">
        <v>2</v>
      </c>
      <c r="AS320">
        <v>3</v>
      </c>
      <c r="AT320">
        <v>9</v>
      </c>
      <c r="AU320" t="s">
        <v>21</v>
      </c>
      <c r="AV320" t="s">
        <v>327</v>
      </c>
      <c r="AW320">
        <v>80</v>
      </c>
      <c r="AX320">
        <v>30</v>
      </c>
      <c r="AY320">
        <v>0</v>
      </c>
      <c r="AZ320">
        <v>5</v>
      </c>
      <c r="BA320">
        <v>115</v>
      </c>
      <c r="BB320">
        <v>8.6633450799999991</v>
      </c>
      <c r="BC320">
        <v>14.9876931</v>
      </c>
      <c r="BD320">
        <v>11</v>
      </c>
    </row>
    <row r="321" spans="1:56" x14ac:dyDescent="0.25">
      <c r="A321" s="171">
        <v>44138</v>
      </c>
      <c r="B321" t="s">
        <v>10</v>
      </c>
      <c r="C321" t="s">
        <v>659</v>
      </c>
      <c r="D321" t="s">
        <v>11</v>
      </c>
      <c r="E321" t="s">
        <v>660</v>
      </c>
      <c r="F321" t="s">
        <v>33</v>
      </c>
      <c r="G321" t="s">
        <v>668</v>
      </c>
      <c r="H321" t="s">
        <v>362</v>
      </c>
      <c r="I321" t="s">
        <v>14</v>
      </c>
      <c r="J321" t="s">
        <v>611</v>
      </c>
      <c r="L321" t="s">
        <v>34</v>
      </c>
      <c r="M321" t="s">
        <v>651</v>
      </c>
      <c r="R321" t="s">
        <v>372</v>
      </c>
      <c r="S321" t="s">
        <v>8</v>
      </c>
      <c r="T321" t="s">
        <v>25</v>
      </c>
      <c r="U321" t="s">
        <v>596</v>
      </c>
      <c r="W321" t="s">
        <v>10</v>
      </c>
      <c r="X321" t="s">
        <v>659</v>
      </c>
      <c r="Y321" t="s">
        <v>927</v>
      </c>
      <c r="Z321" t="s">
        <v>928</v>
      </c>
      <c r="AA321" t="s">
        <v>1143</v>
      </c>
      <c r="AB321" t="s">
        <v>1144</v>
      </c>
      <c r="AC321" t="s">
        <v>359</v>
      </c>
      <c r="AD321" t="s">
        <v>121</v>
      </c>
      <c r="AE321" t="s">
        <v>36</v>
      </c>
      <c r="AG321">
        <v>0</v>
      </c>
      <c r="AH321">
        <v>2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 s="36">
        <v>1</v>
      </c>
      <c r="AP321">
        <v>0</v>
      </c>
      <c r="AQ321">
        <v>0</v>
      </c>
      <c r="AR321">
        <v>0</v>
      </c>
      <c r="AS321">
        <v>2</v>
      </c>
      <c r="AT321">
        <v>2</v>
      </c>
      <c r="AU321" t="s">
        <v>37</v>
      </c>
      <c r="AW321">
        <v>34</v>
      </c>
      <c r="AX321">
        <v>0</v>
      </c>
      <c r="AY321">
        <v>0</v>
      </c>
      <c r="AZ321">
        <v>0</v>
      </c>
      <c r="BA321">
        <v>34</v>
      </c>
      <c r="BB321">
        <v>9.3887997999999993</v>
      </c>
      <c r="BC321">
        <v>13.43275727</v>
      </c>
      <c r="BD321">
        <v>11</v>
      </c>
    </row>
    <row r="322" spans="1:56" x14ac:dyDescent="0.25">
      <c r="A322" s="171">
        <v>44138</v>
      </c>
      <c r="B322" t="s">
        <v>10</v>
      </c>
      <c r="C322" t="s">
        <v>659</v>
      </c>
      <c r="D322" t="s">
        <v>11</v>
      </c>
      <c r="E322" t="s">
        <v>660</v>
      </c>
      <c r="F322" t="s">
        <v>12</v>
      </c>
      <c r="G322" t="s">
        <v>661</v>
      </c>
      <c r="H322" t="s">
        <v>13</v>
      </c>
      <c r="I322" t="s">
        <v>25</v>
      </c>
      <c r="J322" t="s">
        <v>596</v>
      </c>
      <c r="L322" t="s">
        <v>10</v>
      </c>
      <c r="M322" t="s">
        <v>659</v>
      </c>
      <c r="N322" t="s">
        <v>11</v>
      </c>
      <c r="O322" t="s">
        <v>660</v>
      </c>
      <c r="P322" t="s">
        <v>12</v>
      </c>
      <c r="Q322" t="s">
        <v>661</v>
      </c>
      <c r="R322" t="s">
        <v>1177</v>
      </c>
      <c r="S322" t="s">
        <v>139</v>
      </c>
      <c r="T322" t="s">
        <v>25</v>
      </c>
      <c r="U322" t="s">
        <v>596</v>
      </c>
      <c r="W322" t="s">
        <v>10</v>
      </c>
      <c r="X322" t="s">
        <v>659</v>
      </c>
      <c r="Y322" t="s">
        <v>11</v>
      </c>
      <c r="Z322" t="s">
        <v>660</v>
      </c>
      <c r="AA322" t="s">
        <v>12</v>
      </c>
      <c r="AB322" t="s">
        <v>661</v>
      </c>
      <c r="AC322" t="s">
        <v>494</v>
      </c>
      <c r="AD322" t="s">
        <v>73</v>
      </c>
      <c r="AE322" t="s">
        <v>30</v>
      </c>
      <c r="AG322">
        <v>5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 s="36">
        <v>1</v>
      </c>
      <c r="AP322">
        <v>0</v>
      </c>
      <c r="AQ322">
        <v>0</v>
      </c>
      <c r="AR322">
        <v>0</v>
      </c>
      <c r="AS322">
        <v>5</v>
      </c>
      <c r="AT322">
        <v>5</v>
      </c>
      <c r="AU322" t="s">
        <v>37</v>
      </c>
      <c r="AW322">
        <v>100</v>
      </c>
      <c r="AX322">
        <v>0</v>
      </c>
      <c r="AY322">
        <v>0</v>
      </c>
      <c r="AZ322">
        <v>0</v>
      </c>
      <c r="BA322">
        <v>100</v>
      </c>
      <c r="BB322">
        <v>7.7847441999999996</v>
      </c>
      <c r="BC322">
        <v>15.51739456</v>
      </c>
      <c r="BD322">
        <v>11</v>
      </c>
    </row>
    <row r="323" spans="1:56" x14ac:dyDescent="0.25">
      <c r="A323" s="171">
        <v>44139</v>
      </c>
      <c r="B323" t="s">
        <v>26</v>
      </c>
      <c r="C323" t="s">
        <v>590</v>
      </c>
      <c r="D323" t="s">
        <v>591</v>
      </c>
      <c r="E323" t="s">
        <v>592</v>
      </c>
      <c r="F323" t="s">
        <v>27</v>
      </c>
      <c r="G323" t="s">
        <v>607</v>
      </c>
      <c r="H323" t="s">
        <v>684</v>
      </c>
      <c r="I323" t="s">
        <v>25</v>
      </c>
      <c r="J323" t="s">
        <v>596</v>
      </c>
      <c r="L323" t="s">
        <v>26</v>
      </c>
      <c r="M323" t="s">
        <v>590</v>
      </c>
      <c r="N323" t="s">
        <v>591</v>
      </c>
      <c r="O323" t="s">
        <v>592</v>
      </c>
      <c r="P323" t="s">
        <v>27</v>
      </c>
      <c r="Q323" t="s">
        <v>607</v>
      </c>
      <c r="R323" t="s">
        <v>340</v>
      </c>
      <c r="S323" t="s">
        <v>85</v>
      </c>
      <c r="T323" t="s">
        <v>25</v>
      </c>
      <c r="U323" t="s">
        <v>596</v>
      </c>
      <c r="W323" t="s">
        <v>26</v>
      </c>
      <c r="X323" t="s">
        <v>590</v>
      </c>
      <c r="Y323" t="s">
        <v>591</v>
      </c>
      <c r="Z323" t="s">
        <v>592</v>
      </c>
      <c r="AA323" t="s">
        <v>88</v>
      </c>
      <c r="AB323" t="s">
        <v>593</v>
      </c>
      <c r="AC323" t="s">
        <v>506</v>
      </c>
      <c r="AD323" t="s">
        <v>117</v>
      </c>
      <c r="AE323" t="s">
        <v>30</v>
      </c>
      <c r="AG323">
        <v>9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 s="36">
        <v>1</v>
      </c>
      <c r="AP323">
        <v>2</v>
      </c>
      <c r="AQ323">
        <v>2</v>
      </c>
      <c r="AR323">
        <v>2</v>
      </c>
      <c r="AS323">
        <v>3</v>
      </c>
      <c r="AT323">
        <v>9</v>
      </c>
      <c r="AU323" t="s">
        <v>37</v>
      </c>
      <c r="AW323">
        <v>253</v>
      </c>
      <c r="AX323">
        <v>0</v>
      </c>
      <c r="AY323">
        <v>0</v>
      </c>
      <c r="AZ323">
        <v>0</v>
      </c>
      <c r="BA323">
        <v>253</v>
      </c>
      <c r="BB323">
        <v>6.7870415800000004</v>
      </c>
      <c r="BC323">
        <v>15.02402678</v>
      </c>
      <c r="BD323">
        <v>11</v>
      </c>
    </row>
    <row r="324" spans="1:56" x14ac:dyDescent="0.25">
      <c r="A324" s="171">
        <v>44139</v>
      </c>
      <c r="B324" t="s">
        <v>92</v>
      </c>
      <c r="C324" t="s">
        <v>602</v>
      </c>
      <c r="D324" t="s">
        <v>940</v>
      </c>
      <c r="E324" t="s">
        <v>604</v>
      </c>
      <c r="F324" t="s">
        <v>193</v>
      </c>
      <c r="G324" t="s">
        <v>754</v>
      </c>
      <c r="H324" t="s">
        <v>366</v>
      </c>
      <c r="I324" t="s">
        <v>17</v>
      </c>
      <c r="J324" t="s">
        <v>594</v>
      </c>
      <c r="L324" t="s">
        <v>143</v>
      </c>
      <c r="M324" t="s">
        <v>595</v>
      </c>
      <c r="R324" t="s">
        <v>372</v>
      </c>
      <c r="S324" t="s">
        <v>127</v>
      </c>
      <c r="T324" t="s">
        <v>25</v>
      </c>
      <c r="U324" t="s">
        <v>596</v>
      </c>
      <c r="W324" t="s">
        <v>92</v>
      </c>
      <c r="X324" t="s">
        <v>602</v>
      </c>
      <c r="Y324" t="s">
        <v>93</v>
      </c>
      <c r="Z324" t="s">
        <v>687</v>
      </c>
      <c r="AA324" t="s">
        <v>217</v>
      </c>
      <c r="AB324" t="s">
        <v>727</v>
      </c>
      <c r="AC324" t="s">
        <v>462</v>
      </c>
      <c r="AD324" t="s">
        <v>54</v>
      </c>
      <c r="AE324" t="s">
        <v>156</v>
      </c>
      <c r="AG324">
        <v>2</v>
      </c>
      <c r="AH324">
        <v>0</v>
      </c>
      <c r="AI324">
        <v>3</v>
      </c>
      <c r="AJ324">
        <v>0</v>
      </c>
      <c r="AK324">
        <v>0</v>
      </c>
      <c r="AL324">
        <v>0</v>
      </c>
      <c r="AM324">
        <v>0</v>
      </c>
      <c r="AN324">
        <v>0</v>
      </c>
      <c r="AO324" s="36">
        <v>2</v>
      </c>
      <c r="AP324">
        <v>0</v>
      </c>
      <c r="AQ324">
        <v>0</v>
      </c>
      <c r="AR324">
        <v>0</v>
      </c>
      <c r="AS324">
        <v>5</v>
      </c>
      <c r="AT324">
        <v>5</v>
      </c>
      <c r="AU324" t="s">
        <v>151</v>
      </c>
      <c r="AV324" t="s">
        <v>327</v>
      </c>
      <c r="AW324">
        <v>89</v>
      </c>
      <c r="AX324">
        <v>0</v>
      </c>
      <c r="AY324">
        <v>0</v>
      </c>
      <c r="AZ324">
        <v>2</v>
      </c>
      <c r="BA324">
        <v>91</v>
      </c>
      <c r="BB324">
        <v>4.8988359600000004</v>
      </c>
      <c r="BC324">
        <v>14.544278820000001</v>
      </c>
      <c r="BD324">
        <v>11</v>
      </c>
    </row>
    <row r="325" spans="1:56" x14ac:dyDescent="0.25">
      <c r="A325" s="171">
        <v>44139</v>
      </c>
      <c r="B325" t="s">
        <v>92</v>
      </c>
      <c r="C325" t="s">
        <v>602</v>
      </c>
      <c r="D325" t="s">
        <v>940</v>
      </c>
      <c r="E325" t="s">
        <v>604</v>
      </c>
      <c r="F325" t="s">
        <v>193</v>
      </c>
      <c r="G325" t="s">
        <v>754</v>
      </c>
      <c r="H325" t="s">
        <v>367</v>
      </c>
      <c r="I325" t="s">
        <v>25</v>
      </c>
      <c r="J325" t="s">
        <v>596</v>
      </c>
      <c r="L325" t="s">
        <v>92</v>
      </c>
      <c r="M325" t="s">
        <v>602</v>
      </c>
      <c r="N325" t="s">
        <v>940</v>
      </c>
      <c r="O325" t="s">
        <v>604</v>
      </c>
      <c r="P325" t="s">
        <v>154</v>
      </c>
      <c r="Q325" t="s">
        <v>605</v>
      </c>
      <c r="R325" t="s">
        <v>1055</v>
      </c>
      <c r="S325" t="s">
        <v>119</v>
      </c>
      <c r="T325" t="s">
        <v>25</v>
      </c>
      <c r="U325" t="s">
        <v>596</v>
      </c>
      <c r="W325" t="s">
        <v>92</v>
      </c>
      <c r="X325" t="s">
        <v>602</v>
      </c>
      <c r="Y325" t="s">
        <v>603</v>
      </c>
      <c r="Z325" t="s">
        <v>604</v>
      </c>
      <c r="AA325" t="s">
        <v>193</v>
      </c>
      <c r="AB325" t="s">
        <v>754</v>
      </c>
      <c r="AC325" t="s">
        <v>480</v>
      </c>
      <c r="AD325" t="s">
        <v>73</v>
      </c>
      <c r="AE325" t="s">
        <v>30</v>
      </c>
      <c r="AG325">
        <v>5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 s="36">
        <v>1</v>
      </c>
      <c r="AP325">
        <v>0</v>
      </c>
      <c r="AQ325">
        <v>0</v>
      </c>
      <c r="AR325">
        <v>0</v>
      </c>
      <c r="AS325">
        <v>5</v>
      </c>
      <c r="AT325">
        <v>5</v>
      </c>
      <c r="AU325" t="s">
        <v>37</v>
      </c>
      <c r="AW325">
        <v>54</v>
      </c>
      <c r="AX325">
        <v>0</v>
      </c>
      <c r="AY325">
        <v>0</v>
      </c>
      <c r="AZ325">
        <v>0</v>
      </c>
      <c r="BA325">
        <v>54</v>
      </c>
      <c r="BB325">
        <v>4.8990748999999996</v>
      </c>
      <c r="BC325">
        <v>14.54433978</v>
      </c>
      <c r="BD325">
        <v>11</v>
      </c>
    </row>
    <row r="326" spans="1:56" x14ac:dyDescent="0.25">
      <c r="A326" s="171">
        <v>44139</v>
      </c>
      <c r="B326" t="s">
        <v>92</v>
      </c>
      <c r="C326" t="s">
        <v>602</v>
      </c>
      <c r="D326" t="s">
        <v>940</v>
      </c>
      <c r="E326" t="s">
        <v>604</v>
      </c>
      <c r="F326" t="s">
        <v>218</v>
      </c>
      <c r="G326" t="s">
        <v>837</v>
      </c>
      <c r="H326" t="s">
        <v>364</v>
      </c>
      <c r="I326" t="s">
        <v>25</v>
      </c>
      <c r="J326" t="s">
        <v>596</v>
      </c>
      <c r="L326" t="s">
        <v>26</v>
      </c>
      <c r="M326" t="s">
        <v>590</v>
      </c>
      <c r="N326" t="s">
        <v>818</v>
      </c>
      <c r="O326" t="s">
        <v>819</v>
      </c>
      <c r="P326" t="s">
        <v>241</v>
      </c>
      <c r="Q326" t="s">
        <v>900</v>
      </c>
      <c r="R326" t="s">
        <v>901</v>
      </c>
      <c r="S326" t="s">
        <v>32</v>
      </c>
      <c r="T326" t="s">
        <v>17</v>
      </c>
      <c r="U326" t="s">
        <v>594</v>
      </c>
      <c r="W326" t="s">
        <v>18</v>
      </c>
      <c r="X326" t="s">
        <v>601</v>
      </c>
      <c r="AC326" t="s">
        <v>372</v>
      </c>
      <c r="AD326" t="s">
        <v>138</v>
      </c>
      <c r="AE326" t="s">
        <v>30</v>
      </c>
      <c r="AG326">
        <v>9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1</v>
      </c>
      <c r="AP326">
        <v>1</v>
      </c>
      <c r="AQ326">
        <v>2</v>
      </c>
      <c r="AR326">
        <v>1</v>
      </c>
      <c r="AS326">
        <v>5</v>
      </c>
      <c r="AT326">
        <v>9</v>
      </c>
      <c r="AU326" t="s">
        <v>231</v>
      </c>
      <c r="AW326">
        <v>460</v>
      </c>
      <c r="AX326">
        <v>56</v>
      </c>
      <c r="AY326">
        <v>80</v>
      </c>
      <c r="AZ326">
        <v>0</v>
      </c>
      <c r="BA326">
        <v>596</v>
      </c>
      <c r="BB326">
        <v>5.0849866700000002</v>
      </c>
      <c r="BC326">
        <v>14.63825578</v>
      </c>
      <c r="BD326">
        <v>11</v>
      </c>
    </row>
    <row r="327" spans="1:56" x14ac:dyDescent="0.25">
      <c r="A327" s="171">
        <v>44139</v>
      </c>
      <c r="B327" t="s">
        <v>92</v>
      </c>
      <c r="C327" t="s">
        <v>602</v>
      </c>
      <c r="D327" t="s">
        <v>940</v>
      </c>
      <c r="E327" t="s">
        <v>604</v>
      </c>
      <c r="F327" t="s">
        <v>218</v>
      </c>
      <c r="G327" t="s">
        <v>837</v>
      </c>
      <c r="H327" t="s">
        <v>364</v>
      </c>
      <c r="I327" t="s">
        <v>25</v>
      </c>
      <c r="J327" t="s">
        <v>596</v>
      </c>
      <c r="L327" t="s">
        <v>26</v>
      </c>
      <c r="M327" t="s">
        <v>590</v>
      </c>
      <c r="N327" t="s">
        <v>818</v>
      </c>
      <c r="O327" t="s">
        <v>819</v>
      </c>
      <c r="P327" t="s">
        <v>241</v>
      </c>
      <c r="Q327" t="s">
        <v>900</v>
      </c>
      <c r="R327" t="s">
        <v>901</v>
      </c>
      <c r="S327" t="s">
        <v>32</v>
      </c>
      <c r="T327" t="s">
        <v>17</v>
      </c>
      <c r="U327" t="s">
        <v>594</v>
      </c>
      <c r="W327" t="s">
        <v>18</v>
      </c>
      <c r="X327" t="s">
        <v>601</v>
      </c>
      <c r="AC327" t="s">
        <v>372</v>
      </c>
      <c r="AD327" t="s">
        <v>138</v>
      </c>
      <c r="AE327" t="s">
        <v>30</v>
      </c>
      <c r="AG327">
        <v>8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1</v>
      </c>
      <c r="AP327">
        <v>0</v>
      </c>
      <c r="AQ327">
        <v>2</v>
      </c>
      <c r="AR327">
        <v>1</v>
      </c>
      <c r="AS327">
        <v>5</v>
      </c>
      <c r="AT327">
        <v>8</v>
      </c>
      <c r="AU327" t="s">
        <v>31</v>
      </c>
      <c r="AW327">
        <v>398</v>
      </c>
      <c r="AX327">
        <v>125</v>
      </c>
      <c r="AY327">
        <v>0</v>
      </c>
      <c r="AZ327">
        <v>0</v>
      </c>
      <c r="BA327">
        <v>523</v>
      </c>
      <c r="BB327">
        <v>5.0849866700000002</v>
      </c>
      <c r="BC327">
        <v>14.63825578</v>
      </c>
      <c r="BD327">
        <v>11</v>
      </c>
    </row>
    <row r="328" spans="1:56" x14ac:dyDescent="0.25">
      <c r="A328" s="171">
        <v>44139</v>
      </c>
      <c r="B328" t="s">
        <v>92</v>
      </c>
      <c r="C328" t="s">
        <v>602</v>
      </c>
      <c r="D328" t="s">
        <v>940</v>
      </c>
      <c r="E328" t="s">
        <v>604</v>
      </c>
      <c r="F328" t="s">
        <v>218</v>
      </c>
      <c r="G328" t="s">
        <v>837</v>
      </c>
      <c r="H328" t="s">
        <v>364</v>
      </c>
      <c r="I328" t="s">
        <v>17</v>
      </c>
      <c r="J328" t="s">
        <v>594</v>
      </c>
      <c r="L328" t="s">
        <v>632</v>
      </c>
      <c r="M328" t="s">
        <v>633</v>
      </c>
      <c r="R328" t="s">
        <v>372</v>
      </c>
      <c r="S328" t="s">
        <v>8</v>
      </c>
      <c r="T328" t="s">
        <v>25</v>
      </c>
      <c r="U328" t="s">
        <v>596</v>
      </c>
      <c r="W328" t="s">
        <v>10</v>
      </c>
      <c r="X328" t="s">
        <v>659</v>
      </c>
      <c r="Y328" t="s">
        <v>11</v>
      </c>
      <c r="Z328" t="s">
        <v>660</v>
      </c>
      <c r="AA328" t="s">
        <v>33</v>
      </c>
      <c r="AB328" t="s">
        <v>668</v>
      </c>
      <c r="AC328" t="s">
        <v>445</v>
      </c>
      <c r="AD328" t="s">
        <v>232</v>
      </c>
      <c r="AE328" t="s">
        <v>233</v>
      </c>
      <c r="AG328">
        <v>0</v>
      </c>
      <c r="AH328">
        <v>0</v>
      </c>
      <c r="AI328">
        <v>4</v>
      </c>
      <c r="AJ328">
        <v>0</v>
      </c>
      <c r="AK328">
        <v>0</v>
      </c>
      <c r="AL328">
        <v>3</v>
      </c>
      <c r="AM328">
        <v>0</v>
      </c>
      <c r="AN328">
        <v>0</v>
      </c>
      <c r="AO328" s="36">
        <v>2</v>
      </c>
      <c r="AP328">
        <v>0</v>
      </c>
      <c r="AQ328">
        <v>2</v>
      </c>
      <c r="AR328">
        <v>1</v>
      </c>
      <c r="AS328">
        <v>4</v>
      </c>
      <c r="AT328">
        <v>7</v>
      </c>
      <c r="AU328" t="s">
        <v>151</v>
      </c>
      <c r="AV328" t="s">
        <v>654</v>
      </c>
      <c r="AW328">
        <v>1200</v>
      </c>
      <c r="AX328">
        <v>0</v>
      </c>
      <c r="AY328">
        <v>0</v>
      </c>
      <c r="AZ328">
        <v>2</v>
      </c>
      <c r="BA328">
        <v>1202</v>
      </c>
      <c r="BB328">
        <v>5.0849866700000002</v>
      </c>
      <c r="BC328">
        <v>14.63825578</v>
      </c>
      <c r="BD328">
        <v>11</v>
      </c>
    </row>
    <row r="329" spans="1:56" x14ac:dyDescent="0.25">
      <c r="A329" s="171">
        <v>44139</v>
      </c>
      <c r="B329" t="s">
        <v>92</v>
      </c>
      <c r="C329" t="s">
        <v>602</v>
      </c>
      <c r="D329" t="s">
        <v>940</v>
      </c>
      <c r="E329" t="s">
        <v>604</v>
      </c>
      <c r="F329" t="s">
        <v>218</v>
      </c>
      <c r="G329" t="s">
        <v>837</v>
      </c>
      <c r="H329" t="s">
        <v>364</v>
      </c>
      <c r="I329" t="s">
        <v>17</v>
      </c>
      <c r="J329" t="s">
        <v>594</v>
      </c>
      <c r="L329" t="s">
        <v>618</v>
      </c>
      <c r="M329" t="s">
        <v>619</v>
      </c>
      <c r="R329" t="s">
        <v>372</v>
      </c>
      <c r="S329" t="s">
        <v>8</v>
      </c>
      <c r="T329" t="s">
        <v>25</v>
      </c>
      <c r="U329" t="s">
        <v>596</v>
      </c>
      <c r="W329" t="s">
        <v>10</v>
      </c>
      <c r="X329" t="s">
        <v>659</v>
      </c>
      <c r="Y329" t="s">
        <v>11</v>
      </c>
      <c r="Z329" t="s">
        <v>660</v>
      </c>
      <c r="AA329" t="s">
        <v>33</v>
      </c>
      <c r="AB329" t="s">
        <v>668</v>
      </c>
      <c r="AC329" t="s">
        <v>445</v>
      </c>
      <c r="AD329" t="s">
        <v>232</v>
      </c>
      <c r="AE329" t="s">
        <v>184</v>
      </c>
      <c r="AG329">
        <v>0</v>
      </c>
      <c r="AH329">
        <v>3</v>
      </c>
      <c r="AI329">
        <v>9</v>
      </c>
      <c r="AJ329">
        <v>0</v>
      </c>
      <c r="AK329">
        <v>0</v>
      </c>
      <c r="AL329">
        <v>0</v>
      </c>
      <c r="AM329">
        <v>0</v>
      </c>
      <c r="AN329">
        <v>0</v>
      </c>
      <c r="AO329" s="36">
        <v>2</v>
      </c>
      <c r="AP329">
        <v>0</v>
      </c>
      <c r="AQ329">
        <v>3</v>
      </c>
      <c r="AR329">
        <v>2</v>
      </c>
      <c r="AS329">
        <v>7</v>
      </c>
      <c r="AT329">
        <v>12</v>
      </c>
      <c r="AU329" t="s">
        <v>21</v>
      </c>
      <c r="AV329" t="s">
        <v>654</v>
      </c>
      <c r="AW329">
        <v>1340</v>
      </c>
      <c r="AX329">
        <v>308</v>
      </c>
      <c r="AY329">
        <v>0</v>
      </c>
      <c r="AZ329">
        <v>1</v>
      </c>
      <c r="BA329">
        <v>1649</v>
      </c>
      <c r="BB329">
        <v>5.0849866700000002</v>
      </c>
      <c r="BC329">
        <v>14.63825578</v>
      </c>
      <c r="BD329">
        <v>11</v>
      </c>
    </row>
    <row r="330" spans="1:56" x14ac:dyDescent="0.25">
      <c r="A330" s="171">
        <v>44139</v>
      </c>
      <c r="B330" t="s">
        <v>92</v>
      </c>
      <c r="C330" t="s">
        <v>602</v>
      </c>
      <c r="D330" t="s">
        <v>940</v>
      </c>
      <c r="E330" t="s">
        <v>604</v>
      </c>
      <c r="F330" t="s">
        <v>218</v>
      </c>
      <c r="G330" t="s">
        <v>837</v>
      </c>
      <c r="H330" t="s">
        <v>364</v>
      </c>
      <c r="I330" t="s">
        <v>17</v>
      </c>
      <c r="J330" t="s">
        <v>594</v>
      </c>
      <c r="L330" t="s">
        <v>632</v>
      </c>
      <c r="M330" t="s">
        <v>633</v>
      </c>
      <c r="R330" t="s">
        <v>372</v>
      </c>
      <c r="S330" t="s">
        <v>8</v>
      </c>
      <c r="T330" t="s">
        <v>25</v>
      </c>
      <c r="U330" t="s">
        <v>596</v>
      </c>
      <c r="W330" t="s">
        <v>10</v>
      </c>
      <c r="X330" t="s">
        <v>659</v>
      </c>
      <c r="Y330" t="s">
        <v>11</v>
      </c>
      <c r="Z330" t="s">
        <v>660</v>
      </c>
      <c r="AA330" t="s">
        <v>33</v>
      </c>
      <c r="AB330" t="s">
        <v>668</v>
      </c>
      <c r="AC330" t="s">
        <v>445</v>
      </c>
      <c r="AD330" t="s">
        <v>232</v>
      </c>
      <c r="AE330" t="s">
        <v>112</v>
      </c>
      <c r="AG330">
        <v>0</v>
      </c>
      <c r="AH330">
        <v>0</v>
      </c>
      <c r="AI330">
        <v>5</v>
      </c>
      <c r="AJ330">
        <v>0</v>
      </c>
      <c r="AK330">
        <v>0</v>
      </c>
      <c r="AL330">
        <v>0</v>
      </c>
      <c r="AM330">
        <v>0</v>
      </c>
      <c r="AN330">
        <v>0</v>
      </c>
      <c r="AO330" s="36">
        <v>1</v>
      </c>
      <c r="AP330">
        <v>0</v>
      </c>
      <c r="AQ330">
        <v>0</v>
      </c>
      <c r="AR330">
        <v>1</v>
      </c>
      <c r="AS330">
        <v>4</v>
      </c>
      <c r="AT330">
        <v>5</v>
      </c>
      <c r="AU330" t="s">
        <v>31</v>
      </c>
      <c r="AW330">
        <v>250</v>
      </c>
      <c r="AX330">
        <v>75</v>
      </c>
      <c r="AY330">
        <v>0</v>
      </c>
      <c r="AZ330">
        <v>0</v>
      </c>
      <c r="BA330">
        <v>325</v>
      </c>
      <c r="BB330">
        <v>5.0849866700000002</v>
      </c>
      <c r="BC330">
        <v>14.63825578</v>
      </c>
      <c r="BD330">
        <v>11</v>
      </c>
    </row>
    <row r="331" spans="1:56" x14ac:dyDescent="0.25">
      <c r="A331" s="171">
        <v>44139</v>
      </c>
      <c r="B331" t="s">
        <v>92</v>
      </c>
      <c r="C331" t="s">
        <v>602</v>
      </c>
      <c r="D331" t="s">
        <v>157</v>
      </c>
      <c r="E331" t="s">
        <v>665</v>
      </c>
      <c r="F331" t="s">
        <v>158</v>
      </c>
      <c r="G331" t="s">
        <v>667</v>
      </c>
      <c r="H331" t="s">
        <v>847</v>
      </c>
      <c r="I331" t="s">
        <v>25</v>
      </c>
      <c r="J331" t="s">
        <v>596</v>
      </c>
      <c r="L331" t="s">
        <v>26</v>
      </c>
      <c r="M331" t="s">
        <v>590</v>
      </c>
      <c r="N331" t="s">
        <v>301</v>
      </c>
      <c r="O331" t="s">
        <v>745</v>
      </c>
      <c r="P331" t="s">
        <v>543</v>
      </c>
      <c r="Q331" t="s">
        <v>827</v>
      </c>
      <c r="R331" t="s">
        <v>889</v>
      </c>
      <c r="S331" t="s">
        <v>49</v>
      </c>
      <c r="T331" t="s">
        <v>25</v>
      </c>
      <c r="U331" t="s">
        <v>596</v>
      </c>
      <c r="W331" t="s">
        <v>92</v>
      </c>
      <c r="X331" t="s">
        <v>602</v>
      </c>
      <c r="Y331" t="s">
        <v>157</v>
      </c>
      <c r="Z331" t="s">
        <v>665</v>
      </c>
      <c r="AA331" t="s">
        <v>158</v>
      </c>
      <c r="AB331" t="s">
        <v>667</v>
      </c>
      <c r="AC331" t="s">
        <v>830</v>
      </c>
      <c r="AD331" t="s">
        <v>121</v>
      </c>
      <c r="AE331" t="s">
        <v>30</v>
      </c>
      <c r="AG331">
        <v>2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1</v>
      </c>
      <c r="AP331">
        <v>0</v>
      </c>
      <c r="AQ331">
        <v>0</v>
      </c>
      <c r="AR331">
        <v>0</v>
      </c>
      <c r="AS331">
        <v>2</v>
      </c>
      <c r="AT331">
        <v>2</v>
      </c>
      <c r="AU331" t="s">
        <v>37</v>
      </c>
      <c r="AW331">
        <v>50</v>
      </c>
      <c r="AX331">
        <v>0</v>
      </c>
      <c r="AY331">
        <v>0</v>
      </c>
      <c r="AZ331">
        <v>0</v>
      </c>
      <c r="BA331">
        <v>50</v>
      </c>
      <c r="BB331">
        <v>6.0385846000000001</v>
      </c>
      <c r="BC331">
        <v>14.4007468</v>
      </c>
      <c r="BD331">
        <v>11</v>
      </c>
    </row>
    <row r="332" spans="1:56" x14ac:dyDescent="0.25">
      <c r="A332" s="171">
        <v>44139</v>
      </c>
      <c r="B332" t="s">
        <v>10</v>
      </c>
      <c r="C332" t="s">
        <v>659</v>
      </c>
      <c r="D332" t="s">
        <v>11</v>
      </c>
      <c r="E332" t="s">
        <v>660</v>
      </c>
      <c r="F332" t="s">
        <v>51</v>
      </c>
      <c r="G332" t="s">
        <v>1141</v>
      </c>
      <c r="H332" t="s">
        <v>361</v>
      </c>
      <c r="I332" t="s">
        <v>14</v>
      </c>
      <c r="J332" t="s">
        <v>611</v>
      </c>
      <c r="L332" t="s">
        <v>52</v>
      </c>
      <c r="M332" t="s">
        <v>616</v>
      </c>
      <c r="R332" t="s">
        <v>372</v>
      </c>
      <c r="S332" t="s">
        <v>49</v>
      </c>
      <c r="T332" t="s">
        <v>17</v>
      </c>
      <c r="U332" t="s">
        <v>594</v>
      </c>
      <c r="W332" t="s">
        <v>614</v>
      </c>
      <c r="X332" t="s">
        <v>615</v>
      </c>
      <c r="AC332" t="s">
        <v>372</v>
      </c>
      <c r="AD332" t="s">
        <v>19</v>
      </c>
      <c r="AE332" t="s">
        <v>36</v>
      </c>
      <c r="AG332">
        <v>0</v>
      </c>
      <c r="AH332">
        <v>12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 s="36">
        <v>1</v>
      </c>
      <c r="AP332">
        <v>2</v>
      </c>
      <c r="AQ332">
        <v>3</v>
      </c>
      <c r="AR332">
        <v>2</v>
      </c>
      <c r="AS332">
        <v>5</v>
      </c>
      <c r="AT332">
        <v>12</v>
      </c>
      <c r="AU332" t="s">
        <v>21</v>
      </c>
      <c r="AV332" t="s">
        <v>652</v>
      </c>
      <c r="AW332">
        <v>160</v>
      </c>
      <c r="AX332">
        <v>50</v>
      </c>
      <c r="AY332">
        <v>0</v>
      </c>
      <c r="AZ332">
        <v>6</v>
      </c>
      <c r="BA332">
        <v>216</v>
      </c>
      <c r="BB332">
        <v>8.6633450799999991</v>
      </c>
      <c r="BC332">
        <v>14.9876931</v>
      </c>
      <c r="BD332">
        <v>11</v>
      </c>
    </row>
    <row r="333" spans="1:56" x14ac:dyDescent="0.25">
      <c r="A333" s="171">
        <v>44139</v>
      </c>
      <c r="B333" t="s">
        <v>10</v>
      </c>
      <c r="C333" t="s">
        <v>659</v>
      </c>
      <c r="D333" t="s">
        <v>11</v>
      </c>
      <c r="E333" t="s">
        <v>660</v>
      </c>
      <c r="F333" t="s">
        <v>51</v>
      </c>
      <c r="G333" t="s">
        <v>1141</v>
      </c>
      <c r="H333" t="s">
        <v>361</v>
      </c>
      <c r="I333" t="s">
        <v>14</v>
      </c>
      <c r="J333" t="s">
        <v>611</v>
      </c>
      <c r="L333" t="s">
        <v>52</v>
      </c>
      <c r="M333" t="s">
        <v>616</v>
      </c>
      <c r="R333" t="s">
        <v>372</v>
      </c>
      <c r="S333" t="s">
        <v>8</v>
      </c>
      <c r="T333" t="s">
        <v>25</v>
      </c>
      <c r="U333" t="s">
        <v>596</v>
      </c>
      <c r="W333" t="s">
        <v>10</v>
      </c>
      <c r="X333" t="s">
        <v>659</v>
      </c>
      <c r="Y333" t="s">
        <v>11</v>
      </c>
      <c r="Z333" t="s">
        <v>660</v>
      </c>
      <c r="AA333" t="s">
        <v>12</v>
      </c>
      <c r="AB333" t="s">
        <v>661</v>
      </c>
      <c r="AC333" t="s">
        <v>381</v>
      </c>
      <c r="AD333" t="s">
        <v>19</v>
      </c>
      <c r="AE333" t="s">
        <v>36</v>
      </c>
      <c r="AG333">
        <v>0</v>
      </c>
      <c r="AH333">
        <v>7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 s="36">
        <v>1</v>
      </c>
      <c r="AP333">
        <v>1</v>
      </c>
      <c r="AQ333">
        <v>2</v>
      </c>
      <c r="AR333">
        <v>1</v>
      </c>
      <c r="AS333">
        <v>3</v>
      </c>
      <c r="AT333">
        <v>7</v>
      </c>
      <c r="AU333" t="s">
        <v>21</v>
      </c>
      <c r="AV333" t="s">
        <v>327</v>
      </c>
      <c r="AW333">
        <v>70</v>
      </c>
      <c r="AX333">
        <v>30</v>
      </c>
      <c r="AY333">
        <v>0</v>
      </c>
      <c r="AZ333">
        <v>5</v>
      </c>
      <c r="BA333">
        <v>105</v>
      </c>
      <c r="BB333">
        <v>8.6633450799999991</v>
      </c>
      <c r="BC333">
        <v>14.9876931</v>
      </c>
      <c r="BD333">
        <v>11</v>
      </c>
    </row>
    <row r="334" spans="1:56" x14ac:dyDescent="0.25">
      <c r="A334" s="171">
        <v>44139</v>
      </c>
      <c r="B334" t="s">
        <v>10</v>
      </c>
      <c r="C334" t="s">
        <v>659</v>
      </c>
      <c r="D334" t="s">
        <v>11</v>
      </c>
      <c r="E334" t="s">
        <v>660</v>
      </c>
      <c r="F334" t="s">
        <v>12</v>
      </c>
      <c r="G334" t="s">
        <v>661</v>
      </c>
      <c r="H334" t="s">
        <v>13</v>
      </c>
      <c r="I334" t="s">
        <v>14</v>
      </c>
      <c r="J334" t="s">
        <v>611</v>
      </c>
      <c r="L334" t="s">
        <v>23</v>
      </c>
      <c r="M334" t="s">
        <v>613</v>
      </c>
      <c r="R334" t="s">
        <v>372</v>
      </c>
      <c r="S334" t="s">
        <v>87</v>
      </c>
      <c r="T334" t="s">
        <v>25</v>
      </c>
      <c r="U334" t="s">
        <v>596</v>
      </c>
      <c r="W334" t="s">
        <v>10</v>
      </c>
      <c r="X334" t="s">
        <v>659</v>
      </c>
      <c r="Y334" t="s">
        <v>11</v>
      </c>
      <c r="Z334" t="s">
        <v>660</v>
      </c>
      <c r="AA334" t="s">
        <v>12</v>
      </c>
      <c r="AB334" t="s">
        <v>661</v>
      </c>
      <c r="AC334" t="s">
        <v>1171</v>
      </c>
      <c r="AD334" t="s">
        <v>176</v>
      </c>
      <c r="AE334" t="s">
        <v>36</v>
      </c>
      <c r="AG334">
        <v>0</v>
      </c>
      <c r="AH334">
        <v>9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 s="36">
        <v>1</v>
      </c>
      <c r="AP334">
        <v>3</v>
      </c>
      <c r="AQ334">
        <v>2</v>
      </c>
      <c r="AR334">
        <v>2</v>
      </c>
      <c r="AS334">
        <v>2</v>
      </c>
      <c r="AT334">
        <v>9</v>
      </c>
      <c r="AU334" t="s">
        <v>21</v>
      </c>
      <c r="AV334" t="s">
        <v>327</v>
      </c>
      <c r="AW334">
        <v>358</v>
      </c>
      <c r="AX334">
        <v>113</v>
      </c>
      <c r="AY334">
        <v>0</v>
      </c>
      <c r="AZ334">
        <v>5</v>
      </c>
      <c r="BA334">
        <v>476</v>
      </c>
      <c r="BB334">
        <v>7.7847441999999996</v>
      </c>
      <c r="BC334">
        <v>15.51739456</v>
      </c>
      <c r="BD334">
        <v>11</v>
      </c>
    </row>
    <row r="335" spans="1:56" x14ac:dyDescent="0.25">
      <c r="A335" s="171">
        <v>44140</v>
      </c>
      <c r="B335" t="s">
        <v>92</v>
      </c>
      <c r="C335" t="s">
        <v>602</v>
      </c>
      <c r="D335" t="s">
        <v>940</v>
      </c>
      <c r="E335" t="s">
        <v>604</v>
      </c>
      <c r="F335" t="s">
        <v>193</v>
      </c>
      <c r="G335" t="s">
        <v>754</v>
      </c>
      <c r="H335" t="s">
        <v>366</v>
      </c>
      <c r="I335" t="s">
        <v>17</v>
      </c>
      <c r="J335" t="s">
        <v>594</v>
      </c>
      <c r="L335" t="s">
        <v>143</v>
      </c>
      <c r="M335" t="s">
        <v>595</v>
      </c>
      <c r="R335" t="s">
        <v>372</v>
      </c>
      <c r="S335" t="s">
        <v>121</v>
      </c>
      <c r="T335" t="s">
        <v>25</v>
      </c>
      <c r="U335" t="s">
        <v>596</v>
      </c>
      <c r="W335" t="s">
        <v>276</v>
      </c>
      <c r="X335" t="s">
        <v>919</v>
      </c>
      <c r="Y335" t="s">
        <v>277</v>
      </c>
      <c r="Z335" t="s">
        <v>1029</v>
      </c>
      <c r="AA335" t="s">
        <v>278</v>
      </c>
      <c r="AB335" t="s">
        <v>1030</v>
      </c>
      <c r="AC335" t="s">
        <v>461</v>
      </c>
      <c r="AD335" t="s">
        <v>279</v>
      </c>
      <c r="AE335" t="s">
        <v>184</v>
      </c>
      <c r="AG335">
        <v>0</v>
      </c>
      <c r="AH335">
        <v>3</v>
      </c>
      <c r="AI335">
        <v>3</v>
      </c>
      <c r="AJ335">
        <v>0</v>
      </c>
      <c r="AK335">
        <v>0</v>
      </c>
      <c r="AL335">
        <v>0</v>
      </c>
      <c r="AM335">
        <v>0</v>
      </c>
      <c r="AN335">
        <v>0</v>
      </c>
      <c r="AO335" s="36">
        <v>2</v>
      </c>
      <c r="AP335">
        <v>0</v>
      </c>
      <c r="AQ335">
        <v>0</v>
      </c>
      <c r="AR335">
        <v>2</v>
      </c>
      <c r="AS335">
        <v>4</v>
      </c>
      <c r="AT335">
        <v>6</v>
      </c>
      <c r="AU335" t="s">
        <v>37</v>
      </c>
      <c r="AW335">
        <v>215</v>
      </c>
      <c r="AX335">
        <v>0</v>
      </c>
      <c r="AY335">
        <v>0</v>
      </c>
      <c r="AZ335">
        <v>0</v>
      </c>
      <c r="BA335">
        <v>215</v>
      </c>
      <c r="BB335">
        <v>4.8988359600000004</v>
      </c>
      <c r="BC335">
        <v>14.544278820000001</v>
      </c>
      <c r="BD335">
        <v>11</v>
      </c>
    </row>
    <row r="336" spans="1:56" x14ac:dyDescent="0.25">
      <c r="A336" s="171">
        <v>44140</v>
      </c>
      <c r="B336" t="s">
        <v>92</v>
      </c>
      <c r="C336" t="s">
        <v>602</v>
      </c>
      <c r="D336" t="s">
        <v>940</v>
      </c>
      <c r="E336" t="s">
        <v>604</v>
      </c>
      <c r="F336" t="s">
        <v>193</v>
      </c>
      <c r="G336" t="s">
        <v>754</v>
      </c>
      <c r="H336" t="s">
        <v>367</v>
      </c>
      <c r="I336" t="s">
        <v>25</v>
      </c>
      <c r="J336" t="s">
        <v>596</v>
      </c>
      <c r="L336" t="s">
        <v>92</v>
      </c>
      <c r="M336" t="s">
        <v>602</v>
      </c>
      <c r="N336" t="s">
        <v>940</v>
      </c>
      <c r="O336" t="s">
        <v>604</v>
      </c>
      <c r="P336" t="s">
        <v>193</v>
      </c>
      <c r="Q336" t="s">
        <v>754</v>
      </c>
      <c r="R336" t="s">
        <v>366</v>
      </c>
      <c r="S336" t="s">
        <v>152</v>
      </c>
      <c r="T336" t="s">
        <v>25</v>
      </c>
      <c r="U336" t="s">
        <v>596</v>
      </c>
      <c r="W336" t="s">
        <v>92</v>
      </c>
      <c r="X336" t="s">
        <v>602</v>
      </c>
      <c r="Y336" t="s">
        <v>603</v>
      </c>
      <c r="Z336" t="s">
        <v>604</v>
      </c>
      <c r="AA336" t="s">
        <v>154</v>
      </c>
      <c r="AB336" t="s">
        <v>605</v>
      </c>
      <c r="AC336" t="s">
        <v>401</v>
      </c>
      <c r="AD336" t="s">
        <v>146</v>
      </c>
      <c r="AE336" t="s">
        <v>30</v>
      </c>
      <c r="AG336">
        <v>7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 s="36">
        <v>1</v>
      </c>
      <c r="AP336">
        <v>0</v>
      </c>
      <c r="AQ336">
        <v>0</v>
      </c>
      <c r="AR336">
        <v>0</v>
      </c>
      <c r="AS336">
        <v>7</v>
      </c>
      <c r="AT336">
        <v>7</v>
      </c>
      <c r="AU336" t="s">
        <v>37</v>
      </c>
      <c r="AW336">
        <v>59</v>
      </c>
      <c r="AX336">
        <v>0</v>
      </c>
      <c r="AY336">
        <v>0</v>
      </c>
      <c r="AZ336">
        <v>0</v>
      </c>
      <c r="BA336">
        <v>59</v>
      </c>
      <c r="BB336">
        <v>4.8990748999999996</v>
      </c>
      <c r="BC336">
        <v>14.54433978</v>
      </c>
      <c r="BD336">
        <v>11</v>
      </c>
    </row>
    <row r="337" spans="1:56" x14ac:dyDescent="0.25">
      <c r="A337" s="171">
        <v>44140</v>
      </c>
      <c r="B337" t="s">
        <v>92</v>
      </c>
      <c r="C337" t="s">
        <v>602</v>
      </c>
      <c r="D337" t="s">
        <v>940</v>
      </c>
      <c r="E337" t="s">
        <v>604</v>
      </c>
      <c r="F337" t="s">
        <v>193</v>
      </c>
      <c r="G337" t="s">
        <v>754</v>
      </c>
      <c r="H337" t="s">
        <v>367</v>
      </c>
      <c r="I337" t="s">
        <v>25</v>
      </c>
      <c r="J337" t="s">
        <v>596</v>
      </c>
      <c r="L337" t="s">
        <v>92</v>
      </c>
      <c r="M337" t="s">
        <v>602</v>
      </c>
      <c r="N337" t="s">
        <v>940</v>
      </c>
      <c r="O337" t="s">
        <v>604</v>
      </c>
      <c r="P337" t="s">
        <v>193</v>
      </c>
      <c r="Q337" t="s">
        <v>754</v>
      </c>
      <c r="R337" t="s">
        <v>366</v>
      </c>
      <c r="S337" t="s">
        <v>152</v>
      </c>
      <c r="T337" t="s">
        <v>25</v>
      </c>
      <c r="U337" t="s">
        <v>596</v>
      </c>
      <c r="W337" t="s">
        <v>92</v>
      </c>
      <c r="X337" t="s">
        <v>602</v>
      </c>
      <c r="Y337" t="s">
        <v>603</v>
      </c>
      <c r="Z337" t="s">
        <v>604</v>
      </c>
      <c r="AA337" t="s">
        <v>154</v>
      </c>
      <c r="AB337" t="s">
        <v>605</v>
      </c>
      <c r="AC337" t="s">
        <v>481</v>
      </c>
      <c r="AD337" t="s">
        <v>146</v>
      </c>
      <c r="AE337" t="s">
        <v>30</v>
      </c>
      <c r="AG337">
        <v>3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 s="36">
        <v>1</v>
      </c>
      <c r="AP337">
        <v>0</v>
      </c>
      <c r="AQ337">
        <v>0</v>
      </c>
      <c r="AR337">
        <v>0</v>
      </c>
      <c r="AS337">
        <v>3</v>
      </c>
      <c r="AT337">
        <v>3</v>
      </c>
      <c r="AU337" t="s">
        <v>37</v>
      </c>
      <c r="AW337">
        <v>18</v>
      </c>
      <c r="AX337">
        <v>0</v>
      </c>
      <c r="AY337">
        <v>0</v>
      </c>
      <c r="AZ337">
        <v>0</v>
      </c>
      <c r="BA337">
        <v>18</v>
      </c>
      <c r="BB337">
        <v>4.8990748999999996</v>
      </c>
      <c r="BC337">
        <v>14.54433978</v>
      </c>
      <c r="BD337">
        <v>11</v>
      </c>
    </row>
    <row r="338" spans="1:56" x14ac:dyDescent="0.25">
      <c r="A338" s="171">
        <v>44140</v>
      </c>
      <c r="B338" t="s">
        <v>92</v>
      </c>
      <c r="C338" t="s">
        <v>602</v>
      </c>
      <c r="D338" t="s">
        <v>157</v>
      </c>
      <c r="E338" t="s">
        <v>665</v>
      </c>
      <c r="F338" t="s">
        <v>158</v>
      </c>
      <c r="G338" t="s">
        <v>667</v>
      </c>
      <c r="H338" t="s">
        <v>847</v>
      </c>
      <c r="I338" t="s">
        <v>25</v>
      </c>
      <c r="J338" t="s">
        <v>596</v>
      </c>
      <c r="L338" t="s">
        <v>26</v>
      </c>
      <c r="M338" t="s">
        <v>590</v>
      </c>
      <c r="N338" t="s">
        <v>301</v>
      </c>
      <c r="O338" t="s">
        <v>745</v>
      </c>
      <c r="P338" t="s">
        <v>543</v>
      </c>
      <c r="Q338" t="s">
        <v>827</v>
      </c>
      <c r="R338" t="s">
        <v>889</v>
      </c>
      <c r="S338" t="s">
        <v>119</v>
      </c>
      <c r="T338" t="s">
        <v>25</v>
      </c>
      <c r="U338" t="s">
        <v>596</v>
      </c>
      <c r="W338" t="s">
        <v>92</v>
      </c>
      <c r="X338" t="s">
        <v>602</v>
      </c>
      <c r="Y338" t="s">
        <v>157</v>
      </c>
      <c r="Z338" t="s">
        <v>665</v>
      </c>
      <c r="AA338" t="s">
        <v>158</v>
      </c>
      <c r="AB338" t="s">
        <v>667</v>
      </c>
      <c r="AC338" t="s">
        <v>830</v>
      </c>
      <c r="AD338" t="s">
        <v>70</v>
      </c>
      <c r="AE338" t="s">
        <v>30</v>
      </c>
      <c r="AG338">
        <v>2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1</v>
      </c>
      <c r="AP338">
        <v>0</v>
      </c>
      <c r="AQ338">
        <v>0</v>
      </c>
      <c r="AR338">
        <v>0</v>
      </c>
      <c r="AS338">
        <v>2</v>
      </c>
      <c r="AT338">
        <v>2</v>
      </c>
      <c r="AU338" t="s">
        <v>37</v>
      </c>
      <c r="AW338">
        <v>14</v>
      </c>
      <c r="AX338">
        <v>0</v>
      </c>
      <c r="AY338">
        <v>0</v>
      </c>
      <c r="AZ338">
        <v>0</v>
      </c>
      <c r="BA338">
        <v>14</v>
      </c>
      <c r="BB338">
        <v>6.0385846000000001</v>
      </c>
      <c r="BC338">
        <v>14.4007468</v>
      </c>
      <c r="BD338">
        <v>11</v>
      </c>
    </row>
    <row r="339" spans="1:56" x14ac:dyDescent="0.25">
      <c r="A339" s="171">
        <v>44140</v>
      </c>
      <c r="B339" t="s">
        <v>92</v>
      </c>
      <c r="C339" t="s">
        <v>602</v>
      </c>
      <c r="D339" t="s">
        <v>157</v>
      </c>
      <c r="E339" t="s">
        <v>665</v>
      </c>
      <c r="F339" t="s">
        <v>158</v>
      </c>
      <c r="G339" t="s">
        <v>667</v>
      </c>
      <c r="H339" t="s">
        <v>847</v>
      </c>
      <c r="I339" t="s">
        <v>14</v>
      </c>
      <c r="J339" t="s">
        <v>611</v>
      </c>
      <c r="L339" t="s">
        <v>159</v>
      </c>
      <c r="M339" t="s">
        <v>653</v>
      </c>
      <c r="R339" t="s">
        <v>372</v>
      </c>
      <c r="S339" t="s">
        <v>24</v>
      </c>
      <c r="T339" t="s">
        <v>544</v>
      </c>
      <c r="U339" t="s">
        <v>782</v>
      </c>
      <c r="AC339" t="s">
        <v>372</v>
      </c>
      <c r="AD339" t="s">
        <v>144</v>
      </c>
      <c r="AE339" t="s">
        <v>36</v>
      </c>
      <c r="AG339">
        <v>0</v>
      </c>
      <c r="AH339">
        <v>3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1</v>
      </c>
      <c r="AP339">
        <v>0</v>
      </c>
      <c r="AQ339">
        <v>0</v>
      </c>
      <c r="AR339">
        <v>0</v>
      </c>
      <c r="AS339">
        <v>3</v>
      </c>
      <c r="AT339">
        <v>3</v>
      </c>
      <c r="AU339" t="s">
        <v>151</v>
      </c>
      <c r="AV339" t="s">
        <v>327</v>
      </c>
      <c r="AW339">
        <v>300</v>
      </c>
      <c r="AX339">
        <v>0</v>
      </c>
      <c r="AY339">
        <v>0</v>
      </c>
      <c r="AZ339">
        <v>1</v>
      </c>
      <c r="BA339">
        <v>301</v>
      </c>
      <c r="BB339">
        <v>6.0385846000000001</v>
      </c>
      <c r="BC339">
        <v>14.4007468</v>
      </c>
      <c r="BD339">
        <v>11</v>
      </c>
    </row>
    <row r="340" spans="1:56" x14ac:dyDescent="0.25">
      <c r="A340" s="171">
        <v>44140</v>
      </c>
      <c r="B340" t="s">
        <v>92</v>
      </c>
      <c r="C340" t="s">
        <v>602</v>
      </c>
      <c r="D340" t="s">
        <v>157</v>
      </c>
      <c r="E340" t="s">
        <v>665</v>
      </c>
      <c r="F340" t="s">
        <v>158</v>
      </c>
      <c r="G340" t="s">
        <v>667</v>
      </c>
      <c r="H340" t="s">
        <v>847</v>
      </c>
      <c r="I340" t="s">
        <v>14</v>
      </c>
      <c r="J340" t="s">
        <v>611</v>
      </c>
      <c r="L340" t="s">
        <v>23</v>
      </c>
      <c r="M340" t="s">
        <v>613</v>
      </c>
      <c r="R340" t="s">
        <v>372</v>
      </c>
      <c r="S340" t="s">
        <v>140</v>
      </c>
      <c r="T340" t="s">
        <v>544</v>
      </c>
      <c r="U340" t="s">
        <v>782</v>
      </c>
      <c r="AC340" t="s">
        <v>372</v>
      </c>
      <c r="AD340" t="s">
        <v>144</v>
      </c>
      <c r="AE340" t="s">
        <v>36</v>
      </c>
      <c r="AG340">
        <v>0</v>
      </c>
      <c r="AH340">
        <v>3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1</v>
      </c>
      <c r="AP340">
        <v>0</v>
      </c>
      <c r="AQ340">
        <v>0</v>
      </c>
      <c r="AR340">
        <v>0</v>
      </c>
      <c r="AS340">
        <v>3</v>
      </c>
      <c r="AT340">
        <v>3</v>
      </c>
      <c r="AU340" t="s">
        <v>151</v>
      </c>
      <c r="AV340" t="s">
        <v>327</v>
      </c>
      <c r="AW340">
        <v>85</v>
      </c>
      <c r="AX340">
        <v>0</v>
      </c>
      <c r="AY340">
        <v>0</v>
      </c>
      <c r="AZ340">
        <v>1</v>
      </c>
      <c r="BA340">
        <v>86</v>
      </c>
      <c r="BB340">
        <v>6.0387188500000004</v>
      </c>
      <c r="BC340">
        <v>14.40065877</v>
      </c>
      <c r="BD340">
        <v>11</v>
      </c>
    </row>
    <row r="341" spans="1:56" x14ac:dyDescent="0.25">
      <c r="A341" s="171">
        <v>44140</v>
      </c>
      <c r="B341" t="s">
        <v>92</v>
      </c>
      <c r="C341" t="s">
        <v>602</v>
      </c>
      <c r="D341" t="s">
        <v>157</v>
      </c>
      <c r="E341" t="s">
        <v>665</v>
      </c>
      <c r="F341" t="s">
        <v>158</v>
      </c>
      <c r="G341" t="s">
        <v>667</v>
      </c>
      <c r="H341" t="s">
        <v>847</v>
      </c>
      <c r="I341" t="s">
        <v>25</v>
      </c>
      <c r="J341" t="s">
        <v>596</v>
      </c>
      <c r="L341" t="s">
        <v>26</v>
      </c>
      <c r="M341" t="s">
        <v>590</v>
      </c>
      <c r="N341" t="s">
        <v>301</v>
      </c>
      <c r="O341" t="s">
        <v>745</v>
      </c>
      <c r="P341" t="s">
        <v>543</v>
      </c>
      <c r="Q341" t="s">
        <v>827</v>
      </c>
      <c r="R341" t="s">
        <v>889</v>
      </c>
      <c r="S341" t="s">
        <v>119</v>
      </c>
      <c r="T341" t="s">
        <v>25</v>
      </c>
      <c r="U341" t="s">
        <v>596</v>
      </c>
      <c r="W341" t="s">
        <v>92</v>
      </c>
      <c r="X341" t="s">
        <v>602</v>
      </c>
      <c r="Y341" t="s">
        <v>157</v>
      </c>
      <c r="Z341" t="s">
        <v>665</v>
      </c>
      <c r="AA341" t="s">
        <v>158</v>
      </c>
      <c r="AB341" t="s">
        <v>667</v>
      </c>
      <c r="AC341" t="s">
        <v>470</v>
      </c>
      <c r="AD341" t="s">
        <v>70</v>
      </c>
      <c r="AE341" t="s">
        <v>30</v>
      </c>
      <c r="AG341">
        <v>2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1</v>
      </c>
      <c r="AP341">
        <v>0</v>
      </c>
      <c r="AQ341">
        <v>0</v>
      </c>
      <c r="AR341">
        <v>0</v>
      </c>
      <c r="AS341">
        <v>2</v>
      </c>
      <c r="AT341">
        <v>2</v>
      </c>
      <c r="AU341" t="s">
        <v>37</v>
      </c>
      <c r="AW341">
        <v>14</v>
      </c>
      <c r="AX341">
        <v>0</v>
      </c>
      <c r="AY341">
        <v>0</v>
      </c>
      <c r="AZ341">
        <v>0</v>
      </c>
      <c r="BA341">
        <v>14</v>
      </c>
      <c r="BB341">
        <v>6.0387188500000004</v>
      </c>
      <c r="BC341">
        <v>14.40065877</v>
      </c>
      <c r="BD341">
        <v>11</v>
      </c>
    </row>
    <row r="342" spans="1:56" x14ac:dyDescent="0.25">
      <c r="A342" s="171">
        <v>44140</v>
      </c>
      <c r="B342" t="s">
        <v>92</v>
      </c>
      <c r="C342" t="s">
        <v>602</v>
      </c>
      <c r="D342" t="s">
        <v>157</v>
      </c>
      <c r="E342" t="s">
        <v>665</v>
      </c>
      <c r="F342" t="s">
        <v>158</v>
      </c>
      <c r="G342" t="s">
        <v>667</v>
      </c>
      <c r="H342" t="s">
        <v>540</v>
      </c>
      <c r="I342" t="s">
        <v>17</v>
      </c>
      <c r="J342" t="s">
        <v>594</v>
      </c>
      <c r="L342" t="s">
        <v>18</v>
      </c>
      <c r="M342" t="s">
        <v>601</v>
      </c>
      <c r="R342" t="s">
        <v>372</v>
      </c>
      <c r="S342" t="s">
        <v>152</v>
      </c>
      <c r="T342" t="s">
        <v>25</v>
      </c>
      <c r="U342" t="s">
        <v>596</v>
      </c>
      <c r="W342" t="s">
        <v>92</v>
      </c>
      <c r="X342" t="s">
        <v>602</v>
      </c>
      <c r="Y342" t="s">
        <v>157</v>
      </c>
      <c r="Z342" t="s">
        <v>665</v>
      </c>
      <c r="AA342" t="s">
        <v>158</v>
      </c>
      <c r="AB342" t="s">
        <v>667</v>
      </c>
      <c r="AC342" t="s">
        <v>894</v>
      </c>
      <c r="AD342" t="s">
        <v>146</v>
      </c>
      <c r="AE342" t="s">
        <v>30</v>
      </c>
      <c r="AG342">
        <v>2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1</v>
      </c>
      <c r="AP342">
        <v>0</v>
      </c>
      <c r="AQ342">
        <v>0</v>
      </c>
      <c r="AR342">
        <v>1</v>
      </c>
      <c r="AS342">
        <v>1</v>
      </c>
      <c r="AT342">
        <v>2</v>
      </c>
      <c r="AU342" t="s">
        <v>37</v>
      </c>
      <c r="AW342">
        <v>33</v>
      </c>
      <c r="AX342">
        <v>0</v>
      </c>
      <c r="AY342">
        <v>0</v>
      </c>
      <c r="AZ342">
        <v>0</v>
      </c>
      <c r="BA342">
        <v>33</v>
      </c>
      <c r="BB342">
        <v>5.6215450300000001</v>
      </c>
      <c r="BC342">
        <v>14.597549069999999</v>
      </c>
      <c r="BD342">
        <v>11</v>
      </c>
    </row>
    <row r="343" spans="1:56" x14ac:dyDescent="0.25">
      <c r="A343" s="171">
        <v>44140</v>
      </c>
      <c r="B343" t="s">
        <v>10</v>
      </c>
      <c r="C343" t="s">
        <v>659</v>
      </c>
      <c r="D343" t="s">
        <v>11</v>
      </c>
      <c r="E343" t="s">
        <v>660</v>
      </c>
      <c r="F343" t="s">
        <v>51</v>
      </c>
      <c r="G343" t="s">
        <v>1141</v>
      </c>
      <c r="H343" t="s">
        <v>361</v>
      </c>
      <c r="I343" t="s">
        <v>14</v>
      </c>
      <c r="J343" t="s">
        <v>611</v>
      </c>
      <c r="L343" t="s">
        <v>52</v>
      </c>
      <c r="M343" t="s">
        <v>616</v>
      </c>
      <c r="R343" t="s">
        <v>372</v>
      </c>
      <c r="S343" t="s">
        <v>139</v>
      </c>
      <c r="T343" t="s">
        <v>25</v>
      </c>
      <c r="U343" t="s">
        <v>596</v>
      </c>
      <c r="W343" t="s">
        <v>10</v>
      </c>
      <c r="X343" t="s">
        <v>659</v>
      </c>
      <c r="Y343" t="s">
        <v>11</v>
      </c>
      <c r="Z343" t="s">
        <v>660</v>
      </c>
      <c r="AA343" t="s">
        <v>12</v>
      </c>
      <c r="AB343" t="s">
        <v>661</v>
      </c>
      <c r="AC343" t="s">
        <v>236</v>
      </c>
      <c r="AD343" t="s">
        <v>65</v>
      </c>
      <c r="AE343" t="s">
        <v>36</v>
      </c>
      <c r="AG343">
        <v>0</v>
      </c>
      <c r="AH343">
        <v>3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 s="36">
        <v>1</v>
      </c>
      <c r="AP343">
        <v>0</v>
      </c>
      <c r="AQ343">
        <v>0</v>
      </c>
      <c r="AR343">
        <v>0</v>
      </c>
      <c r="AS343">
        <v>3</v>
      </c>
      <c r="AT343">
        <v>3</v>
      </c>
      <c r="AU343" t="s">
        <v>37</v>
      </c>
      <c r="AW343">
        <v>50</v>
      </c>
      <c r="AX343">
        <v>0</v>
      </c>
      <c r="AY343">
        <v>0</v>
      </c>
      <c r="AZ343">
        <v>0</v>
      </c>
      <c r="BA343">
        <v>50</v>
      </c>
      <c r="BB343">
        <v>8.6633450799999991</v>
      </c>
      <c r="BC343">
        <v>14.9876931</v>
      </c>
      <c r="BD343">
        <v>11</v>
      </c>
    </row>
    <row r="344" spans="1:56" x14ac:dyDescent="0.25">
      <c r="A344" s="171">
        <v>44140</v>
      </c>
      <c r="B344" t="s">
        <v>10</v>
      </c>
      <c r="C344" t="s">
        <v>659</v>
      </c>
      <c r="D344" t="s">
        <v>11</v>
      </c>
      <c r="E344" t="s">
        <v>660</v>
      </c>
      <c r="F344" t="s">
        <v>51</v>
      </c>
      <c r="G344" t="s">
        <v>1141</v>
      </c>
      <c r="H344" t="s">
        <v>361</v>
      </c>
      <c r="I344" t="s">
        <v>14</v>
      </c>
      <c r="J344" t="s">
        <v>611</v>
      </c>
      <c r="L344" t="s">
        <v>52</v>
      </c>
      <c r="M344" t="s">
        <v>616</v>
      </c>
      <c r="R344" t="s">
        <v>372</v>
      </c>
      <c r="S344" t="s">
        <v>139</v>
      </c>
      <c r="T344" t="s">
        <v>25</v>
      </c>
      <c r="U344" t="s">
        <v>596</v>
      </c>
      <c r="W344" t="s">
        <v>10</v>
      </c>
      <c r="X344" t="s">
        <v>659</v>
      </c>
      <c r="Y344" t="s">
        <v>11</v>
      </c>
      <c r="Z344" t="s">
        <v>660</v>
      </c>
      <c r="AA344" t="s">
        <v>12</v>
      </c>
      <c r="AB344" t="s">
        <v>661</v>
      </c>
      <c r="AC344" t="s">
        <v>236</v>
      </c>
      <c r="AD344" t="s">
        <v>83</v>
      </c>
      <c r="AE344" t="s">
        <v>36</v>
      </c>
      <c r="AG344">
        <v>0</v>
      </c>
      <c r="AH344">
        <v>4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 s="36">
        <v>1</v>
      </c>
      <c r="AP344">
        <v>0</v>
      </c>
      <c r="AQ344">
        <v>0</v>
      </c>
      <c r="AR344">
        <v>0</v>
      </c>
      <c r="AS344">
        <v>4</v>
      </c>
      <c r="AT344">
        <v>4</v>
      </c>
      <c r="AU344" t="s">
        <v>37</v>
      </c>
      <c r="AW344">
        <v>40</v>
      </c>
      <c r="AX344">
        <v>0</v>
      </c>
      <c r="AY344">
        <v>0</v>
      </c>
      <c r="AZ344">
        <v>0</v>
      </c>
      <c r="BA344">
        <v>40</v>
      </c>
      <c r="BB344">
        <v>8.6633450799999991</v>
      </c>
      <c r="BC344">
        <v>14.9876931</v>
      </c>
      <c r="BD344">
        <v>11</v>
      </c>
    </row>
    <row r="345" spans="1:56" x14ac:dyDescent="0.25">
      <c r="A345" s="171">
        <v>44140</v>
      </c>
      <c r="B345" t="s">
        <v>10</v>
      </c>
      <c r="C345" t="s">
        <v>659</v>
      </c>
      <c r="D345" t="s">
        <v>11</v>
      </c>
      <c r="E345" t="s">
        <v>660</v>
      </c>
      <c r="F345" t="s">
        <v>12</v>
      </c>
      <c r="G345" t="s">
        <v>661</v>
      </c>
      <c r="H345" t="s">
        <v>13</v>
      </c>
      <c r="I345" t="s">
        <v>25</v>
      </c>
      <c r="J345" t="s">
        <v>596</v>
      </c>
      <c r="L345" t="s">
        <v>10</v>
      </c>
      <c r="M345" t="s">
        <v>659</v>
      </c>
      <c r="N345" t="s">
        <v>11</v>
      </c>
      <c r="O345" t="s">
        <v>660</v>
      </c>
      <c r="P345" t="s">
        <v>12</v>
      </c>
      <c r="Q345" t="s">
        <v>661</v>
      </c>
      <c r="R345" t="s">
        <v>1178</v>
      </c>
      <c r="S345" t="s">
        <v>152</v>
      </c>
      <c r="T345" t="s">
        <v>25</v>
      </c>
      <c r="U345" t="s">
        <v>596</v>
      </c>
      <c r="W345" t="s">
        <v>10</v>
      </c>
      <c r="X345" t="s">
        <v>659</v>
      </c>
      <c r="Y345" t="s">
        <v>11</v>
      </c>
      <c r="Z345" t="s">
        <v>660</v>
      </c>
      <c r="AA345" t="s">
        <v>12</v>
      </c>
      <c r="AB345" t="s">
        <v>661</v>
      </c>
      <c r="AC345" t="s">
        <v>494</v>
      </c>
      <c r="AD345" t="s">
        <v>138</v>
      </c>
      <c r="AE345" t="s">
        <v>30</v>
      </c>
      <c r="AG345">
        <v>2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 s="36">
        <v>1</v>
      </c>
      <c r="AP345">
        <v>0</v>
      </c>
      <c r="AQ345">
        <v>0</v>
      </c>
      <c r="AR345">
        <v>0</v>
      </c>
      <c r="AS345">
        <v>2</v>
      </c>
      <c r="AT345">
        <v>2</v>
      </c>
      <c r="AU345" t="s">
        <v>31</v>
      </c>
      <c r="AW345">
        <v>95</v>
      </c>
      <c r="AX345">
        <v>5</v>
      </c>
      <c r="AY345">
        <v>0</v>
      </c>
      <c r="AZ345">
        <v>0</v>
      </c>
      <c r="BA345">
        <v>100</v>
      </c>
      <c r="BB345">
        <v>7.7847441999999996</v>
      </c>
      <c r="BC345">
        <v>15.51739456</v>
      </c>
      <c r="BD345">
        <v>11</v>
      </c>
    </row>
    <row r="346" spans="1:56" x14ac:dyDescent="0.25">
      <c r="A346" s="171">
        <v>44141</v>
      </c>
      <c r="B346" t="s">
        <v>92</v>
      </c>
      <c r="C346" t="s">
        <v>602</v>
      </c>
      <c r="D346" t="s">
        <v>940</v>
      </c>
      <c r="E346" t="s">
        <v>604</v>
      </c>
      <c r="F346" t="s">
        <v>193</v>
      </c>
      <c r="G346" t="s">
        <v>754</v>
      </c>
      <c r="H346" t="s">
        <v>367</v>
      </c>
      <c r="I346" t="s">
        <v>17</v>
      </c>
      <c r="J346" t="s">
        <v>594</v>
      </c>
      <c r="L346" t="s">
        <v>221</v>
      </c>
      <c r="M346" t="s">
        <v>622</v>
      </c>
      <c r="R346" t="s">
        <v>372</v>
      </c>
      <c r="S346" t="s">
        <v>139</v>
      </c>
      <c r="T346" t="s">
        <v>25</v>
      </c>
      <c r="U346" t="s">
        <v>596</v>
      </c>
      <c r="W346" t="s">
        <v>92</v>
      </c>
      <c r="X346" t="s">
        <v>602</v>
      </c>
      <c r="Y346" t="s">
        <v>93</v>
      </c>
      <c r="Z346" t="s">
        <v>687</v>
      </c>
      <c r="AA346" t="s">
        <v>94</v>
      </c>
      <c r="AB346" t="s">
        <v>796</v>
      </c>
      <c r="AC346" t="s">
        <v>485</v>
      </c>
      <c r="AD346" t="s">
        <v>182</v>
      </c>
      <c r="AE346" t="s">
        <v>30</v>
      </c>
      <c r="AG346">
        <v>6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 s="36">
        <v>1</v>
      </c>
      <c r="AP346">
        <v>0</v>
      </c>
      <c r="AQ346">
        <v>0</v>
      </c>
      <c r="AR346">
        <v>0</v>
      </c>
      <c r="AS346">
        <v>6</v>
      </c>
      <c r="AT346">
        <v>6</v>
      </c>
      <c r="AU346" t="s">
        <v>37</v>
      </c>
      <c r="AW346">
        <v>86</v>
      </c>
      <c r="AX346">
        <v>0</v>
      </c>
      <c r="AY346">
        <v>0</v>
      </c>
      <c r="AZ346">
        <v>0</v>
      </c>
      <c r="BA346">
        <v>86</v>
      </c>
      <c r="BB346">
        <v>4.8990748999999996</v>
      </c>
      <c r="BC346">
        <v>14.54433978</v>
      </c>
      <c r="BD346">
        <v>11</v>
      </c>
    </row>
    <row r="347" spans="1:56" x14ac:dyDescent="0.25">
      <c r="A347" s="171">
        <v>44141</v>
      </c>
      <c r="B347" t="s">
        <v>92</v>
      </c>
      <c r="C347" t="s">
        <v>602</v>
      </c>
      <c r="D347" t="s">
        <v>940</v>
      </c>
      <c r="E347" t="s">
        <v>604</v>
      </c>
      <c r="F347" t="s">
        <v>193</v>
      </c>
      <c r="G347" t="s">
        <v>754</v>
      </c>
      <c r="H347" t="s">
        <v>367</v>
      </c>
      <c r="I347" t="s">
        <v>25</v>
      </c>
      <c r="J347" t="s">
        <v>596</v>
      </c>
      <c r="L347" t="s">
        <v>92</v>
      </c>
      <c r="M347" t="s">
        <v>602</v>
      </c>
      <c r="N347" t="s">
        <v>940</v>
      </c>
      <c r="O347" t="s">
        <v>604</v>
      </c>
      <c r="P347" t="s">
        <v>193</v>
      </c>
      <c r="Q347" t="s">
        <v>754</v>
      </c>
      <c r="R347" t="s">
        <v>366</v>
      </c>
      <c r="S347" t="s">
        <v>152</v>
      </c>
      <c r="T347" t="s">
        <v>25</v>
      </c>
      <c r="U347" t="s">
        <v>596</v>
      </c>
      <c r="W347" t="s">
        <v>92</v>
      </c>
      <c r="X347" t="s">
        <v>602</v>
      </c>
      <c r="Y347" t="s">
        <v>93</v>
      </c>
      <c r="Z347" t="s">
        <v>687</v>
      </c>
      <c r="AA347" t="s">
        <v>211</v>
      </c>
      <c r="AB347" t="s">
        <v>688</v>
      </c>
      <c r="AC347" t="s">
        <v>432</v>
      </c>
      <c r="AD347" t="s">
        <v>196</v>
      </c>
      <c r="AE347" t="s">
        <v>107</v>
      </c>
      <c r="AG347">
        <v>3</v>
      </c>
      <c r="AH347">
        <v>0</v>
      </c>
      <c r="AI347">
        <v>2</v>
      </c>
      <c r="AJ347">
        <v>0</v>
      </c>
      <c r="AK347">
        <v>0</v>
      </c>
      <c r="AL347">
        <v>0</v>
      </c>
      <c r="AM347">
        <v>0</v>
      </c>
      <c r="AN347">
        <v>0</v>
      </c>
      <c r="AO347" s="36">
        <v>2</v>
      </c>
      <c r="AP347">
        <v>0</v>
      </c>
      <c r="AQ347">
        <v>0</v>
      </c>
      <c r="AR347">
        <v>0</v>
      </c>
      <c r="AS347">
        <v>5</v>
      </c>
      <c r="AT347">
        <v>5</v>
      </c>
      <c r="AU347" t="s">
        <v>37</v>
      </c>
      <c r="AW347">
        <v>54</v>
      </c>
      <c r="AX347">
        <v>0</v>
      </c>
      <c r="AY347">
        <v>0</v>
      </c>
      <c r="AZ347">
        <v>0</v>
      </c>
      <c r="BA347">
        <v>54</v>
      </c>
      <c r="BB347">
        <v>4.8990748999999996</v>
      </c>
      <c r="BC347">
        <v>14.54433978</v>
      </c>
      <c r="BD347">
        <v>11</v>
      </c>
    </row>
    <row r="348" spans="1:56" x14ac:dyDescent="0.25">
      <c r="A348" s="171">
        <v>44141</v>
      </c>
      <c r="B348" t="s">
        <v>10</v>
      </c>
      <c r="C348" t="s">
        <v>659</v>
      </c>
      <c r="D348" t="s">
        <v>11</v>
      </c>
      <c r="E348" t="s">
        <v>660</v>
      </c>
      <c r="F348" t="s">
        <v>33</v>
      </c>
      <c r="G348" t="s">
        <v>668</v>
      </c>
      <c r="H348" t="s">
        <v>362</v>
      </c>
      <c r="I348" t="s">
        <v>14</v>
      </c>
      <c r="J348" t="s">
        <v>611</v>
      </c>
      <c r="L348" t="s">
        <v>34</v>
      </c>
      <c r="M348" t="s">
        <v>651</v>
      </c>
      <c r="R348" t="s">
        <v>372</v>
      </c>
      <c r="S348" t="s">
        <v>140</v>
      </c>
      <c r="T348" t="s">
        <v>25</v>
      </c>
      <c r="U348" t="s">
        <v>596</v>
      </c>
      <c r="W348" t="s">
        <v>10</v>
      </c>
      <c r="X348" t="s">
        <v>659</v>
      </c>
      <c r="Y348" t="s">
        <v>927</v>
      </c>
      <c r="Z348" t="s">
        <v>928</v>
      </c>
      <c r="AA348" t="s">
        <v>1143</v>
      </c>
      <c r="AB348" t="s">
        <v>1144</v>
      </c>
      <c r="AC348" t="s">
        <v>388</v>
      </c>
      <c r="AD348" t="s">
        <v>190</v>
      </c>
      <c r="AE348" t="s">
        <v>36</v>
      </c>
      <c r="AG348">
        <v>0</v>
      </c>
      <c r="AH348">
        <v>3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 s="36">
        <v>1</v>
      </c>
      <c r="AP348">
        <v>0</v>
      </c>
      <c r="AQ348">
        <v>0</v>
      </c>
      <c r="AR348">
        <v>0</v>
      </c>
      <c r="AS348">
        <v>3</v>
      </c>
      <c r="AT348">
        <v>3</v>
      </c>
      <c r="AU348" t="s">
        <v>37</v>
      </c>
      <c r="AW348">
        <v>113</v>
      </c>
      <c r="AX348">
        <v>0</v>
      </c>
      <c r="AY348">
        <v>0</v>
      </c>
      <c r="AZ348">
        <v>0</v>
      </c>
      <c r="BA348">
        <v>113</v>
      </c>
      <c r="BB348">
        <v>9.3887997999999993</v>
      </c>
      <c r="BC348">
        <v>13.43275727</v>
      </c>
      <c r="BD348">
        <v>11</v>
      </c>
    </row>
    <row r="349" spans="1:56" x14ac:dyDescent="0.25">
      <c r="A349" s="171">
        <v>44141</v>
      </c>
      <c r="B349" t="s">
        <v>10</v>
      </c>
      <c r="C349" t="s">
        <v>659</v>
      </c>
      <c r="D349" t="s">
        <v>11</v>
      </c>
      <c r="E349" t="s">
        <v>660</v>
      </c>
      <c r="F349" t="s">
        <v>33</v>
      </c>
      <c r="G349" t="s">
        <v>668</v>
      </c>
      <c r="H349" t="s">
        <v>362</v>
      </c>
      <c r="I349" t="s">
        <v>14</v>
      </c>
      <c r="J349" t="s">
        <v>611</v>
      </c>
      <c r="L349" t="s">
        <v>34</v>
      </c>
      <c r="M349" t="s">
        <v>651</v>
      </c>
      <c r="R349" t="s">
        <v>372</v>
      </c>
      <c r="S349" t="s">
        <v>140</v>
      </c>
      <c r="T349" t="s">
        <v>25</v>
      </c>
      <c r="U349" t="s">
        <v>596</v>
      </c>
      <c r="W349" t="s">
        <v>10</v>
      </c>
      <c r="X349" t="s">
        <v>659</v>
      </c>
      <c r="Y349" t="s">
        <v>927</v>
      </c>
      <c r="Z349" t="s">
        <v>928</v>
      </c>
      <c r="AA349" t="s">
        <v>1143</v>
      </c>
      <c r="AB349" t="s">
        <v>1144</v>
      </c>
      <c r="AC349" t="s">
        <v>359</v>
      </c>
      <c r="AD349" t="s">
        <v>68</v>
      </c>
      <c r="AE349" t="s">
        <v>36</v>
      </c>
      <c r="AG349">
        <v>0</v>
      </c>
      <c r="AH349">
        <v>3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 s="36">
        <v>1</v>
      </c>
      <c r="AP349">
        <v>0</v>
      </c>
      <c r="AQ349">
        <v>0</v>
      </c>
      <c r="AR349">
        <v>0</v>
      </c>
      <c r="AS349">
        <v>3</v>
      </c>
      <c r="AT349">
        <v>3</v>
      </c>
      <c r="AU349" t="s">
        <v>37</v>
      </c>
      <c r="AW349">
        <v>13</v>
      </c>
      <c r="AX349">
        <v>0</v>
      </c>
      <c r="AY349">
        <v>0</v>
      </c>
      <c r="AZ349">
        <v>0</v>
      </c>
      <c r="BA349">
        <v>13</v>
      </c>
      <c r="BB349">
        <v>9.3887997999999993</v>
      </c>
      <c r="BC349">
        <v>13.43275727</v>
      </c>
      <c r="BD349">
        <v>11</v>
      </c>
    </row>
    <row r="350" spans="1:56" x14ac:dyDescent="0.25">
      <c r="A350" s="171">
        <v>44142</v>
      </c>
      <c r="B350" t="s">
        <v>26</v>
      </c>
      <c r="C350" t="s">
        <v>590</v>
      </c>
      <c r="D350" t="s">
        <v>591</v>
      </c>
      <c r="E350" t="s">
        <v>592</v>
      </c>
      <c r="F350" t="s">
        <v>142</v>
      </c>
      <c r="G350" t="s">
        <v>606</v>
      </c>
      <c r="H350" t="s">
        <v>363</v>
      </c>
      <c r="I350" t="s">
        <v>14</v>
      </c>
      <c r="J350" t="s">
        <v>611</v>
      </c>
      <c r="L350" t="s">
        <v>242</v>
      </c>
      <c r="M350" t="s">
        <v>617</v>
      </c>
      <c r="R350" t="s">
        <v>372</v>
      </c>
      <c r="S350" t="s">
        <v>139</v>
      </c>
      <c r="T350" t="s">
        <v>17</v>
      </c>
      <c r="U350" t="s">
        <v>594</v>
      </c>
      <c r="W350" t="s">
        <v>243</v>
      </c>
      <c r="X350" t="s">
        <v>630</v>
      </c>
      <c r="AC350" t="s">
        <v>372</v>
      </c>
      <c r="AD350" t="s">
        <v>83</v>
      </c>
      <c r="AE350" t="s">
        <v>244</v>
      </c>
      <c r="AG350">
        <v>0</v>
      </c>
      <c r="AH350">
        <v>0</v>
      </c>
      <c r="AI350">
        <v>0</v>
      </c>
      <c r="AJ350">
        <v>0</v>
      </c>
      <c r="AK350">
        <v>10</v>
      </c>
      <c r="AL350">
        <v>0</v>
      </c>
      <c r="AM350">
        <v>0</v>
      </c>
      <c r="AN350">
        <v>0</v>
      </c>
      <c r="AO350">
        <v>1</v>
      </c>
      <c r="AP350">
        <v>2</v>
      </c>
      <c r="AQ350">
        <v>2</v>
      </c>
      <c r="AR350">
        <v>3</v>
      </c>
      <c r="AS350">
        <v>3</v>
      </c>
      <c r="AT350">
        <v>10</v>
      </c>
      <c r="AU350" t="s">
        <v>39</v>
      </c>
      <c r="AW350">
        <v>920</v>
      </c>
      <c r="AX350">
        <v>150</v>
      </c>
      <c r="AY350">
        <v>90</v>
      </c>
      <c r="AZ350">
        <v>0</v>
      </c>
      <c r="BA350">
        <v>1160</v>
      </c>
      <c r="BB350">
        <v>6.9304543000000001</v>
      </c>
      <c r="BC350">
        <v>14.819990539999999</v>
      </c>
      <c r="BD350">
        <v>11</v>
      </c>
    </row>
    <row r="351" spans="1:56" x14ac:dyDescent="0.25">
      <c r="A351" s="171">
        <v>44142</v>
      </c>
      <c r="B351" t="s">
        <v>26</v>
      </c>
      <c r="C351" t="s">
        <v>590</v>
      </c>
      <c r="D351" t="s">
        <v>591</v>
      </c>
      <c r="E351" t="s">
        <v>592</v>
      </c>
      <c r="F351" t="s">
        <v>142</v>
      </c>
      <c r="G351" t="s">
        <v>606</v>
      </c>
      <c r="H351" t="s">
        <v>363</v>
      </c>
      <c r="I351" t="s">
        <v>14</v>
      </c>
      <c r="J351" t="s">
        <v>611</v>
      </c>
      <c r="L351" t="s">
        <v>147</v>
      </c>
      <c r="M351" t="s">
        <v>641</v>
      </c>
      <c r="R351" t="s">
        <v>372</v>
      </c>
      <c r="S351" t="s">
        <v>140</v>
      </c>
      <c r="T351" t="s">
        <v>17</v>
      </c>
      <c r="U351" t="s">
        <v>594</v>
      </c>
      <c r="W351" t="s">
        <v>18</v>
      </c>
      <c r="X351" t="s">
        <v>601</v>
      </c>
      <c r="AC351" t="s">
        <v>372</v>
      </c>
      <c r="AD351" t="s">
        <v>72</v>
      </c>
      <c r="AE351" t="s">
        <v>36</v>
      </c>
      <c r="AG351">
        <v>0</v>
      </c>
      <c r="AH351">
        <v>12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1</v>
      </c>
      <c r="AP351">
        <v>3</v>
      </c>
      <c r="AQ351">
        <v>2</v>
      </c>
      <c r="AR351">
        <v>3</v>
      </c>
      <c r="AS351">
        <v>4</v>
      </c>
      <c r="AT351">
        <v>12</v>
      </c>
      <c r="AU351" t="s">
        <v>31</v>
      </c>
      <c r="AW351">
        <v>880</v>
      </c>
      <c r="AX351">
        <v>430</v>
      </c>
      <c r="AY351">
        <v>0</v>
      </c>
      <c r="AZ351">
        <v>0</v>
      </c>
      <c r="BA351">
        <v>1310</v>
      </c>
      <c r="BB351">
        <v>6.9304543000000001</v>
      </c>
      <c r="BC351">
        <v>14.819990539999999</v>
      </c>
      <c r="BD351">
        <v>11</v>
      </c>
    </row>
    <row r="352" spans="1:56" x14ac:dyDescent="0.25">
      <c r="A352" s="171">
        <v>44142</v>
      </c>
      <c r="B352" t="s">
        <v>26</v>
      </c>
      <c r="C352" t="s">
        <v>590</v>
      </c>
      <c r="D352" t="s">
        <v>591</v>
      </c>
      <c r="E352" t="s">
        <v>592</v>
      </c>
      <c r="F352" t="s">
        <v>88</v>
      </c>
      <c r="G352" t="s">
        <v>593</v>
      </c>
      <c r="H352" t="s">
        <v>89</v>
      </c>
      <c r="I352" t="s">
        <v>25</v>
      </c>
      <c r="J352" t="s">
        <v>596</v>
      </c>
      <c r="L352" t="s">
        <v>26</v>
      </c>
      <c r="M352" t="s">
        <v>590</v>
      </c>
      <c r="N352" t="s">
        <v>591</v>
      </c>
      <c r="O352" t="s">
        <v>592</v>
      </c>
      <c r="P352" t="s">
        <v>142</v>
      </c>
      <c r="Q352" t="s">
        <v>606</v>
      </c>
      <c r="R352" t="s">
        <v>153</v>
      </c>
      <c r="S352" t="s">
        <v>146</v>
      </c>
      <c r="T352" t="s">
        <v>25</v>
      </c>
      <c r="U352" t="s">
        <v>596</v>
      </c>
      <c r="W352" t="s">
        <v>26</v>
      </c>
      <c r="X352" t="s">
        <v>590</v>
      </c>
      <c r="Y352" t="s">
        <v>591</v>
      </c>
      <c r="Z352" t="s">
        <v>592</v>
      </c>
      <c r="AA352" t="s">
        <v>88</v>
      </c>
      <c r="AB352" t="s">
        <v>593</v>
      </c>
      <c r="AC352" t="s">
        <v>400</v>
      </c>
      <c r="AD352" t="s">
        <v>73</v>
      </c>
      <c r="AE352" t="s">
        <v>30</v>
      </c>
      <c r="AG352">
        <v>2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1</v>
      </c>
      <c r="AP352">
        <v>0</v>
      </c>
      <c r="AQ352">
        <v>0</v>
      </c>
      <c r="AR352">
        <v>0</v>
      </c>
      <c r="AS352">
        <v>2</v>
      </c>
      <c r="AT352">
        <v>2</v>
      </c>
      <c r="AU352" t="s">
        <v>37</v>
      </c>
      <c r="AW352">
        <v>34</v>
      </c>
      <c r="AX352">
        <v>0</v>
      </c>
      <c r="AY352">
        <v>0</v>
      </c>
      <c r="AZ352">
        <v>0</v>
      </c>
      <c r="BA352">
        <v>34</v>
      </c>
      <c r="BB352">
        <v>6.7419379599999996</v>
      </c>
      <c r="BC352">
        <v>14.56870743</v>
      </c>
      <c r="BD352">
        <v>11</v>
      </c>
    </row>
    <row r="353" spans="1:56" x14ac:dyDescent="0.25">
      <c r="A353" s="171">
        <v>44142</v>
      </c>
      <c r="B353" t="s">
        <v>26</v>
      </c>
      <c r="C353" t="s">
        <v>590</v>
      </c>
      <c r="D353" t="s">
        <v>591</v>
      </c>
      <c r="E353" t="s">
        <v>592</v>
      </c>
      <c r="F353" t="s">
        <v>88</v>
      </c>
      <c r="G353" t="s">
        <v>593</v>
      </c>
      <c r="H353" t="s">
        <v>89</v>
      </c>
      <c r="I353" t="s">
        <v>25</v>
      </c>
      <c r="J353" t="s">
        <v>596</v>
      </c>
      <c r="L353" t="s">
        <v>26</v>
      </c>
      <c r="M353" t="s">
        <v>590</v>
      </c>
      <c r="N353" t="s">
        <v>591</v>
      </c>
      <c r="O353" t="s">
        <v>592</v>
      </c>
      <c r="P353" t="s">
        <v>27</v>
      </c>
      <c r="Q353" t="s">
        <v>607</v>
      </c>
      <c r="R353" t="s">
        <v>696</v>
      </c>
      <c r="S353" t="s">
        <v>139</v>
      </c>
      <c r="T353" t="s">
        <v>25</v>
      </c>
      <c r="U353" t="s">
        <v>596</v>
      </c>
      <c r="W353" t="s">
        <v>109</v>
      </c>
      <c r="X353" t="s">
        <v>690</v>
      </c>
      <c r="Y353" t="s">
        <v>160</v>
      </c>
      <c r="Z353" t="s">
        <v>719</v>
      </c>
      <c r="AA353" t="s">
        <v>181</v>
      </c>
      <c r="AB353" t="s">
        <v>751</v>
      </c>
      <c r="AC353" t="s">
        <v>412</v>
      </c>
      <c r="AD353" t="s">
        <v>196</v>
      </c>
      <c r="AE353" t="s">
        <v>107</v>
      </c>
      <c r="AG353">
        <v>2</v>
      </c>
      <c r="AH353">
        <v>0</v>
      </c>
      <c r="AI353">
        <v>3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2</v>
      </c>
      <c r="AP353">
        <v>0</v>
      </c>
      <c r="AQ353">
        <v>0</v>
      </c>
      <c r="AR353">
        <v>0</v>
      </c>
      <c r="AS353">
        <v>5</v>
      </c>
      <c r="AT353">
        <v>5</v>
      </c>
      <c r="AU353" t="s">
        <v>600</v>
      </c>
      <c r="AW353">
        <v>86</v>
      </c>
      <c r="AX353">
        <v>0</v>
      </c>
      <c r="AY353">
        <v>0</v>
      </c>
      <c r="AZ353">
        <v>0</v>
      </c>
      <c r="BA353">
        <v>86</v>
      </c>
      <c r="BB353">
        <v>6.7419379599999996</v>
      </c>
      <c r="BC353">
        <v>14.56870743</v>
      </c>
      <c r="BD353">
        <v>11</v>
      </c>
    </row>
    <row r="354" spans="1:56" x14ac:dyDescent="0.25">
      <c r="A354" s="171">
        <v>44142</v>
      </c>
      <c r="B354" t="s">
        <v>26</v>
      </c>
      <c r="C354" t="s">
        <v>590</v>
      </c>
      <c r="D354" t="s">
        <v>591</v>
      </c>
      <c r="E354" t="s">
        <v>592</v>
      </c>
      <c r="F354" t="s">
        <v>88</v>
      </c>
      <c r="G354" t="s">
        <v>593</v>
      </c>
      <c r="H354" t="s">
        <v>89</v>
      </c>
      <c r="I354" t="s">
        <v>25</v>
      </c>
      <c r="J354" t="s">
        <v>596</v>
      </c>
      <c r="L354" t="s">
        <v>26</v>
      </c>
      <c r="M354" t="s">
        <v>590</v>
      </c>
      <c r="N354" t="s">
        <v>591</v>
      </c>
      <c r="O354" t="s">
        <v>592</v>
      </c>
      <c r="P354" t="s">
        <v>27</v>
      </c>
      <c r="Q354" t="s">
        <v>607</v>
      </c>
      <c r="R354" t="s">
        <v>689</v>
      </c>
      <c r="S354" t="s">
        <v>152</v>
      </c>
      <c r="T354" t="s">
        <v>25</v>
      </c>
      <c r="U354" t="s">
        <v>596</v>
      </c>
      <c r="W354" t="s">
        <v>92</v>
      </c>
      <c r="X354" t="s">
        <v>602</v>
      </c>
      <c r="Y354" t="s">
        <v>603</v>
      </c>
      <c r="Z354" t="s">
        <v>604</v>
      </c>
      <c r="AA354" t="s">
        <v>154</v>
      </c>
      <c r="AB354" t="s">
        <v>605</v>
      </c>
      <c r="AC354" t="s">
        <v>414</v>
      </c>
      <c r="AD354" t="s">
        <v>138</v>
      </c>
      <c r="AE354" t="s">
        <v>107</v>
      </c>
      <c r="AG354">
        <v>2</v>
      </c>
      <c r="AH354">
        <v>0</v>
      </c>
      <c r="AI354">
        <v>1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2</v>
      </c>
      <c r="AP354">
        <v>0</v>
      </c>
      <c r="AQ354">
        <v>0</v>
      </c>
      <c r="AR354">
        <v>0</v>
      </c>
      <c r="AS354">
        <v>3</v>
      </c>
      <c r="AT354">
        <v>3</v>
      </c>
      <c r="AU354" t="s">
        <v>37</v>
      </c>
      <c r="AW354">
        <v>68</v>
      </c>
      <c r="AX354">
        <v>0</v>
      </c>
      <c r="AY354">
        <v>0</v>
      </c>
      <c r="AZ354">
        <v>0</v>
      </c>
      <c r="BA354">
        <v>68</v>
      </c>
      <c r="BB354">
        <v>6.7419379599999996</v>
      </c>
      <c r="BC354">
        <v>14.56870743</v>
      </c>
      <c r="BD354">
        <v>11</v>
      </c>
    </row>
    <row r="355" spans="1:56" x14ac:dyDescent="0.25">
      <c r="A355" s="171">
        <v>44142</v>
      </c>
      <c r="B355" t="s">
        <v>92</v>
      </c>
      <c r="C355" t="s">
        <v>602</v>
      </c>
      <c r="D355" t="s">
        <v>940</v>
      </c>
      <c r="E355" t="s">
        <v>604</v>
      </c>
      <c r="F355" t="s">
        <v>218</v>
      </c>
      <c r="G355" t="s">
        <v>837</v>
      </c>
      <c r="H355" t="s">
        <v>364</v>
      </c>
      <c r="I355" t="s">
        <v>25</v>
      </c>
      <c r="J355" t="s">
        <v>596</v>
      </c>
      <c r="L355" t="s">
        <v>92</v>
      </c>
      <c r="M355" t="s">
        <v>602</v>
      </c>
      <c r="N355" t="s">
        <v>157</v>
      </c>
      <c r="O355" t="s">
        <v>665</v>
      </c>
      <c r="P355" t="s">
        <v>205</v>
      </c>
      <c r="Q355" t="s">
        <v>697</v>
      </c>
      <c r="R355" t="s">
        <v>425</v>
      </c>
      <c r="S355" t="s">
        <v>139</v>
      </c>
      <c r="T355" t="s">
        <v>17</v>
      </c>
      <c r="U355" t="s">
        <v>594</v>
      </c>
      <c r="W355" t="s">
        <v>137</v>
      </c>
      <c r="X355" t="s">
        <v>649</v>
      </c>
      <c r="AC355" t="s">
        <v>372</v>
      </c>
      <c r="AD355" t="s">
        <v>19</v>
      </c>
      <c r="AE355" t="s">
        <v>30</v>
      </c>
      <c r="AG355">
        <v>9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 s="36">
        <v>1</v>
      </c>
      <c r="AP355">
        <v>0</v>
      </c>
      <c r="AQ355">
        <v>0</v>
      </c>
      <c r="AR355">
        <v>2</v>
      </c>
      <c r="AS355">
        <v>7</v>
      </c>
      <c r="AT355">
        <v>9</v>
      </c>
      <c r="AU355" t="s">
        <v>37</v>
      </c>
      <c r="AW355">
        <v>640</v>
      </c>
      <c r="AX355">
        <v>0</v>
      </c>
      <c r="AY355">
        <v>0</v>
      </c>
      <c r="AZ355">
        <v>0</v>
      </c>
      <c r="BA355">
        <v>640</v>
      </c>
      <c r="BB355">
        <v>5.0849866700000002</v>
      </c>
      <c r="BC355">
        <v>14.63825578</v>
      </c>
      <c r="BD355">
        <v>11</v>
      </c>
    </row>
    <row r="356" spans="1:56" x14ac:dyDescent="0.25">
      <c r="A356" s="171">
        <v>44142</v>
      </c>
      <c r="B356" t="s">
        <v>92</v>
      </c>
      <c r="C356" t="s">
        <v>602</v>
      </c>
      <c r="D356" t="s">
        <v>157</v>
      </c>
      <c r="E356" t="s">
        <v>665</v>
      </c>
      <c r="F356" t="s">
        <v>158</v>
      </c>
      <c r="G356" t="s">
        <v>667</v>
      </c>
      <c r="H356" t="s">
        <v>847</v>
      </c>
      <c r="I356" t="s">
        <v>14</v>
      </c>
      <c r="J356" t="s">
        <v>611</v>
      </c>
      <c r="L356" t="s">
        <v>159</v>
      </c>
      <c r="M356" t="s">
        <v>653</v>
      </c>
      <c r="R356" t="s">
        <v>372</v>
      </c>
      <c r="S356" t="s">
        <v>69</v>
      </c>
      <c r="T356" t="s">
        <v>544</v>
      </c>
      <c r="U356" t="s">
        <v>782</v>
      </c>
      <c r="AC356" t="s">
        <v>372</v>
      </c>
      <c r="AD356" t="s">
        <v>59</v>
      </c>
      <c r="AE356" t="s">
        <v>36</v>
      </c>
      <c r="AG356">
        <v>0</v>
      </c>
      <c r="AH356">
        <v>4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 s="36">
        <v>1</v>
      </c>
      <c r="AP356">
        <v>0</v>
      </c>
      <c r="AQ356">
        <v>0</v>
      </c>
      <c r="AR356">
        <v>0</v>
      </c>
      <c r="AS356">
        <v>4</v>
      </c>
      <c r="AT356">
        <v>4</v>
      </c>
      <c r="AU356" t="s">
        <v>151</v>
      </c>
      <c r="AV356" t="s">
        <v>654</v>
      </c>
      <c r="AW356">
        <v>200</v>
      </c>
      <c r="AX356">
        <v>0</v>
      </c>
      <c r="AY356">
        <v>0</v>
      </c>
      <c r="AZ356">
        <v>1</v>
      </c>
      <c r="BA356">
        <v>201</v>
      </c>
      <c r="BB356">
        <v>6.0385846000000001</v>
      </c>
      <c r="BC356">
        <v>14.4007468</v>
      </c>
      <c r="BD356">
        <v>11</v>
      </c>
    </row>
    <row r="357" spans="1:56" x14ac:dyDescent="0.25">
      <c r="A357" s="171">
        <v>44142</v>
      </c>
      <c r="B357" t="s">
        <v>92</v>
      </c>
      <c r="C357" t="s">
        <v>602</v>
      </c>
      <c r="D357" t="s">
        <v>157</v>
      </c>
      <c r="E357" t="s">
        <v>665</v>
      </c>
      <c r="F357" t="s">
        <v>158</v>
      </c>
      <c r="G357" t="s">
        <v>667</v>
      </c>
      <c r="H357" t="s">
        <v>847</v>
      </c>
      <c r="I357" t="s">
        <v>14</v>
      </c>
      <c r="J357" t="s">
        <v>611</v>
      </c>
      <c r="L357" t="s">
        <v>159</v>
      </c>
      <c r="M357" t="s">
        <v>653</v>
      </c>
      <c r="R357" t="s">
        <v>372</v>
      </c>
      <c r="S357" t="s">
        <v>69</v>
      </c>
      <c r="T357" t="s">
        <v>544</v>
      </c>
      <c r="U357" t="s">
        <v>782</v>
      </c>
      <c r="AC357" t="s">
        <v>372</v>
      </c>
      <c r="AD357" t="s">
        <v>59</v>
      </c>
      <c r="AE357" t="s">
        <v>36</v>
      </c>
      <c r="AG357">
        <v>0</v>
      </c>
      <c r="AH357">
        <v>3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 s="36">
        <v>1</v>
      </c>
      <c r="AP357">
        <v>0</v>
      </c>
      <c r="AQ357">
        <v>0</v>
      </c>
      <c r="AR357">
        <v>0</v>
      </c>
      <c r="AS357">
        <v>3</v>
      </c>
      <c r="AT357">
        <v>3</v>
      </c>
      <c r="AU357" t="s">
        <v>151</v>
      </c>
      <c r="AV357" t="s">
        <v>327</v>
      </c>
      <c r="AW357">
        <v>100</v>
      </c>
      <c r="AX357">
        <v>0</v>
      </c>
      <c r="AY357">
        <v>0</v>
      </c>
      <c r="AZ357">
        <v>1</v>
      </c>
      <c r="BA357">
        <v>101</v>
      </c>
      <c r="BB357">
        <v>6.0385846000000001</v>
      </c>
      <c r="BC357">
        <v>14.4007468</v>
      </c>
      <c r="BD357">
        <v>11</v>
      </c>
    </row>
    <row r="358" spans="1:56" x14ac:dyDescent="0.25">
      <c r="A358" s="171">
        <v>44142</v>
      </c>
      <c r="B358" t="s">
        <v>92</v>
      </c>
      <c r="C358" t="s">
        <v>602</v>
      </c>
      <c r="D358" t="s">
        <v>157</v>
      </c>
      <c r="E358" t="s">
        <v>665</v>
      </c>
      <c r="F358" t="s">
        <v>158</v>
      </c>
      <c r="G358" t="s">
        <v>667</v>
      </c>
      <c r="H358" t="s">
        <v>847</v>
      </c>
      <c r="I358" t="s">
        <v>14</v>
      </c>
      <c r="J358" t="s">
        <v>611</v>
      </c>
      <c r="L358" t="s">
        <v>159</v>
      </c>
      <c r="M358" t="s">
        <v>653</v>
      </c>
      <c r="R358" t="s">
        <v>372</v>
      </c>
      <c r="S358" t="s">
        <v>69</v>
      </c>
      <c r="T358" t="s">
        <v>544</v>
      </c>
      <c r="U358" t="s">
        <v>782</v>
      </c>
      <c r="AC358" t="s">
        <v>372</v>
      </c>
      <c r="AD358" t="s">
        <v>59</v>
      </c>
      <c r="AE358" t="s">
        <v>36</v>
      </c>
      <c r="AG358">
        <v>0</v>
      </c>
      <c r="AH358">
        <v>4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1</v>
      </c>
      <c r="AP358">
        <v>0</v>
      </c>
      <c r="AQ358">
        <v>0</v>
      </c>
      <c r="AR358">
        <v>0</v>
      </c>
      <c r="AS358">
        <v>4</v>
      </c>
      <c r="AT358">
        <v>4</v>
      </c>
      <c r="AU358" t="s">
        <v>151</v>
      </c>
      <c r="AV358" t="s">
        <v>654</v>
      </c>
      <c r="AW358">
        <v>150</v>
      </c>
      <c r="AX358">
        <v>0</v>
      </c>
      <c r="AY358">
        <v>0</v>
      </c>
      <c r="AZ358">
        <v>1</v>
      </c>
      <c r="BA358">
        <v>151</v>
      </c>
      <c r="BB358">
        <v>6.0385846000000001</v>
      </c>
      <c r="BC358">
        <v>14.4007468</v>
      </c>
      <c r="BD358">
        <v>11</v>
      </c>
    </row>
    <row r="359" spans="1:56" x14ac:dyDescent="0.25">
      <c r="A359" s="171">
        <v>44142</v>
      </c>
      <c r="B359" t="s">
        <v>92</v>
      </c>
      <c r="C359" t="s">
        <v>602</v>
      </c>
      <c r="D359" t="s">
        <v>157</v>
      </c>
      <c r="E359" t="s">
        <v>665</v>
      </c>
      <c r="F359" t="s">
        <v>158</v>
      </c>
      <c r="G359" t="s">
        <v>667</v>
      </c>
      <c r="H359" t="s">
        <v>847</v>
      </c>
      <c r="I359" t="s">
        <v>14</v>
      </c>
      <c r="J359" t="s">
        <v>611</v>
      </c>
      <c r="L359" t="s">
        <v>159</v>
      </c>
      <c r="M359" t="s">
        <v>653</v>
      </c>
      <c r="R359" t="s">
        <v>372</v>
      </c>
      <c r="S359" t="s">
        <v>69</v>
      </c>
      <c r="T359" t="s">
        <v>544</v>
      </c>
      <c r="U359" t="s">
        <v>782</v>
      </c>
      <c r="AC359" t="s">
        <v>372</v>
      </c>
      <c r="AD359" t="s">
        <v>59</v>
      </c>
      <c r="AE359" t="s">
        <v>36</v>
      </c>
      <c r="AG359">
        <v>0</v>
      </c>
      <c r="AH359">
        <v>3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1</v>
      </c>
      <c r="AP359">
        <v>0</v>
      </c>
      <c r="AQ359">
        <v>0</v>
      </c>
      <c r="AR359">
        <v>0</v>
      </c>
      <c r="AS359">
        <v>3</v>
      </c>
      <c r="AT359">
        <v>3</v>
      </c>
      <c r="AU359" t="s">
        <v>37</v>
      </c>
      <c r="AW359">
        <v>100</v>
      </c>
      <c r="AX359">
        <v>0</v>
      </c>
      <c r="AY359">
        <v>0</v>
      </c>
      <c r="AZ359">
        <v>0</v>
      </c>
      <c r="BA359">
        <v>100</v>
      </c>
      <c r="BB359">
        <v>6.0385846000000001</v>
      </c>
      <c r="BC359">
        <v>14.4007468</v>
      </c>
      <c r="BD359">
        <v>11</v>
      </c>
    </row>
    <row r="360" spans="1:56" x14ac:dyDescent="0.25">
      <c r="A360" s="171">
        <v>44142</v>
      </c>
      <c r="B360" t="s">
        <v>92</v>
      </c>
      <c r="C360" t="s">
        <v>602</v>
      </c>
      <c r="D360" t="s">
        <v>157</v>
      </c>
      <c r="E360" t="s">
        <v>665</v>
      </c>
      <c r="F360" t="s">
        <v>158</v>
      </c>
      <c r="G360" t="s">
        <v>667</v>
      </c>
      <c r="H360" t="s">
        <v>847</v>
      </c>
      <c r="I360" t="s">
        <v>14</v>
      </c>
      <c r="J360" t="s">
        <v>611</v>
      </c>
      <c r="L360" t="s">
        <v>159</v>
      </c>
      <c r="M360" t="s">
        <v>653</v>
      </c>
      <c r="R360" t="s">
        <v>372</v>
      </c>
      <c r="S360" t="s">
        <v>69</v>
      </c>
      <c r="T360" t="s">
        <v>544</v>
      </c>
      <c r="U360" t="s">
        <v>782</v>
      </c>
      <c r="AC360" t="s">
        <v>372</v>
      </c>
      <c r="AD360" t="s">
        <v>59</v>
      </c>
      <c r="AE360" t="s">
        <v>36</v>
      </c>
      <c r="AG360">
        <v>0</v>
      </c>
      <c r="AH360">
        <v>4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1</v>
      </c>
      <c r="AP360">
        <v>0</v>
      </c>
      <c r="AQ360">
        <v>0</v>
      </c>
      <c r="AR360">
        <v>0</v>
      </c>
      <c r="AS360">
        <v>4</v>
      </c>
      <c r="AT360">
        <v>4</v>
      </c>
      <c r="AU360" t="s">
        <v>151</v>
      </c>
      <c r="AV360" t="s">
        <v>654</v>
      </c>
      <c r="AW360">
        <v>200</v>
      </c>
      <c r="AX360">
        <v>0</v>
      </c>
      <c r="AY360">
        <v>0</v>
      </c>
      <c r="AZ360">
        <v>1</v>
      </c>
      <c r="BA360">
        <v>201</v>
      </c>
      <c r="BB360">
        <v>6.0385846000000001</v>
      </c>
      <c r="BC360">
        <v>14.4007468</v>
      </c>
      <c r="BD360">
        <v>11</v>
      </c>
    </row>
    <row r="361" spans="1:56" x14ac:dyDescent="0.25">
      <c r="A361" s="171">
        <v>44142</v>
      </c>
      <c r="B361" t="s">
        <v>92</v>
      </c>
      <c r="C361" t="s">
        <v>602</v>
      </c>
      <c r="D361" t="s">
        <v>157</v>
      </c>
      <c r="E361" t="s">
        <v>665</v>
      </c>
      <c r="F361" t="s">
        <v>158</v>
      </c>
      <c r="G361" t="s">
        <v>667</v>
      </c>
      <c r="H361" t="s">
        <v>847</v>
      </c>
      <c r="I361" t="s">
        <v>14</v>
      </c>
      <c r="J361" t="s">
        <v>611</v>
      </c>
      <c r="L361" t="s">
        <v>159</v>
      </c>
      <c r="M361" t="s">
        <v>653</v>
      </c>
      <c r="R361" t="s">
        <v>372</v>
      </c>
      <c r="S361" t="s">
        <v>69</v>
      </c>
      <c r="T361" t="s">
        <v>544</v>
      </c>
      <c r="U361" t="s">
        <v>782</v>
      </c>
      <c r="AC361" t="s">
        <v>372</v>
      </c>
      <c r="AD361" t="s">
        <v>59</v>
      </c>
      <c r="AE361" t="s">
        <v>36</v>
      </c>
      <c r="AG361">
        <v>0</v>
      </c>
      <c r="AH361">
        <v>4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1</v>
      </c>
      <c r="AP361">
        <v>0</v>
      </c>
      <c r="AQ361">
        <v>0</v>
      </c>
      <c r="AR361">
        <v>0</v>
      </c>
      <c r="AS361">
        <v>4</v>
      </c>
      <c r="AT361">
        <v>4</v>
      </c>
      <c r="AU361" t="s">
        <v>37</v>
      </c>
      <c r="AW361">
        <v>200</v>
      </c>
      <c r="AX361">
        <v>0</v>
      </c>
      <c r="AY361">
        <v>0</v>
      </c>
      <c r="AZ361">
        <v>0</v>
      </c>
      <c r="BA361">
        <v>200</v>
      </c>
      <c r="BB361">
        <v>6.0385846000000001</v>
      </c>
      <c r="BC361">
        <v>14.4007468</v>
      </c>
      <c r="BD361">
        <v>11</v>
      </c>
    </row>
    <row r="362" spans="1:56" x14ac:dyDescent="0.25">
      <c r="A362" s="171">
        <v>44142</v>
      </c>
      <c r="B362" t="s">
        <v>92</v>
      </c>
      <c r="C362" t="s">
        <v>602</v>
      </c>
      <c r="D362" t="s">
        <v>157</v>
      </c>
      <c r="E362" t="s">
        <v>665</v>
      </c>
      <c r="F362" t="s">
        <v>158</v>
      </c>
      <c r="G362" t="s">
        <v>667</v>
      </c>
      <c r="H362" t="s">
        <v>847</v>
      </c>
      <c r="I362" t="s">
        <v>14</v>
      </c>
      <c r="J362" t="s">
        <v>611</v>
      </c>
      <c r="L362" t="s">
        <v>159</v>
      </c>
      <c r="M362" t="s">
        <v>653</v>
      </c>
      <c r="R362" t="s">
        <v>372</v>
      </c>
      <c r="S362" t="s">
        <v>96</v>
      </c>
      <c r="T362" t="s">
        <v>544</v>
      </c>
      <c r="U362" t="s">
        <v>782</v>
      </c>
      <c r="AC362" t="s">
        <v>372</v>
      </c>
      <c r="AD362" t="s">
        <v>59</v>
      </c>
      <c r="AE362" t="s">
        <v>36</v>
      </c>
      <c r="AG362">
        <v>0</v>
      </c>
      <c r="AH362">
        <v>4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1</v>
      </c>
      <c r="AP362">
        <v>0</v>
      </c>
      <c r="AQ362">
        <v>0</v>
      </c>
      <c r="AR362">
        <v>0</v>
      </c>
      <c r="AS362">
        <v>4</v>
      </c>
      <c r="AT362">
        <v>4</v>
      </c>
      <c r="AU362" t="s">
        <v>151</v>
      </c>
      <c r="AV362" t="s">
        <v>327</v>
      </c>
      <c r="AW362">
        <v>100</v>
      </c>
      <c r="AX362">
        <v>0</v>
      </c>
      <c r="AY362">
        <v>0</v>
      </c>
      <c r="AZ362">
        <v>2</v>
      </c>
      <c r="BA362">
        <v>102</v>
      </c>
      <c r="BB362">
        <v>6.0385846000000001</v>
      </c>
      <c r="BC362">
        <v>14.4007468</v>
      </c>
      <c r="BD362">
        <v>11</v>
      </c>
    </row>
    <row r="363" spans="1:56" x14ac:dyDescent="0.25">
      <c r="A363" s="171">
        <v>44142</v>
      </c>
      <c r="B363" t="s">
        <v>92</v>
      </c>
      <c r="C363" t="s">
        <v>602</v>
      </c>
      <c r="D363" t="s">
        <v>157</v>
      </c>
      <c r="E363" t="s">
        <v>665</v>
      </c>
      <c r="F363" t="s">
        <v>158</v>
      </c>
      <c r="G363" t="s">
        <v>667</v>
      </c>
      <c r="H363" t="s">
        <v>847</v>
      </c>
      <c r="I363" t="s">
        <v>14</v>
      </c>
      <c r="J363" t="s">
        <v>611</v>
      </c>
      <c r="L363" t="s">
        <v>159</v>
      </c>
      <c r="M363" t="s">
        <v>653</v>
      </c>
      <c r="R363" t="s">
        <v>372</v>
      </c>
      <c r="S363" t="s">
        <v>69</v>
      </c>
      <c r="T363" t="s">
        <v>544</v>
      </c>
      <c r="U363" t="s">
        <v>782</v>
      </c>
      <c r="AC363" t="s">
        <v>372</v>
      </c>
      <c r="AD363" t="s">
        <v>59</v>
      </c>
      <c r="AE363" t="s">
        <v>36</v>
      </c>
      <c r="AG363">
        <v>0</v>
      </c>
      <c r="AH363">
        <v>4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1</v>
      </c>
      <c r="AP363">
        <v>0</v>
      </c>
      <c r="AQ363">
        <v>0</v>
      </c>
      <c r="AR363">
        <v>0</v>
      </c>
      <c r="AS363">
        <v>4</v>
      </c>
      <c r="AT363">
        <v>4</v>
      </c>
      <c r="AU363" t="s">
        <v>151</v>
      </c>
      <c r="AV363" t="s">
        <v>654</v>
      </c>
      <c r="AW363">
        <v>200</v>
      </c>
      <c r="AX363">
        <v>0</v>
      </c>
      <c r="AY363">
        <v>0</v>
      </c>
      <c r="AZ363">
        <v>1</v>
      </c>
      <c r="BA363">
        <v>201</v>
      </c>
      <c r="BB363">
        <v>6.0385846000000001</v>
      </c>
      <c r="BC363">
        <v>14.4007468</v>
      </c>
      <c r="BD363">
        <v>11</v>
      </c>
    </row>
    <row r="364" spans="1:56" x14ac:dyDescent="0.25">
      <c r="A364" s="171">
        <v>44142</v>
      </c>
      <c r="B364" t="s">
        <v>92</v>
      </c>
      <c r="C364" t="s">
        <v>602</v>
      </c>
      <c r="D364" t="s">
        <v>157</v>
      </c>
      <c r="E364" t="s">
        <v>665</v>
      </c>
      <c r="F364" t="s">
        <v>158</v>
      </c>
      <c r="G364" t="s">
        <v>667</v>
      </c>
      <c r="H364" t="s">
        <v>847</v>
      </c>
      <c r="I364" t="s">
        <v>14</v>
      </c>
      <c r="J364" t="s">
        <v>611</v>
      </c>
      <c r="L364" t="s">
        <v>159</v>
      </c>
      <c r="M364" t="s">
        <v>653</v>
      </c>
      <c r="R364" t="s">
        <v>372</v>
      </c>
      <c r="S364" t="s">
        <v>96</v>
      </c>
      <c r="T364" t="s">
        <v>544</v>
      </c>
      <c r="U364" t="s">
        <v>782</v>
      </c>
      <c r="AC364" t="s">
        <v>372</v>
      </c>
      <c r="AD364" t="s">
        <v>59</v>
      </c>
      <c r="AE364" t="s">
        <v>36</v>
      </c>
      <c r="AG364">
        <v>0</v>
      </c>
      <c r="AH364">
        <v>3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1</v>
      </c>
      <c r="AP364">
        <v>0</v>
      </c>
      <c r="AQ364">
        <v>0</v>
      </c>
      <c r="AR364">
        <v>0</v>
      </c>
      <c r="AS364">
        <v>3</v>
      </c>
      <c r="AT364">
        <v>3</v>
      </c>
      <c r="AU364" t="s">
        <v>151</v>
      </c>
      <c r="AV364" t="s">
        <v>327</v>
      </c>
      <c r="AW364">
        <v>100</v>
      </c>
      <c r="AX364">
        <v>0</v>
      </c>
      <c r="AY364">
        <v>0</v>
      </c>
      <c r="AZ364">
        <v>1</v>
      </c>
      <c r="BA364">
        <v>101</v>
      </c>
      <c r="BB364">
        <v>6.0385846000000001</v>
      </c>
      <c r="BC364">
        <v>14.4007468</v>
      </c>
      <c r="BD364">
        <v>11</v>
      </c>
    </row>
    <row r="365" spans="1:56" x14ac:dyDescent="0.25">
      <c r="A365" s="171">
        <v>44142</v>
      </c>
      <c r="B365" t="s">
        <v>92</v>
      </c>
      <c r="C365" t="s">
        <v>602</v>
      </c>
      <c r="D365" t="s">
        <v>157</v>
      </c>
      <c r="E365" t="s">
        <v>665</v>
      </c>
      <c r="F365" t="s">
        <v>158</v>
      </c>
      <c r="G365" t="s">
        <v>667</v>
      </c>
      <c r="H365" t="s">
        <v>847</v>
      </c>
      <c r="I365" t="s">
        <v>14</v>
      </c>
      <c r="J365" t="s">
        <v>611</v>
      </c>
      <c r="L365" t="s">
        <v>159</v>
      </c>
      <c r="M365" t="s">
        <v>653</v>
      </c>
      <c r="R365" t="s">
        <v>372</v>
      </c>
      <c r="S365" t="s">
        <v>69</v>
      </c>
      <c r="T365" t="s">
        <v>544</v>
      </c>
      <c r="U365" t="s">
        <v>782</v>
      </c>
      <c r="AC365" t="s">
        <v>372</v>
      </c>
      <c r="AD365" t="s">
        <v>59</v>
      </c>
      <c r="AE365" t="s">
        <v>36</v>
      </c>
      <c r="AG365">
        <v>0</v>
      </c>
      <c r="AH365">
        <v>4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1</v>
      </c>
      <c r="AP365">
        <v>0</v>
      </c>
      <c r="AQ365">
        <v>0</v>
      </c>
      <c r="AR365">
        <v>0</v>
      </c>
      <c r="AS365">
        <v>4</v>
      </c>
      <c r="AT365">
        <v>4</v>
      </c>
      <c r="AU365" t="s">
        <v>151</v>
      </c>
      <c r="AV365" t="s">
        <v>327</v>
      </c>
      <c r="AW365">
        <v>100</v>
      </c>
      <c r="AX365">
        <v>0</v>
      </c>
      <c r="AY365">
        <v>0</v>
      </c>
      <c r="AZ365">
        <v>2</v>
      </c>
      <c r="BA365">
        <v>102</v>
      </c>
      <c r="BB365">
        <v>6.0385846000000001</v>
      </c>
      <c r="BC365">
        <v>14.4007468</v>
      </c>
      <c r="BD365">
        <v>11</v>
      </c>
    </row>
    <row r="366" spans="1:56" x14ac:dyDescent="0.25">
      <c r="A366" s="171">
        <v>44142</v>
      </c>
      <c r="B366" t="s">
        <v>92</v>
      </c>
      <c r="C366" t="s">
        <v>602</v>
      </c>
      <c r="D366" t="s">
        <v>157</v>
      </c>
      <c r="E366" t="s">
        <v>665</v>
      </c>
      <c r="F366" t="s">
        <v>158</v>
      </c>
      <c r="G366" t="s">
        <v>667</v>
      </c>
      <c r="H366" t="s">
        <v>847</v>
      </c>
      <c r="I366" t="s">
        <v>14</v>
      </c>
      <c r="J366" t="s">
        <v>611</v>
      </c>
      <c r="L366" t="s">
        <v>159</v>
      </c>
      <c r="M366" t="s">
        <v>653</v>
      </c>
      <c r="R366" t="s">
        <v>372</v>
      </c>
      <c r="S366" t="s">
        <v>96</v>
      </c>
      <c r="T366" t="s">
        <v>544</v>
      </c>
      <c r="U366" t="s">
        <v>782</v>
      </c>
      <c r="AC366" t="s">
        <v>372</v>
      </c>
      <c r="AD366" t="s">
        <v>59</v>
      </c>
      <c r="AE366" t="s">
        <v>36</v>
      </c>
      <c r="AG366">
        <v>0</v>
      </c>
      <c r="AH366">
        <v>4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1</v>
      </c>
      <c r="AP366">
        <v>0</v>
      </c>
      <c r="AQ366">
        <v>0</v>
      </c>
      <c r="AR366">
        <v>0</v>
      </c>
      <c r="AS366">
        <v>4</v>
      </c>
      <c r="AT366">
        <v>4</v>
      </c>
      <c r="AU366" t="s">
        <v>151</v>
      </c>
      <c r="AV366" t="s">
        <v>654</v>
      </c>
      <c r="AW366">
        <v>150</v>
      </c>
      <c r="AX366">
        <v>0</v>
      </c>
      <c r="AY366">
        <v>0</v>
      </c>
      <c r="AZ366">
        <v>1</v>
      </c>
      <c r="BA366">
        <v>151</v>
      </c>
      <c r="BB366">
        <v>6.0385846000000001</v>
      </c>
      <c r="BC366">
        <v>14.4007468</v>
      </c>
      <c r="BD366">
        <v>11</v>
      </c>
    </row>
    <row r="367" spans="1:56" x14ac:dyDescent="0.25">
      <c r="A367" s="171">
        <v>44142</v>
      </c>
      <c r="B367" t="s">
        <v>92</v>
      </c>
      <c r="C367" t="s">
        <v>602</v>
      </c>
      <c r="D367" t="s">
        <v>157</v>
      </c>
      <c r="E367" t="s">
        <v>665</v>
      </c>
      <c r="F367" t="s">
        <v>158</v>
      </c>
      <c r="G367" t="s">
        <v>667</v>
      </c>
      <c r="H367" t="s">
        <v>847</v>
      </c>
      <c r="I367" t="s">
        <v>14</v>
      </c>
      <c r="J367" t="s">
        <v>611</v>
      </c>
      <c r="L367" t="s">
        <v>159</v>
      </c>
      <c r="M367" t="s">
        <v>653</v>
      </c>
      <c r="R367" t="s">
        <v>372</v>
      </c>
      <c r="S367" t="s">
        <v>69</v>
      </c>
      <c r="T367" t="s">
        <v>544</v>
      </c>
      <c r="U367" t="s">
        <v>782</v>
      </c>
      <c r="AC367" t="s">
        <v>372</v>
      </c>
      <c r="AD367" t="s">
        <v>59</v>
      </c>
      <c r="AE367" t="s">
        <v>36</v>
      </c>
      <c r="AG367">
        <v>0</v>
      </c>
      <c r="AH367">
        <v>4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1</v>
      </c>
      <c r="AP367">
        <v>0</v>
      </c>
      <c r="AQ367">
        <v>0</v>
      </c>
      <c r="AR367">
        <v>0</v>
      </c>
      <c r="AS367">
        <v>4</v>
      </c>
      <c r="AT367">
        <v>4</v>
      </c>
      <c r="AU367" t="s">
        <v>37</v>
      </c>
      <c r="AW367">
        <v>200</v>
      </c>
      <c r="AX367">
        <v>0</v>
      </c>
      <c r="AY367">
        <v>0</v>
      </c>
      <c r="AZ367">
        <v>0</v>
      </c>
      <c r="BA367">
        <v>200</v>
      </c>
      <c r="BB367">
        <v>6.0385846000000001</v>
      </c>
      <c r="BC367">
        <v>14.4007468</v>
      </c>
      <c r="BD367">
        <v>11</v>
      </c>
    </row>
    <row r="368" spans="1:56" x14ac:dyDescent="0.25">
      <c r="A368" s="171">
        <v>44142</v>
      </c>
      <c r="B368" t="s">
        <v>92</v>
      </c>
      <c r="C368" t="s">
        <v>602</v>
      </c>
      <c r="D368" t="s">
        <v>157</v>
      </c>
      <c r="E368" t="s">
        <v>665</v>
      </c>
      <c r="F368" t="s">
        <v>158</v>
      </c>
      <c r="G368" t="s">
        <v>667</v>
      </c>
      <c r="H368" t="s">
        <v>847</v>
      </c>
      <c r="I368" t="s">
        <v>14</v>
      </c>
      <c r="J368" t="s">
        <v>611</v>
      </c>
      <c r="L368" t="s">
        <v>159</v>
      </c>
      <c r="M368" t="s">
        <v>653</v>
      </c>
      <c r="R368" t="s">
        <v>372</v>
      </c>
      <c r="S368" t="s">
        <v>69</v>
      </c>
      <c r="T368" t="s">
        <v>544</v>
      </c>
      <c r="U368" t="s">
        <v>782</v>
      </c>
      <c r="AC368" t="s">
        <v>372</v>
      </c>
      <c r="AD368" t="s">
        <v>59</v>
      </c>
      <c r="AE368" t="s">
        <v>36</v>
      </c>
      <c r="AG368">
        <v>0</v>
      </c>
      <c r="AH368">
        <v>4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1</v>
      </c>
      <c r="AP368">
        <v>0</v>
      </c>
      <c r="AQ368">
        <v>0</v>
      </c>
      <c r="AR368">
        <v>0</v>
      </c>
      <c r="AS368">
        <v>4</v>
      </c>
      <c r="AT368">
        <v>4</v>
      </c>
      <c r="AU368" t="s">
        <v>151</v>
      </c>
      <c r="AV368" t="s">
        <v>654</v>
      </c>
      <c r="AW368">
        <v>200</v>
      </c>
      <c r="AX368">
        <v>0</v>
      </c>
      <c r="AY368">
        <v>0</v>
      </c>
      <c r="AZ368">
        <v>1</v>
      </c>
      <c r="BA368">
        <v>201</v>
      </c>
      <c r="BB368">
        <v>6.0385846000000001</v>
      </c>
      <c r="BC368">
        <v>14.4007468</v>
      </c>
      <c r="BD368">
        <v>11</v>
      </c>
    </row>
    <row r="369" spans="1:56" x14ac:dyDescent="0.25">
      <c r="A369" s="171">
        <v>44142</v>
      </c>
      <c r="B369" t="s">
        <v>92</v>
      </c>
      <c r="C369" t="s">
        <v>602</v>
      </c>
      <c r="D369" t="s">
        <v>157</v>
      </c>
      <c r="E369" t="s">
        <v>665</v>
      </c>
      <c r="F369" t="s">
        <v>158</v>
      </c>
      <c r="G369" t="s">
        <v>667</v>
      </c>
      <c r="H369" t="s">
        <v>847</v>
      </c>
      <c r="I369" t="s">
        <v>14</v>
      </c>
      <c r="J369" t="s">
        <v>611</v>
      </c>
      <c r="L369" t="s">
        <v>159</v>
      </c>
      <c r="M369" t="s">
        <v>653</v>
      </c>
      <c r="R369" t="s">
        <v>372</v>
      </c>
      <c r="S369" t="s">
        <v>69</v>
      </c>
      <c r="T369" t="s">
        <v>544</v>
      </c>
      <c r="U369" t="s">
        <v>782</v>
      </c>
      <c r="AC369" t="s">
        <v>372</v>
      </c>
      <c r="AD369" t="s">
        <v>59</v>
      </c>
      <c r="AE369" t="s">
        <v>36</v>
      </c>
      <c r="AG369">
        <v>0</v>
      </c>
      <c r="AH369">
        <v>4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1</v>
      </c>
      <c r="AP369">
        <v>0</v>
      </c>
      <c r="AQ369">
        <v>0</v>
      </c>
      <c r="AR369">
        <v>0</v>
      </c>
      <c r="AS369">
        <v>4</v>
      </c>
      <c r="AT369">
        <v>4</v>
      </c>
      <c r="AU369" t="s">
        <v>151</v>
      </c>
      <c r="AV369" t="s">
        <v>654</v>
      </c>
      <c r="AW369">
        <v>150</v>
      </c>
      <c r="AX369">
        <v>0</v>
      </c>
      <c r="AY369">
        <v>0</v>
      </c>
      <c r="AZ369">
        <v>1</v>
      </c>
      <c r="BA369">
        <v>151</v>
      </c>
      <c r="BB369">
        <v>6.0385846000000001</v>
      </c>
      <c r="BC369">
        <v>14.4007468</v>
      </c>
      <c r="BD369">
        <v>11</v>
      </c>
    </row>
    <row r="370" spans="1:56" x14ac:dyDescent="0.25">
      <c r="A370" s="171">
        <v>44142</v>
      </c>
      <c r="B370" t="s">
        <v>92</v>
      </c>
      <c r="C370" t="s">
        <v>602</v>
      </c>
      <c r="D370" t="s">
        <v>157</v>
      </c>
      <c r="E370" t="s">
        <v>665</v>
      </c>
      <c r="F370" t="s">
        <v>158</v>
      </c>
      <c r="G370" t="s">
        <v>667</v>
      </c>
      <c r="H370" t="s">
        <v>847</v>
      </c>
      <c r="I370" t="s">
        <v>14</v>
      </c>
      <c r="J370" t="s">
        <v>611</v>
      </c>
      <c r="L370" t="s">
        <v>159</v>
      </c>
      <c r="M370" t="s">
        <v>653</v>
      </c>
      <c r="R370" t="s">
        <v>372</v>
      </c>
      <c r="S370" t="s">
        <v>69</v>
      </c>
      <c r="T370" t="s">
        <v>544</v>
      </c>
      <c r="U370" t="s">
        <v>782</v>
      </c>
      <c r="AC370" t="s">
        <v>372</v>
      </c>
      <c r="AD370" t="s">
        <v>59</v>
      </c>
      <c r="AE370" t="s">
        <v>36</v>
      </c>
      <c r="AG370">
        <v>0</v>
      </c>
      <c r="AH370">
        <v>4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1</v>
      </c>
      <c r="AP370">
        <v>0</v>
      </c>
      <c r="AQ370">
        <v>0</v>
      </c>
      <c r="AR370">
        <v>0</v>
      </c>
      <c r="AS370">
        <v>4</v>
      </c>
      <c r="AT370">
        <v>4</v>
      </c>
      <c r="AU370" t="s">
        <v>151</v>
      </c>
      <c r="AV370" t="s">
        <v>327</v>
      </c>
      <c r="AW370">
        <v>100</v>
      </c>
      <c r="AX370">
        <v>0</v>
      </c>
      <c r="AY370">
        <v>0</v>
      </c>
      <c r="AZ370">
        <v>2</v>
      </c>
      <c r="BA370">
        <v>102</v>
      </c>
      <c r="BB370">
        <v>6.0385846000000001</v>
      </c>
      <c r="BC370">
        <v>14.4007468</v>
      </c>
      <c r="BD370">
        <v>11</v>
      </c>
    </row>
    <row r="371" spans="1:56" x14ac:dyDescent="0.25">
      <c r="A371" s="171">
        <v>44142</v>
      </c>
      <c r="B371" t="s">
        <v>92</v>
      </c>
      <c r="C371" t="s">
        <v>602</v>
      </c>
      <c r="D371" t="s">
        <v>157</v>
      </c>
      <c r="E371" t="s">
        <v>665</v>
      </c>
      <c r="F371" t="s">
        <v>158</v>
      </c>
      <c r="G371" t="s">
        <v>667</v>
      </c>
      <c r="H371" t="s">
        <v>540</v>
      </c>
      <c r="I371" t="s">
        <v>25</v>
      </c>
      <c r="J371" t="s">
        <v>596</v>
      </c>
      <c r="L371" t="s">
        <v>92</v>
      </c>
      <c r="M371" t="s">
        <v>602</v>
      </c>
      <c r="N371" t="s">
        <v>157</v>
      </c>
      <c r="O371" t="s">
        <v>665</v>
      </c>
      <c r="P371" t="s">
        <v>158</v>
      </c>
      <c r="Q371" t="s">
        <v>667</v>
      </c>
      <c r="R371" t="s">
        <v>942</v>
      </c>
      <c r="S371" t="s">
        <v>140</v>
      </c>
      <c r="T371" t="s">
        <v>17</v>
      </c>
      <c r="U371" t="s">
        <v>594</v>
      </c>
      <c r="W371" t="s">
        <v>18</v>
      </c>
      <c r="X371" t="s">
        <v>601</v>
      </c>
      <c r="AC371" t="s">
        <v>372</v>
      </c>
      <c r="AD371" t="s">
        <v>138</v>
      </c>
      <c r="AE371" t="s">
        <v>30</v>
      </c>
      <c r="AG371">
        <v>2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1</v>
      </c>
      <c r="AP371">
        <v>0</v>
      </c>
      <c r="AQ371">
        <v>0</v>
      </c>
      <c r="AR371">
        <v>0</v>
      </c>
      <c r="AS371">
        <v>2</v>
      </c>
      <c r="AT371">
        <v>2</v>
      </c>
      <c r="AU371" t="s">
        <v>37</v>
      </c>
      <c r="AW371">
        <v>27</v>
      </c>
      <c r="AX371">
        <v>0</v>
      </c>
      <c r="AY371">
        <v>0</v>
      </c>
      <c r="AZ371">
        <v>0</v>
      </c>
      <c r="BA371">
        <v>27</v>
      </c>
      <c r="BB371">
        <v>5.6215450300000001</v>
      </c>
      <c r="BC371">
        <v>14.597549069999999</v>
      </c>
      <c r="BD371">
        <v>11</v>
      </c>
    </row>
    <row r="372" spans="1:56" x14ac:dyDescent="0.25">
      <c r="A372" s="171">
        <v>44143</v>
      </c>
      <c r="B372" t="s">
        <v>26</v>
      </c>
      <c r="C372" t="s">
        <v>590</v>
      </c>
      <c r="D372" t="s">
        <v>591</v>
      </c>
      <c r="E372" t="s">
        <v>592</v>
      </c>
      <c r="F372" t="s">
        <v>88</v>
      </c>
      <c r="G372" t="s">
        <v>593</v>
      </c>
      <c r="H372" t="s">
        <v>89</v>
      </c>
      <c r="I372" t="s">
        <v>17</v>
      </c>
      <c r="J372" t="s">
        <v>594</v>
      </c>
      <c r="L372" t="s">
        <v>639</v>
      </c>
      <c r="M372" t="s">
        <v>640</v>
      </c>
      <c r="R372" t="s">
        <v>372</v>
      </c>
      <c r="S372" t="s">
        <v>120</v>
      </c>
      <c r="T372" t="s">
        <v>25</v>
      </c>
      <c r="U372" t="s">
        <v>596</v>
      </c>
      <c r="W372" t="s">
        <v>92</v>
      </c>
      <c r="X372" t="s">
        <v>602</v>
      </c>
      <c r="Y372" t="s">
        <v>603</v>
      </c>
      <c r="Z372" t="s">
        <v>604</v>
      </c>
      <c r="AA372" t="s">
        <v>246</v>
      </c>
      <c r="AB372" t="s">
        <v>717</v>
      </c>
      <c r="AC372" t="s">
        <v>447</v>
      </c>
      <c r="AD372" t="s">
        <v>138</v>
      </c>
      <c r="AE372" t="s">
        <v>112</v>
      </c>
      <c r="AG372">
        <v>0</v>
      </c>
      <c r="AH372">
        <v>0</v>
      </c>
      <c r="AI372">
        <v>5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1</v>
      </c>
      <c r="AP372">
        <v>0</v>
      </c>
      <c r="AQ372">
        <v>0</v>
      </c>
      <c r="AR372">
        <v>0</v>
      </c>
      <c r="AS372">
        <v>5</v>
      </c>
      <c r="AT372">
        <v>5</v>
      </c>
      <c r="AU372" t="s">
        <v>37</v>
      </c>
      <c r="AW372">
        <v>56</v>
      </c>
      <c r="AX372">
        <v>0</v>
      </c>
      <c r="AY372">
        <v>0</v>
      </c>
      <c r="AZ372">
        <v>0</v>
      </c>
      <c r="BA372">
        <v>56</v>
      </c>
      <c r="BB372">
        <v>6.7419379599999996</v>
      </c>
      <c r="BC372">
        <v>14.56870743</v>
      </c>
      <c r="BD372">
        <v>11</v>
      </c>
    </row>
    <row r="373" spans="1:56" x14ac:dyDescent="0.25">
      <c r="A373" s="171">
        <v>44143</v>
      </c>
      <c r="B373" t="s">
        <v>26</v>
      </c>
      <c r="C373" t="s">
        <v>590</v>
      </c>
      <c r="D373" t="s">
        <v>591</v>
      </c>
      <c r="E373" t="s">
        <v>592</v>
      </c>
      <c r="F373" t="s">
        <v>88</v>
      </c>
      <c r="G373" t="s">
        <v>593</v>
      </c>
      <c r="H373" t="s">
        <v>89</v>
      </c>
      <c r="I373" t="s">
        <v>25</v>
      </c>
      <c r="J373" t="s">
        <v>596</v>
      </c>
      <c r="L373" t="s">
        <v>26</v>
      </c>
      <c r="M373" t="s">
        <v>590</v>
      </c>
      <c r="N373" t="s">
        <v>591</v>
      </c>
      <c r="O373" t="s">
        <v>592</v>
      </c>
      <c r="P373" t="s">
        <v>27</v>
      </c>
      <c r="Q373" t="s">
        <v>607</v>
      </c>
      <c r="R373" t="s">
        <v>394</v>
      </c>
      <c r="S373" t="s">
        <v>70</v>
      </c>
      <c r="T373" t="s">
        <v>25</v>
      </c>
      <c r="U373" t="s">
        <v>596</v>
      </c>
      <c r="W373" t="s">
        <v>92</v>
      </c>
      <c r="X373" t="s">
        <v>602</v>
      </c>
      <c r="Y373" t="s">
        <v>157</v>
      </c>
      <c r="Z373" t="s">
        <v>665</v>
      </c>
      <c r="AA373" t="s">
        <v>202</v>
      </c>
      <c r="AB373" t="s">
        <v>760</v>
      </c>
      <c r="AC373" t="s">
        <v>203</v>
      </c>
      <c r="AD373" t="s">
        <v>245</v>
      </c>
      <c r="AE373" t="s">
        <v>107</v>
      </c>
      <c r="AG373">
        <v>1</v>
      </c>
      <c r="AH373">
        <v>0</v>
      </c>
      <c r="AI373">
        <v>2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2</v>
      </c>
      <c r="AP373">
        <v>0</v>
      </c>
      <c r="AQ373">
        <v>0</v>
      </c>
      <c r="AR373">
        <v>0</v>
      </c>
      <c r="AS373">
        <v>3</v>
      </c>
      <c r="AT373">
        <v>3</v>
      </c>
      <c r="AU373" t="s">
        <v>37</v>
      </c>
      <c r="AW373">
        <v>58</v>
      </c>
      <c r="AX373">
        <v>0</v>
      </c>
      <c r="AY373">
        <v>0</v>
      </c>
      <c r="AZ373">
        <v>0</v>
      </c>
      <c r="BA373">
        <v>58</v>
      </c>
      <c r="BB373">
        <v>6.7419379599999996</v>
      </c>
      <c r="BC373">
        <v>14.56870743</v>
      </c>
      <c r="BD373">
        <v>11</v>
      </c>
    </row>
    <row r="374" spans="1:56" x14ac:dyDescent="0.25">
      <c r="A374" s="171">
        <v>44143</v>
      </c>
      <c r="B374" t="s">
        <v>92</v>
      </c>
      <c r="C374" t="s">
        <v>602</v>
      </c>
      <c r="D374" t="s">
        <v>940</v>
      </c>
      <c r="E374" t="s">
        <v>604</v>
      </c>
      <c r="F374" t="s">
        <v>193</v>
      </c>
      <c r="G374" t="s">
        <v>754</v>
      </c>
      <c r="H374" t="s">
        <v>367</v>
      </c>
      <c r="I374" t="s">
        <v>25</v>
      </c>
      <c r="J374" t="s">
        <v>596</v>
      </c>
      <c r="L374" t="s">
        <v>109</v>
      </c>
      <c r="M374" t="s">
        <v>690</v>
      </c>
      <c r="N374" t="s">
        <v>271</v>
      </c>
      <c r="O374" t="s">
        <v>714</v>
      </c>
      <c r="P374" t="s">
        <v>305</v>
      </c>
      <c r="Q374" t="s">
        <v>1074</v>
      </c>
      <c r="R374" t="s">
        <v>1075</v>
      </c>
      <c r="S374" t="s">
        <v>155</v>
      </c>
      <c r="T374" t="s">
        <v>25</v>
      </c>
      <c r="U374" t="s">
        <v>596</v>
      </c>
      <c r="W374" t="s">
        <v>92</v>
      </c>
      <c r="X374" t="s">
        <v>602</v>
      </c>
      <c r="Y374" t="s">
        <v>603</v>
      </c>
      <c r="Z374" t="s">
        <v>604</v>
      </c>
      <c r="AA374" t="s">
        <v>193</v>
      </c>
      <c r="AB374" t="s">
        <v>754</v>
      </c>
      <c r="AC374" t="s">
        <v>486</v>
      </c>
      <c r="AD374" t="s">
        <v>68</v>
      </c>
      <c r="AE374" t="s">
        <v>30</v>
      </c>
      <c r="AG374">
        <v>8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 s="36">
        <v>1</v>
      </c>
      <c r="AP374">
        <v>0</v>
      </c>
      <c r="AQ374">
        <v>0</v>
      </c>
      <c r="AR374">
        <v>0</v>
      </c>
      <c r="AS374">
        <v>8</v>
      </c>
      <c r="AT374">
        <v>8</v>
      </c>
      <c r="AU374" t="s">
        <v>37</v>
      </c>
      <c r="AW374">
        <v>126</v>
      </c>
      <c r="AX374">
        <v>0</v>
      </c>
      <c r="AY374">
        <v>0</v>
      </c>
      <c r="AZ374">
        <v>0</v>
      </c>
      <c r="BA374">
        <v>126</v>
      </c>
      <c r="BB374">
        <v>4.8990748999999996</v>
      </c>
      <c r="BC374">
        <v>14.54433978</v>
      </c>
      <c r="BD374">
        <v>11</v>
      </c>
    </row>
    <row r="375" spans="1:56" x14ac:dyDescent="0.25">
      <c r="A375" s="171">
        <v>44143</v>
      </c>
      <c r="B375" t="s">
        <v>92</v>
      </c>
      <c r="C375" t="s">
        <v>602</v>
      </c>
      <c r="D375" t="s">
        <v>940</v>
      </c>
      <c r="E375" t="s">
        <v>604</v>
      </c>
      <c r="F375" t="s">
        <v>218</v>
      </c>
      <c r="G375" t="s">
        <v>837</v>
      </c>
      <c r="H375" t="s">
        <v>364</v>
      </c>
      <c r="I375" t="s">
        <v>25</v>
      </c>
      <c r="J375" t="s">
        <v>596</v>
      </c>
      <c r="L375" t="s">
        <v>92</v>
      </c>
      <c r="M375" t="s">
        <v>602</v>
      </c>
      <c r="N375" t="s">
        <v>157</v>
      </c>
      <c r="O375" t="s">
        <v>665</v>
      </c>
      <c r="P375" t="s">
        <v>201</v>
      </c>
      <c r="Q375" t="s">
        <v>666</v>
      </c>
      <c r="R375" t="s">
        <v>980</v>
      </c>
      <c r="S375" t="s">
        <v>140</v>
      </c>
      <c r="T375" t="s">
        <v>17</v>
      </c>
      <c r="U375" t="s">
        <v>594</v>
      </c>
      <c r="W375" t="s">
        <v>18</v>
      </c>
      <c r="X375" t="s">
        <v>601</v>
      </c>
      <c r="AC375" t="s">
        <v>372</v>
      </c>
      <c r="AD375" t="s">
        <v>138</v>
      </c>
      <c r="AE375" t="s">
        <v>30</v>
      </c>
      <c r="AG375">
        <v>9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 s="36">
        <v>1</v>
      </c>
      <c r="AP375">
        <v>1</v>
      </c>
      <c r="AQ375">
        <v>2</v>
      </c>
      <c r="AR375">
        <v>1</v>
      </c>
      <c r="AS375">
        <v>5</v>
      </c>
      <c r="AT375">
        <v>9</v>
      </c>
      <c r="AU375" t="s">
        <v>44</v>
      </c>
      <c r="AW375">
        <v>450</v>
      </c>
      <c r="AX375">
        <v>85</v>
      </c>
      <c r="AY375">
        <v>0</v>
      </c>
      <c r="AZ375">
        <v>0</v>
      </c>
      <c r="BA375">
        <v>535</v>
      </c>
      <c r="BB375">
        <v>5.0849866700000002</v>
      </c>
      <c r="BC375">
        <v>14.63825578</v>
      </c>
      <c r="BD375">
        <v>11</v>
      </c>
    </row>
    <row r="376" spans="1:56" x14ac:dyDescent="0.25">
      <c r="A376" s="171">
        <v>44143</v>
      </c>
      <c r="B376" t="s">
        <v>92</v>
      </c>
      <c r="C376" t="s">
        <v>602</v>
      </c>
      <c r="D376" t="s">
        <v>940</v>
      </c>
      <c r="E376" t="s">
        <v>604</v>
      </c>
      <c r="F376" t="s">
        <v>218</v>
      </c>
      <c r="G376" t="s">
        <v>837</v>
      </c>
      <c r="H376" t="s">
        <v>364</v>
      </c>
      <c r="I376" t="s">
        <v>25</v>
      </c>
      <c r="J376" t="s">
        <v>596</v>
      </c>
      <c r="L376" t="s">
        <v>122</v>
      </c>
      <c r="M376" t="s">
        <v>680</v>
      </c>
      <c r="N376" t="s">
        <v>944</v>
      </c>
      <c r="O376" t="s">
        <v>945</v>
      </c>
      <c r="P376" t="s">
        <v>261</v>
      </c>
      <c r="Q376" t="s">
        <v>990</v>
      </c>
      <c r="R376" t="s">
        <v>991</v>
      </c>
      <c r="S376" t="s">
        <v>49</v>
      </c>
      <c r="T376" t="s">
        <v>17</v>
      </c>
      <c r="U376" t="s">
        <v>594</v>
      </c>
      <c r="W376" t="s">
        <v>262</v>
      </c>
      <c r="X376" t="s">
        <v>626</v>
      </c>
      <c r="AC376" t="s">
        <v>372</v>
      </c>
      <c r="AD376" t="s">
        <v>245</v>
      </c>
      <c r="AE376" t="s">
        <v>20</v>
      </c>
      <c r="AG376">
        <v>9</v>
      </c>
      <c r="AH376">
        <v>3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 s="36">
        <v>2</v>
      </c>
      <c r="AP376">
        <v>1</v>
      </c>
      <c r="AQ376">
        <v>3</v>
      </c>
      <c r="AR376">
        <v>3</v>
      </c>
      <c r="AS376">
        <v>5</v>
      </c>
      <c r="AT376">
        <v>12</v>
      </c>
      <c r="AU376" t="s">
        <v>31</v>
      </c>
      <c r="AW376">
        <v>1900</v>
      </c>
      <c r="AX376">
        <v>305</v>
      </c>
      <c r="AY376">
        <v>0</v>
      </c>
      <c r="AZ376">
        <v>0</v>
      </c>
      <c r="BA376">
        <v>2205</v>
      </c>
      <c r="BB376">
        <v>5.0849866700000002</v>
      </c>
      <c r="BC376">
        <v>14.63825578</v>
      </c>
      <c r="BD376">
        <v>11</v>
      </c>
    </row>
    <row r="377" spans="1:56" x14ac:dyDescent="0.25">
      <c r="A377" s="171">
        <v>44143</v>
      </c>
      <c r="B377" t="s">
        <v>92</v>
      </c>
      <c r="C377" t="s">
        <v>602</v>
      </c>
      <c r="D377" t="s">
        <v>940</v>
      </c>
      <c r="E377" t="s">
        <v>604</v>
      </c>
      <c r="F377" t="s">
        <v>218</v>
      </c>
      <c r="G377" t="s">
        <v>837</v>
      </c>
      <c r="H377" t="s">
        <v>364</v>
      </c>
      <c r="I377" t="s">
        <v>25</v>
      </c>
      <c r="J377" t="s">
        <v>596</v>
      </c>
      <c r="L377" t="s">
        <v>122</v>
      </c>
      <c r="M377" t="s">
        <v>680</v>
      </c>
      <c r="N377" t="s">
        <v>944</v>
      </c>
      <c r="O377" t="s">
        <v>945</v>
      </c>
      <c r="P377" t="s">
        <v>261</v>
      </c>
      <c r="Q377" t="s">
        <v>990</v>
      </c>
      <c r="R377" t="s">
        <v>991</v>
      </c>
      <c r="S377" t="s">
        <v>49</v>
      </c>
      <c r="T377" t="s">
        <v>17</v>
      </c>
      <c r="U377" t="s">
        <v>594</v>
      </c>
      <c r="W377" t="s">
        <v>262</v>
      </c>
      <c r="X377" t="s">
        <v>626</v>
      </c>
      <c r="AC377" t="s">
        <v>372</v>
      </c>
      <c r="AD377" t="s">
        <v>245</v>
      </c>
      <c r="AE377" t="s">
        <v>20</v>
      </c>
      <c r="AG377">
        <v>6</v>
      </c>
      <c r="AH377">
        <v>4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 s="36">
        <v>2</v>
      </c>
      <c r="AP377">
        <v>0</v>
      </c>
      <c r="AQ377">
        <v>0</v>
      </c>
      <c r="AR377">
        <v>3</v>
      </c>
      <c r="AS377">
        <v>7</v>
      </c>
      <c r="AT377">
        <v>10</v>
      </c>
      <c r="AU377" t="s">
        <v>31</v>
      </c>
      <c r="AW377">
        <v>2100</v>
      </c>
      <c r="AX377">
        <v>298</v>
      </c>
      <c r="AY377">
        <v>0</v>
      </c>
      <c r="AZ377">
        <v>0</v>
      </c>
      <c r="BA377">
        <v>2398</v>
      </c>
      <c r="BB377">
        <v>5.0849866700000002</v>
      </c>
      <c r="BC377">
        <v>14.63825578</v>
      </c>
      <c r="BD377">
        <v>11</v>
      </c>
    </row>
    <row r="378" spans="1:56" x14ac:dyDescent="0.25">
      <c r="A378" s="171">
        <v>44143</v>
      </c>
      <c r="B378" t="s">
        <v>92</v>
      </c>
      <c r="C378" t="s">
        <v>602</v>
      </c>
      <c r="D378" t="s">
        <v>940</v>
      </c>
      <c r="E378" t="s">
        <v>604</v>
      </c>
      <c r="F378" t="s">
        <v>218</v>
      </c>
      <c r="G378" t="s">
        <v>837</v>
      </c>
      <c r="H378" t="s">
        <v>364</v>
      </c>
      <c r="I378" t="s">
        <v>25</v>
      </c>
      <c r="J378" t="s">
        <v>596</v>
      </c>
      <c r="L378" t="s">
        <v>92</v>
      </c>
      <c r="M378" t="s">
        <v>602</v>
      </c>
      <c r="N378" t="s">
        <v>157</v>
      </c>
      <c r="O378" t="s">
        <v>665</v>
      </c>
      <c r="P378" t="s">
        <v>201</v>
      </c>
      <c r="Q378" t="s">
        <v>666</v>
      </c>
      <c r="R378" t="s">
        <v>980</v>
      </c>
      <c r="S378" t="s">
        <v>140</v>
      </c>
      <c r="T378" t="s">
        <v>17</v>
      </c>
      <c r="U378" t="s">
        <v>594</v>
      </c>
      <c r="W378" t="s">
        <v>18</v>
      </c>
      <c r="X378" t="s">
        <v>601</v>
      </c>
      <c r="AC378" t="s">
        <v>372</v>
      </c>
      <c r="AD378" t="s">
        <v>138</v>
      </c>
      <c r="AE378" t="s">
        <v>30</v>
      </c>
      <c r="AG378">
        <v>7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 s="36">
        <v>1</v>
      </c>
      <c r="AP378">
        <v>0</v>
      </c>
      <c r="AQ378">
        <v>2</v>
      </c>
      <c r="AR378">
        <v>0</v>
      </c>
      <c r="AS378">
        <v>5</v>
      </c>
      <c r="AT378">
        <v>7</v>
      </c>
      <c r="AU378" t="s">
        <v>135</v>
      </c>
      <c r="AW378">
        <v>405</v>
      </c>
      <c r="AX378">
        <v>0</v>
      </c>
      <c r="AY378">
        <v>75</v>
      </c>
      <c r="AZ378">
        <v>0</v>
      </c>
      <c r="BA378">
        <v>480</v>
      </c>
      <c r="BB378">
        <v>5.0849866700000002</v>
      </c>
      <c r="BC378">
        <v>14.63825578</v>
      </c>
      <c r="BD378">
        <v>11</v>
      </c>
    </row>
    <row r="379" spans="1:56" x14ac:dyDescent="0.25">
      <c r="A379" s="171">
        <v>44143</v>
      </c>
      <c r="B379" t="s">
        <v>92</v>
      </c>
      <c r="C379" t="s">
        <v>602</v>
      </c>
      <c r="D379" t="s">
        <v>940</v>
      </c>
      <c r="E379" t="s">
        <v>604</v>
      </c>
      <c r="F379" t="s">
        <v>218</v>
      </c>
      <c r="G379" t="s">
        <v>837</v>
      </c>
      <c r="H379" t="s">
        <v>364</v>
      </c>
      <c r="I379" t="s">
        <v>25</v>
      </c>
      <c r="J379" t="s">
        <v>596</v>
      </c>
      <c r="L379" t="s">
        <v>92</v>
      </c>
      <c r="M379" t="s">
        <v>602</v>
      </c>
      <c r="N379" t="s">
        <v>157</v>
      </c>
      <c r="O379" t="s">
        <v>665</v>
      </c>
      <c r="P379" t="s">
        <v>671</v>
      </c>
      <c r="Q379" t="s">
        <v>672</v>
      </c>
      <c r="R379" t="s">
        <v>446</v>
      </c>
      <c r="S379" t="s">
        <v>127</v>
      </c>
      <c r="T379" t="s">
        <v>17</v>
      </c>
      <c r="U379" t="s">
        <v>594</v>
      </c>
      <c r="W379" t="s">
        <v>18</v>
      </c>
      <c r="X379" t="s">
        <v>601</v>
      </c>
      <c r="AC379" t="s">
        <v>372</v>
      </c>
      <c r="AD379" t="s">
        <v>138</v>
      </c>
      <c r="AE379" t="s">
        <v>30</v>
      </c>
      <c r="AG379">
        <v>9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 s="36">
        <v>1</v>
      </c>
      <c r="AP379">
        <v>0</v>
      </c>
      <c r="AQ379">
        <v>3</v>
      </c>
      <c r="AR379">
        <v>2</v>
      </c>
      <c r="AS379">
        <v>4</v>
      </c>
      <c r="AT379">
        <v>9</v>
      </c>
      <c r="AU379" t="s">
        <v>31</v>
      </c>
      <c r="AW379">
        <v>500</v>
      </c>
      <c r="AX379">
        <v>130</v>
      </c>
      <c r="AY379">
        <v>0</v>
      </c>
      <c r="AZ379">
        <v>0</v>
      </c>
      <c r="BA379">
        <v>630</v>
      </c>
      <c r="BB379">
        <v>5.0849866700000002</v>
      </c>
      <c r="BC379">
        <v>14.63825578</v>
      </c>
      <c r="BD379">
        <v>11</v>
      </c>
    </row>
    <row r="380" spans="1:56" x14ac:dyDescent="0.25">
      <c r="A380" s="171">
        <v>44143</v>
      </c>
      <c r="B380" t="s">
        <v>10</v>
      </c>
      <c r="C380" t="s">
        <v>659</v>
      </c>
      <c r="D380" t="s">
        <v>11</v>
      </c>
      <c r="E380" t="s">
        <v>660</v>
      </c>
      <c r="F380" t="s">
        <v>33</v>
      </c>
      <c r="G380" t="s">
        <v>668</v>
      </c>
      <c r="H380" t="s">
        <v>362</v>
      </c>
      <c r="I380" t="s">
        <v>14</v>
      </c>
      <c r="J380" t="s">
        <v>611</v>
      </c>
      <c r="L380" t="s">
        <v>34</v>
      </c>
      <c r="M380" t="s">
        <v>651</v>
      </c>
      <c r="R380" t="s">
        <v>372</v>
      </c>
      <c r="S380" t="s">
        <v>127</v>
      </c>
      <c r="T380" t="s">
        <v>25</v>
      </c>
      <c r="U380" t="s">
        <v>596</v>
      </c>
      <c r="W380" t="s">
        <v>10</v>
      </c>
      <c r="X380" t="s">
        <v>659</v>
      </c>
      <c r="Y380" t="s">
        <v>927</v>
      </c>
      <c r="Z380" t="s">
        <v>928</v>
      </c>
      <c r="AA380" t="s">
        <v>1143</v>
      </c>
      <c r="AB380" t="s">
        <v>1144</v>
      </c>
      <c r="AC380" t="s">
        <v>359</v>
      </c>
      <c r="AD380" t="s">
        <v>72</v>
      </c>
      <c r="AE380" t="s">
        <v>36</v>
      </c>
      <c r="AG380">
        <v>0</v>
      </c>
      <c r="AH380">
        <v>2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 s="36">
        <v>1</v>
      </c>
      <c r="AP380">
        <v>0</v>
      </c>
      <c r="AQ380">
        <v>0</v>
      </c>
      <c r="AR380">
        <v>0</v>
      </c>
      <c r="AS380">
        <v>2</v>
      </c>
      <c r="AT380">
        <v>2</v>
      </c>
      <c r="AU380" t="s">
        <v>37</v>
      </c>
      <c r="AW380">
        <v>16</v>
      </c>
      <c r="AX380">
        <v>0</v>
      </c>
      <c r="AY380">
        <v>0</v>
      </c>
      <c r="AZ380">
        <v>0</v>
      </c>
      <c r="BA380">
        <v>16</v>
      </c>
      <c r="BB380">
        <v>9.3887997999999993</v>
      </c>
      <c r="BC380">
        <v>13.43275727</v>
      </c>
      <c r="BD380">
        <v>11</v>
      </c>
    </row>
    <row r="381" spans="1:56" x14ac:dyDescent="0.25">
      <c r="A381" s="171">
        <v>44144</v>
      </c>
      <c r="B381" t="s">
        <v>26</v>
      </c>
      <c r="C381" t="s">
        <v>590</v>
      </c>
      <c r="D381" t="s">
        <v>591</v>
      </c>
      <c r="E381" t="s">
        <v>592</v>
      </c>
      <c r="F381" t="s">
        <v>142</v>
      </c>
      <c r="G381" t="s">
        <v>606</v>
      </c>
      <c r="H381" t="s">
        <v>363</v>
      </c>
      <c r="I381" t="s">
        <v>14</v>
      </c>
      <c r="J381" t="s">
        <v>611</v>
      </c>
      <c r="L381" t="s">
        <v>208</v>
      </c>
      <c r="M381" t="s">
        <v>631</v>
      </c>
      <c r="R381" t="s">
        <v>372</v>
      </c>
      <c r="S381" t="s">
        <v>127</v>
      </c>
      <c r="T381" t="s">
        <v>17</v>
      </c>
      <c r="U381" t="s">
        <v>594</v>
      </c>
      <c r="W381" t="s">
        <v>614</v>
      </c>
      <c r="X381" t="s">
        <v>615</v>
      </c>
      <c r="AC381" t="s">
        <v>372</v>
      </c>
      <c r="AD381" t="s">
        <v>80</v>
      </c>
      <c r="AE381" t="s">
        <v>36</v>
      </c>
      <c r="AG381">
        <v>0</v>
      </c>
      <c r="AH381">
        <v>4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1</v>
      </c>
      <c r="AP381">
        <v>1</v>
      </c>
      <c r="AQ381">
        <v>0</v>
      </c>
      <c r="AR381">
        <v>1</v>
      </c>
      <c r="AS381">
        <v>2</v>
      </c>
      <c r="AT381">
        <v>4</v>
      </c>
      <c r="AU381" t="s">
        <v>37</v>
      </c>
      <c r="AW381">
        <v>90</v>
      </c>
      <c r="AX381">
        <v>0</v>
      </c>
      <c r="AY381">
        <v>0</v>
      </c>
      <c r="AZ381">
        <v>0</v>
      </c>
      <c r="BA381">
        <v>90</v>
      </c>
      <c r="BB381">
        <v>6.9304543000000001</v>
      </c>
      <c r="BC381">
        <v>14.819990539999999</v>
      </c>
      <c r="BD381">
        <v>11</v>
      </c>
    </row>
    <row r="382" spans="1:56" x14ac:dyDescent="0.25">
      <c r="A382" s="171">
        <v>44144</v>
      </c>
      <c r="B382" t="s">
        <v>26</v>
      </c>
      <c r="C382" t="s">
        <v>590</v>
      </c>
      <c r="D382" t="s">
        <v>591</v>
      </c>
      <c r="E382" t="s">
        <v>592</v>
      </c>
      <c r="F382" t="s">
        <v>142</v>
      </c>
      <c r="G382" t="s">
        <v>606</v>
      </c>
      <c r="H382" t="s">
        <v>363</v>
      </c>
      <c r="I382" t="s">
        <v>14</v>
      </c>
      <c r="J382" t="s">
        <v>611</v>
      </c>
      <c r="L382" t="s">
        <v>247</v>
      </c>
      <c r="M382" t="s">
        <v>625</v>
      </c>
      <c r="R382" t="s">
        <v>372</v>
      </c>
      <c r="S382" t="s">
        <v>121</v>
      </c>
      <c r="T382" t="s">
        <v>17</v>
      </c>
      <c r="U382" t="s">
        <v>594</v>
      </c>
      <c r="W382" t="s">
        <v>221</v>
      </c>
      <c r="X382" t="s">
        <v>622</v>
      </c>
      <c r="AC382" t="s">
        <v>372</v>
      </c>
      <c r="AD382" t="s">
        <v>80</v>
      </c>
      <c r="AE382" t="s">
        <v>36</v>
      </c>
      <c r="AG382">
        <v>0</v>
      </c>
      <c r="AH382">
        <v>6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1</v>
      </c>
      <c r="AP382">
        <v>1</v>
      </c>
      <c r="AQ382">
        <v>1</v>
      </c>
      <c r="AR382">
        <v>1</v>
      </c>
      <c r="AS382">
        <v>3</v>
      </c>
      <c r="AT382">
        <v>6</v>
      </c>
      <c r="AU382" t="s">
        <v>37</v>
      </c>
      <c r="AW382">
        <v>180</v>
      </c>
      <c r="AX382">
        <v>0</v>
      </c>
      <c r="AY382">
        <v>0</v>
      </c>
      <c r="AZ382">
        <v>0</v>
      </c>
      <c r="BA382">
        <v>180</v>
      </c>
      <c r="BB382">
        <v>6.9304543000000001</v>
      </c>
      <c r="BC382">
        <v>14.819990539999999</v>
      </c>
      <c r="BD382">
        <v>11</v>
      </c>
    </row>
    <row r="383" spans="1:56" x14ac:dyDescent="0.25">
      <c r="A383" s="171">
        <v>44144</v>
      </c>
      <c r="B383" t="s">
        <v>26</v>
      </c>
      <c r="C383" t="s">
        <v>590</v>
      </c>
      <c r="D383" t="s">
        <v>591</v>
      </c>
      <c r="E383" t="s">
        <v>592</v>
      </c>
      <c r="F383" t="s">
        <v>142</v>
      </c>
      <c r="G383" t="s">
        <v>606</v>
      </c>
      <c r="H383" t="s">
        <v>363</v>
      </c>
      <c r="I383" t="s">
        <v>14</v>
      </c>
      <c r="J383" t="s">
        <v>611</v>
      </c>
      <c r="L383" t="s">
        <v>136</v>
      </c>
      <c r="M383" t="s">
        <v>612</v>
      </c>
      <c r="R383" t="s">
        <v>372</v>
      </c>
      <c r="S383" t="s">
        <v>139</v>
      </c>
      <c r="T383" t="s">
        <v>17</v>
      </c>
      <c r="U383" t="s">
        <v>594</v>
      </c>
      <c r="W383" t="s">
        <v>18</v>
      </c>
      <c r="X383" t="s">
        <v>601</v>
      </c>
      <c r="AC383" t="s">
        <v>372</v>
      </c>
      <c r="AD383" t="s">
        <v>83</v>
      </c>
      <c r="AE383" t="s">
        <v>36</v>
      </c>
      <c r="AG383">
        <v>0</v>
      </c>
      <c r="AH383">
        <v>25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1</v>
      </c>
      <c r="AP383">
        <v>6</v>
      </c>
      <c r="AQ383">
        <v>4</v>
      </c>
      <c r="AR383">
        <v>7</v>
      </c>
      <c r="AS383">
        <v>8</v>
      </c>
      <c r="AT383">
        <v>25</v>
      </c>
      <c r="AU383" t="s">
        <v>39</v>
      </c>
      <c r="AW383">
        <v>1700</v>
      </c>
      <c r="AX383">
        <v>250</v>
      </c>
      <c r="AY383">
        <v>170</v>
      </c>
      <c r="AZ383">
        <v>0</v>
      </c>
      <c r="BA383">
        <v>2120</v>
      </c>
      <c r="BB383">
        <v>6.9304543000000001</v>
      </c>
      <c r="BC383">
        <v>14.819990539999999</v>
      </c>
      <c r="BD383">
        <v>11</v>
      </c>
    </row>
    <row r="384" spans="1:56" x14ac:dyDescent="0.25">
      <c r="A384" s="171">
        <v>44144</v>
      </c>
      <c r="B384" t="s">
        <v>26</v>
      </c>
      <c r="C384" t="s">
        <v>590</v>
      </c>
      <c r="D384" t="s">
        <v>591</v>
      </c>
      <c r="E384" t="s">
        <v>592</v>
      </c>
      <c r="F384" t="s">
        <v>142</v>
      </c>
      <c r="G384" t="s">
        <v>606</v>
      </c>
      <c r="H384" t="s">
        <v>363</v>
      </c>
      <c r="I384" t="s">
        <v>14</v>
      </c>
      <c r="J384" t="s">
        <v>611</v>
      </c>
      <c r="L384" t="s">
        <v>208</v>
      </c>
      <c r="M384" t="s">
        <v>631</v>
      </c>
      <c r="R384" t="s">
        <v>372</v>
      </c>
      <c r="S384" t="s">
        <v>127</v>
      </c>
      <c r="T384" t="s">
        <v>17</v>
      </c>
      <c r="U384" t="s">
        <v>594</v>
      </c>
      <c r="W384" t="s">
        <v>163</v>
      </c>
      <c r="X384" t="s">
        <v>643</v>
      </c>
      <c r="AC384" t="s">
        <v>372</v>
      </c>
      <c r="AD384" t="s">
        <v>83</v>
      </c>
      <c r="AE384" t="s">
        <v>36</v>
      </c>
      <c r="AG384">
        <v>0</v>
      </c>
      <c r="AH384">
        <v>35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1</v>
      </c>
      <c r="AP384">
        <v>9</v>
      </c>
      <c r="AQ384">
        <v>6</v>
      </c>
      <c r="AR384">
        <v>8</v>
      </c>
      <c r="AS384">
        <v>12</v>
      </c>
      <c r="AT384">
        <v>35</v>
      </c>
      <c r="AU384" t="s">
        <v>39</v>
      </c>
      <c r="AW384">
        <v>1900</v>
      </c>
      <c r="AX384">
        <v>805</v>
      </c>
      <c r="AY384">
        <v>250</v>
      </c>
      <c r="AZ384">
        <v>0</v>
      </c>
      <c r="BA384">
        <v>2955</v>
      </c>
      <c r="BB384">
        <v>6.9304543000000001</v>
      </c>
      <c r="BC384">
        <v>14.819990539999999</v>
      </c>
      <c r="BD384">
        <v>11</v>
      </c>
    </row>
    <row r="385" spans="1:56" x14ac:dyDescent="0.25">
      <c r="A385" s="171">
        <v>44144</v>
      </c>
      <c r="B385" t="s">
        <v>26</v>
      </c>
      <c r="C385" t="s">
        <v>590</v>
      </c>
      <c r="D385" t="s">
        <v>591</v>
      </c>
      <c r="E385" t="s">
        <v>592</v>
      </c>
      <c r="F385" t="s">
        <v>88</v>
      </c>
      <c r="G385" t="s">
        <v>593</v>
      </c>
      <c r="H385" t="s">
        <v>89</v>
      </c>
      <c r="I385" t="s">
        <v>25</v>
      </c>
      <c r="J385" t="s">
        <v>596</v>
      </c>
      <c r="L385" t="s">
        <v>26</v>
      </c>
      <c r="M385" t="s">
        <v>590</v>
      </c>
      <c r="N385" t="s">
        <v>591</v>
      </c>
      <c r="O385" t="s">
        <v>592</v>
      </c>
      <c r="P385" t="s">
        <v>27</v>
      </c>
      <c r="Q385" t="s">
        <v>607</v>
      </c>
      <c r="R385" t="s">
        <v>394</v>
      </c>
      <c r="S385" t="s">
        <v>73</v>
      </c>
      <c r="T385" t="s">
        <v>25</v>
      </c>
      <c r="U385" t="s">
        <v>596</v>
      </c>
      <c r="W385" t="s">
        <v>26</v>
      </c>
      <c r="X385" t="s">
        <v>590</v>
      </c>
      <c r="Y385" t="s">
        <v>591</v>
      </c>
      <c r="Z385" t="s">
        <v>592</v>
      </c>
      <c r="AA385" t="s">
        <v>88</v>
      </c>
      <c r="AB385" t="s">
        <v>593</v>
      </c>
      <c r="AC385" t="s">
        <v>400</v>
      </c>
      <c r="AD385" t="s">
        <v>68</v>
      </c>
      <c r="AE385" t="s">
        <v>30</v>
      </c>
      <c r="AG385">
        <v>2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1</v>
      </c>
      <c r="AP385">
        <v>0</v>
      </c>
      <c r="AQ385">
        <v>0</v>
      </c>
      <c r="AR385">
        <v>0</v>
      </c>
      <c r="AS385">
        <v>2</v>
      </c>
      <c r="AT385">
        <v>2</v>
      </c>
      <c r="AU385" t="s">
        <v>37</v>
      </c>
      <c r="AW385">
        <v>35</v>
      </c>
      <c r="AX385">
        <v>0</v>
      </c>
      <c r="AY385">
        <v>0</v>
      </c>
      <c r="AZ385">
        <v>0</v>
      </c>
      <c r="BA385">
        <v>35</v>
      </c>
      <c r="BB385">
        <v>6.7419379599999996</v>
      </c>
      <c r="BC385">
        <v>14.56870743</v>
      </c>
      <c r="BD385">
        <v>11</v>
      </c>
    </row>
    <row r="386" spans="1:56" x14ac:dyDescent="0.25">
      <c r="A386" s="171">
        <v>44144</v>
      </c>
      <c r="B386" t="s">
        <v>26</v>
      </c>
      <c r="C386" t="s">
        <v>590</v>
      </c>
      <c r="D386" t="s">
        <v>591</v>
      </c>
      <c r="E386" t="s">
        <v>592</v>
      </c>
      <c r="F386" t="s">
        <v>88</v>
      </c>
      <c r="G386" t="s">
        <v>593</v>
      </c>
      <c r="H386" t="s">
        <v>89</v>
      </c>
      <c r="I386" t="s">
        <v>17</v>
      </c>
      <c r="J386" t="s">
        <v>594</v>
      </c>
      <c r="L386" t="s">
        <v>614</v>
      </c>
      <c r="M386" t="s">
        <v>615</v>
      </c>
      <c r="R386" t="s">
        <v>372</v>
      </c>
      <c r="S386" t="s">
        <v>48</v>
      </c>
      <c r="T386" t="s">
        <v>25</v>
      </c>
      <c r="U386" t="s">
        <v>596</v>
      </c>
      <c r="W386" t="s">
        <v>92</v>
      </c>
      <c r="X386" t="s">
        <v>602</v>
      </c>
      <c r="Y386" t="s">
        <v>157</v>
      </c>
      <c r="Z386" t="s">
        <v>665</v>
      </c>
      <c r="AA386" t="s">
        <v>201</v>
      </c>
      <c r="AB386" t="s">
        <v>666</v>
      </c>
      <c r="AC386" t="s">
        <v>423</v>
      </c>
      <c r="AD386" t="s">
        <v>196</v>
      </c>
      <c r="AE386" t="s">
        <v>112</v>
      </c>
      <c r="AG386">
        <v>0</v>
      </c>
      <c r="AH386">
        <v>0</v>
      </c>
      <c r="AI386">
        <v>4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1</v>
      </c>
      <c r="AP386">
        <v>0</v>
      </c>
      <c r="AQ386">
        <v>0</v>
      </c>
      <c r="AR386">
        <v>0</v>
      </c>
      <c r="AS386">
        <v>4</v>
      </c>
      <c r="AT386">
        <v>4</v>
      </c>
      <c r="AU386" t="s">
        <v>600</v>
      </c>
      <c r="AW386">
        <v>59</v>
      </c>
      <c r="AX386">
        <v>0</v>
      </c>
      <c r="AY386">
        <v>0</v>
      </c>
      <c r="AZ386">
        <v>0</v>
      </c>
      <c r="BA386">
        <v>59</v>
      </c>
      <c r="BB386">
        <v>6.7419379599999996</v>
      </c>
      <c r="BC386">
        <v>14.56870743</v>
      </c>
      <c r="BD386">
        <v>11</v>
      </c>
    </row>
    <row r="387" spans="1:56" x14ac:dyDescent="0.25">
      <c r="A387" s="171">
        <v>44144</v>
      </c>
      <c r="B387" t="s">
        <v>26</v>
      </c>
      <c r="C387" t="s">
        <v>590</v>
      </c>
      <c r="D387" t="s">
        <v>591</v>
      </c>
      <c r="E387" t="s">
        <v>592</v>
      </c>
      <c r="F387" t="s">
        <v>88</v>
      </c>
      <c r="G387" t="s">
        <v>593</v>
      </c>
      <c r="H387" t="s">
        <v>89</v>
      </c>
      <c r="I387" t="s">
        <v>25</v>
      </c>
      <c r="J387" t="s">
        <v>596</v>
      </c>
      <c r="L387" t="s">
        <v>26</v>
      </c>
      <c r="M387" t="s">
        <v>590</v>
      </c>
      <c r="N387" t="s">
        <v>591</v>
      </c>
      <c r="O387" t="s">
        <v>592</v>
      </c>
      <c r="P387" t="s">
        <v>27</v>
      </c>
      <c r="Q387" t="s">
        <v>607</v>
      </c>
      <c r="R387" t="s">
        <v>189</v>
      </c>
      <c r="S387" t="s">
        <v>140</v>
      </c>
      <c r="T387" t="s">
        <v>25</v>
      </c>
      <c r="U387" t="s">
        <v>596</v>
      </c>
      <c r="W387" t="s">
        <v>109</v>
      </c>
      <c r="X387" t="s">
        <v>690</v>
      </c>
      <c r="Y387" t="s">
        <v>703</v>
      </c>
      <c r="Z387" t="s">
        <v>704</v>
      </c>
      <c r="AA387" t="s">
        <v>248</v>
      </c>
      <c r="AB387" t="s">
        <v>705</v>
      </c>
      <c r="AC387" t="s">
        <v>448</v>
      </c>
      <c r="AD387" t="s">
        <v>196</v>
      </c>
      <c r="AE387" t="s">
        <v>30</v>
      </c>
      <c r="AG387">
        <v>6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1</v>
      </c>
      <c r="AP387">
        <v>0</v>
      </c>
      <c r="AQ387">
        <v>2</v>
      </c>
      <c r="AR387">
        <v>0</v>
      </c>
      <c r="AS387">
        <v>4</v>
      </c>
      <c r="AT387">
        <v>6</v>
      </c>
      <c r="AU387" t="s">
        <v>37</v>
      </c>
      <c r="AW387">
        <v>84</v>
      </c>
      <c r="AX387">
        <v>0</v>
      </c>
      <c r="AY387">
        <v>0</v>
      </c>
      <c r="AZ387">
        <v>0</v>
      </c>
      <c r="BA387">
        <v>84</v>
      </c>
      <c r="BB387">
        <v>6.7419379599999996</v>
      </c>
      <c r="BC387">
        <v>14.56870743</v>
      </c>
      <c r="BD387">
        <v>11</v>
      </c>
    </row>
    <row r="388" spans="1:56" x14ac:dyDescent="0.25">
      <c r="A388" s="171">
        <v>44144</v>
      </c>
      <c r="B388" t="s">
        <v>92</v>
      </c>
      <c r="C388" t="s">
        <v>602</v>
      </c>
      <c r="D388" t="s">
        <v>940</v>
      </c>
      <c r="E388" t="s">
        <v>604</v>
      </c>
      <c r="F388" t="s">
        <v>193</v>
      </c>
      <c r="G388" t="s">
        <v>754</v>
      </c>
      <c r="H388" t="s">
        <v>366</v>
      </c>
      <c r="I388" t="s">
        <v>17</v>
      </c>
      <c r="J388" t="s">
        <v>594</v>
      </c>
      <c r="L388" t="s">
        <v>143</v>
      </c>
      <c r="M388" t="s">
        <v>595</v>
      </c>
      <c r="R388" t="s">
        <v>372</v>
      </c>
      <c r="S388" t="s">
        <v>190</v>
      </c>
      <c r="T388" t="s">
        <v>25</v>
      </c>
      <c r="U388" t="s">
        <v>596</v>
      </c>
      <c r="W388" t="s">
        <v>92</v>
      </c>
      <c r="X388" t="s">
        <v>602</v>
      </c>
      <c r="Y388" t="s">
        <v>93</v>
      </c>
      <c r="Z388" t="s">
        <v>687</v>
      </c>
      <c r="AA388" t="s">
        <v>211</v>
      </c>
      <c r="AB388" t="s">
        <v>688</v>
      </c>
      <c r="AC388" t="s">
        <v>432</v>
      </c>
      <c r="AD388" t="s">
        <v>29</v>
      </c>
      <c r="AE388" t="s">
        <v>156</v>
      </c>
      <c r="AG388">
        <v>1</v>
      </c>
      <c r="AH388">
        <v>0</v>
      </c>
      <c r="AI388">
        <v>4</v>
      </c>
      <c r="AJ388">
        <v>0</v>
      </c>
      <c r="AK388">
        <v>0</v>
      </c>
      <c r="AL388">
        <v>0</v>
      </c>
      <c r="AM388">
        <v>0</v>
      </c>
      <c r="AN388">
        <v>0</v>
      </c>
      <c r="AO388" s="36">
        <v>2</v>
      </c>
      <c r="AP388">
        <v>0</v>
      </c>
      <c r="AQ388">
        <v>0</v>
      </c>
      <c r="AR388">
        <v>2</v>
      </c>
      <c r="AS388">
        <v>3</v>
      </c>
      <c r="AT388">
        <v>5</v>
      </c>
      <c r="AU388" t="s">
        <v>37</v>
      </c>
      <c r="AW388">
        <v>75</v>
      </c>
      <c r="AX388">
        <v>0</v>
      </c>
      <c r="AY388">
        <v>0</v>
      </c>
      <c r="AZ388">
        <v>0</v>
      </c>
      <c r="BA388">
        <v>75</v>
      </c>
      <c r="BB388">
        <v>4.8988359600000004</v>
      </c>
      <c r="BC388">
        <v>14.544278820000001</v>
      </c>
      <c r="BD388">
        <v>11</v>
      </c>
    </row>
    <row r="389" spans="1:56" x14ac:dyDescent="0.25">
      <c r="A389" s="171">
        <v>44144</v>
      </c>
      <c r="B389" t="s">
        <v>92</v>
      </c>
      <c r="C389" t="s">
        <v>602</v>
      </c>
      <c r="D389" t="s">
        <v>940</v>
      </c>
      <c r="E389" t="s">
        <v>604</v>
      </c>
      <c r="F389" t="s">
        <v>218</v>
      </c>
      <c r="G389" t="s">
        <v>837</v>
      </c>
      <c r="H389" t="s">
        <v>364</v>
      </c>
      <c r="I389" t="s">
        <v>25</v>
      </c>
      <c r="J389" t="s">
        <v>596</v>
      </c>
      <c r="L389" t="s">
        <v>92</v>
      </c>
      <c r="M389" t="s">
        <v>602</v>
      </c>
      <c r="N389" t="s">
        <v>157</v>
      </c>
      <c r="O389" t="s">
        <v>665</v>
      </c>
      <c r="P389" t="s">
        <v>201</v>
      </c>
      <c r="Q389" t="s">
        <v>666</v>
      </c>
      <c r="R389" t="s">
        <v>959</v>
      </c>
      <c r="S389" t="s">
        <v>127</v>
      </c>
      <c r="T389" t="s">
        <v>17</v>
      </c>
      <c r="U389" t="s">
        <v>594</v>
      </c>
      <c r="W389" t="s">
        <v>262</v>
      </c>
      <c r="X389" t="s">
        <v>626</v>
      </c>
      <c r="AC389" t="s">
        <v>372</v>
      </c>
      <c r="AD389" t="s">
        <v>176</v>
      </c>
      <c r="AE389" t="s">
        <v>30</v>
      </c>
      <c r="AG389">
        <v>5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1</v>
      </c>
      <c r="AP389">
        <v>0</v>
      </c>
      <c r="AQ389">
        <v>0</v>
      </c>
      <c r="AR389">
        <v>0</v>
      </c>
      <c r="AS389">
        <v>5</v>
      </c>
      <c r="AT389">
        <v>5</v>
      </c>
      <c r="AU389" t="s">
        <v>135</v>
      </c>
      <c r="AW389">
        <v>340</v>
      </c>
      <c r="AX389">
        <v>0</v>
      </c>
      <c r="AY389">
        <v>98</v>
      </c>
      <c r="AZ389">
        <v>0</v>
      </c>
      <c r="BA389">
        <v>438</v>
      </c>
      <c r="BB389">
        <v>5.0849866700000002</v>
      </c>
      <c r="BC389">
        <v>14.63825578</v>
      </c>
      <c r="BD389">
        <v>11</v>
      </c>
    </row>
    <row r="390" spans="1:56" x14ac:dyDescent="0.25">
      <c r="A390" s="171">
        <v>44144</v>
      </c>
      <c r="B390" t="s">
        <v>92</v>
      </c>
      <c r="C390" t="s">
        <v>602</v>
      </c>
      <c r="D390" t="s">
        <v>940</v>
      </c>
      <c r="E390" t="s">
        <v>604</v>
      </c>
      <c r="F390" t="s">
        <v>218</v>
      </c>
      <c r="G390" t="s">
        <v>837</v>
      </c>
      <c r="H390" t="s">
        <v>364</v>
      </c>
      <c r="I390" t="s">
        <v>25</v>
      </c>
      <c r="J390" t="s">
        <v>596</v>
      </c>
      <c r="L390" t="s">
        <v>92</v>
      </c>
      <c r="M390" t="s">
        <v>602</v>
      </c>
      <c r="N390" t="s">
        <v>157</v>
      </c>
      <c r="O390" t="s">
        <v>665</v>
      </c>
      <c r="P390" t="s">
        <v>201</v>
      </c>
      <c r="Q390" t="s">
        <v>666</v>
      </c>
      <c r="R390" t="s">
        <v>984</v>
      </c>
      <c r="S390" t="s">
        <v>121</v>
      </c>
      <c r="T390" t="s">
        <v>17</v>
      </c>
      <c r="U390" t="s">
        <v>594</v>
      </c>
      <c r="W390" t="s">
        <v>618</v>
      </c>
      <c r="X390" t="s">
        <v>619</v>
      </c>
      <c r="AC390" t="s">
        <v>372</v>
      </c>
      <c r="AD390" t="s">
        <v>245</v>
      </c>
      <c r="AE390" t="s">
        <v>30</v>
      </c>
      <c r="AG390">
        <v>13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1</v>
      </c>
      <c r="AP390">
        <v>1</v>
      </c>
      <c r="AQ390">
        <v>3</v>
      </c>
      <c r="AR390">
        <v>4</v>
      </c>
      <c r="AS390">
        <v>5</v>
      </c>
      <c r="AT390">
        <v>13</v>
      </c>
      <c r="AU390" t="s">
        <v>31</v>
      </c>
      <c r="AW390">
        <v>710</v>
      </c>
      <c r="AX390">
        <v>215</v>
      </c>
      <c r="AY390">
        <v>0</v>
      </c>
      <c r="AZ390">
        <v>0</v>
      </c>
      <c r="BA390">
        <v>925</v>
      </c>
      <c r="BB390">
        <v>5.0849866700000002</v>
      </c>
      <c r="BC390">
        <v>14.63825578</v>
      </c>
      <c r="BD390">
        <v>11</v>
      </c>
    </row>
    <row r="391" spans="1:56" x14ac:dyDescent="0.25">
      <c r="A391" s="171">
        <v>44144</v>
      </c>
      <c r="B391" t="s">
        <v>92</v>
      </c>
      <c r="C391" t="s">
        <v>602</v>
      </c>
      <c r="D391" t="s">
        <v>940</v>
      </c>
      <c r="E391" t="s">
        <v>604</v>
      </c>
      <c r="F391" t="s">
        <v>218</v>
      </c>
      <c r="G391" t="s">
        <v>837</v>
      </c>
      <c r="H391" t="s">
        <v>364</v>
      </c>
      <c r="I391" t="s">
        <v>25</v>
      </c>
      <c r="J391" t="s">
        <v>596</v>
      </c>
      <c r="L391" t="s">
        <v>92</v>
      </c>
      <c r="M391" t="s">
        <v>602</v>
      </c>
      <c r="N391" t="s">
        <v>157</v>
      </c>
      <c r="O391" t="s">
        <v>665</v>
      </c>
      <c r="P391" t="s">
        <v>201</v>
      </c>
      <c r="Q391" t="s">
        <v>666</v>
      </c>
      <c r="R391" t="s">
        <v>984</v>
      </c>
      <c r="S391" t="s">
        <v>121</v>
      </c>
      <c r="T391" t="s">
        <v>17</v>
      </c>
      <c r="U391" t="s">
        <v>594</v>
      </c>
      <c r="W391" t="s">
        <v>618</v>
      </c>
      <c r="X391" t="s">
        <v>619</v>
      </c>
      <c r="AC391" t="s">
        <v>372</v>
      </c>
      <c r="AD391" t="s">
        <v>245</v>
      </c>
      <c r="AE391" t="s">
        <v>30</v>
      </c>
      <c r="AG391">
        <v>6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 s="36">
        <v>1</v>
      </c>
      <c r="AP391">
        <v>0</v>
      </c>
      <c r="AQ391">
        <v>0</v>
      </c>
      <c r="AR391">
        <v>0</v>
      </c>
      <c r="AS391">
        <v>6</v>
      </c>
      <c r="AT391">
        <v>6</v>
      </c>
      <c r="AU391" t="s">
        <v>37</v>
      </c>
      <c r="AW391">
        <v>400</v>
      </c>
      <c r="AX391">
        <v>0</v>
      </c>
      <c r="AY391">
        <v>0</v>
      </c>
      <c r="AZ391">
        <v>0</v>
      </c>
      <c r="BA391">
        <v>400</v>
      </c>
      <c r="BB391">
        <v>5.0849866700000002</v>
      </c>
      <c r="BC391">
        <v>14.63825578</v>
      </c>
      <c r="BD391">
        <v>11</v>
      </c>
    </row>
    <row r="392" spans="1:56" x14ac:dyDescent="0.25">
      <c r="A392" s="171">
        <v>44144</v>
      </c>
      <c r="B392" t="s">
        <v>92</v>
      </c>
      <c r="C392" t="s">
        <v>602</v>
      </c>
      <c r="D392" t="s">
        <v>157</v>
      </c>
      <c r="E392" t="s">
        <v>665</v>
      </c>
      <c r="F392" t="s">
        <v>158</v>
      </c>
      <c r="G392" t="s">
        <v>667</v>
      </c>
      <c r="H392" t="s">
        <v>847</v>
      </c>
      <c r="I392" t="s">
        <v>25</v>
      </c>
      <c r="J392" t="s">
        <v>596</v>
      </c>
      <c r="L392" t="s">
        <v>26</v>
      </c>
      <c r="M392" t="s">
        <v>590</v>
      </c>
      <c r="N392" t="s">
        <v>301</v>
      </c>
      <c r="O392" t="s">
        <v>745</v>
      </c>
      <c r="P392" t="s">
        <v>543</v>
      </c>
      <c r="Q392" t="s">
        <v>827</v>
      </c>
      <c r="R392" t="s">
        <v>889</v>
      </c>
      <c r="S392" t="s">
        <v>53</v>
      </c>
      <c r="T392" t="s">
        <v>25</v>
      </c>
      <c r="U392" t="s">
        <v>596</v>
      </c>
      <c r="W392" t="s">
        <v>92</v>
      </c>
      <c r="X392" t="s">
        <v>602</v>
      </c>
      <c r="Y392" t="s">
        <v>157</v>
      </c>
      <c r="Z392" t="s">
        <v>665</v>
      </c>
      <c r="AA392" t="s">
        <v>158</v>
      </c>
      <c r="AB392" t="s">
        <v>667</v>
      </c>
      <c r="AC392" t="s">
        <v>830</v>
      </c>
      <c r="AD392" t="s">
        <v>56</v>
      </c>
      <c r="AE392" t="s">
        <v>30</v>
      </c>
      <c r="AG392">
        <v>3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1</v>
      </c>
      <c r="AP392">
        <v>0</v>
      </c>
      <c r="AQ392">
        <v>0</v>
      </c>
      <c r="AR392">
        <v>0</v>
      </c>
      <c r="AS392">
        <v>3</v>
      </c>
      <c r="AT392">
        <v>3</v>
      </c>
      <c r="AU392" t="s">
        <v>37</v>
      </c>
      <c r="AW392">
        <v>150</v>
      </c>
      <c r="AX392">
        <v>0</v>
      </c>
      <c r="AY392">
        <v>0</v>
      </c>
      <c r="AZ392">
        <v>0</v>
      </c>
      <c r="BA392">
        <v>150</v>
      </c>
      <c r="BB392">
        <v>6.0385846000000001</v>
      </c>
      <c r="BC392">
        <v>14.4007468</v>
      </c>
      <c r="BD392">
        <v>11</v>
      </c>
    </row>
    <row r="393" spans="1:56" x14ac:dyDescent="0.25">
      <c r="A393" s="171">
        <v>44144</v>
      </c>
      <c r="B393" t="s">
        <v>92</v>
      </c>
      <c r="C393" t="s">
        <v>602</v>
      </c>
      <c r="D393" t="s">
        <v>157</v>
      </c>
      <c r="E393" t="s">
        <v>665</v>
      </c>
      <c r="F393" t="s">
        <v>158</v>
      </c>
      <c r="G393" t="s">
        <v>667</v>
      </c>
      <c r="H393" t="s">
        <v>847</v>
      </c>
      <c r="I393" t="s">
        <v>14</v>
      </c>
      <c r="J393" t="s">
        <v>611</v>
      </c>
      <c r="L393" t="s">
        <v>159</v>
      </c>
      <c r="M393" t="s">
        <v>653</v>
      </c>
      <c r="R393" t="s">
        <v>372</v>
      </c>
      <c r="S393" t="s">
        <v>101</v>
      </c>
      <c r="T393" t="s">
        <v>544</v>
      </c>
      <c r="U393" t="s">
        <v>782</v>
      </c>
      <c r="AC393" t="s">
        <v>372</v>
      </c>
      <c r="AD393" t="s">
        <v>56</v>
      </c>
      <c r="AE393" t="s">
        <v>36</v>
      </c>
      <c r="AG393">
        <v>0</v>
      </c>
      <c r="AH393">
        <v>4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1</v>
      </c>
      <c r="AP393">
        <v>0</v>
      </c>
      <c r="AQ393">
        <v>0</v>
      </c>
      <c r="AR393">
        <v>0</v>
      </c>
      <c r="AS393">
        <v>4</v>
      </c>
      <c r="AT393">
        <v>4</v>
      </c>
      <c r="AU393" t="s">
        <v>151</v>
      </c>
      <c r="AV393" t="s">
        <v>327</v>
      </c>
      <c r="AW393">
        <v>200</v>
      </c>
      <c r="AX393">
        <v>0</v>
      </c>
      <c r="AY393">
        <v>0</v>
      </c>
      <c r="AZ393">
        <v>1</v>
      </c>
      <c r="BA393">
        <v>201</v>
      </c>
      <c r="BB393">
        <v>6.0385846000000001</v>
      </c>
      <c r="BC393">
        <v>14.4007468</v>
      </c>
      <c r="BD393">
        <v>11</v>
      </c>
    </row>
    <row r="394" spans="1:56" x14ac:dyDescent="0.25">
      <c r="A394" s="171">
        <v>44144</v>
      </c>
      <c r="B394" t="s">
        <v>92</v>
      </c>
      <c r="C394" t="s">
        <v>602</v>
      </c>
      <c r="D394" t="s">
        <v>157</v>
      </c>
      <c r="E394" t="s">
        <v>665</v>
      </c>
      <c r="F394" t="s">
        <v>158</v>
      </c>
      <c r="G394" t="s">
        <v>667</v>
      </c>
      <c r="H394" t="s">
        <v>847</v>
      </c>
      <c r="I394" t="s">
        <v>14</v>
      </c>
      <c r="J394" t="s">
        <v>611</v>
      </c>
      <c r="L394" t="s">
        <v>159</v>
      </c>
      <c r="M394" t="s">
        <v>653</v>
      </c>
      <c r="R394" t="s">
        <v>372</v>
      </c>
      <c r="S394" t="s">
        <v>101</v>
      </c>
      <c r="T394" t="s">
        <v>544</v>
      </c>
      <c r="U394" t="s">
        <v>782</v>
      </c>
      <c r="AC394" t="s">
        <v>372</v>
      </c>
      <c r="AD394" t="s">
        <v>56</v>
      </c>
      <c r="AE394" t="s">
        <v>36</v>
      </c>
      <c r="AG394">
        <v>0</v>
      </c>
      <c r="AH394">
        <v>2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1</v>
      </c>
      <c r="AP394">
        <v>0</v>
      </c>
      <c r="AQ394">
        <v>0</v>
      </c>
      <c r="AR394">
        <v>0</v>
      </c>
      <c r="AS394">
        <v>2</v>
      </c>
      <c r="AT394">
        <v>2</v>
      </c>
      <c r="AU394" t="s">
        <v>37</v>
      </c>
      <c r="AW394">
        <v>100</v>
      </c>
      <c r="AX394">
        <v>0</v>
      </c>
      <c r="AY394">
        <v>0</v>
      </c>
      <c r="AZ394">
        <v>0</v>
      </c>
      <c r="BA394">
        <v>100</v>
      </c>
      <c r="BB394">
        <v>6.0385846000000001</v>
      </c>
      <c r="BC394">
        <v>14.4007468</v>
      </c>
      <c r="BD394">
        <v>11</v>
      </c>
    </row>
    <row r="395" spans="1:56" x14ac:dyDescent="0.25">
      <c r="A395" s="171">
        <v>44144</v>
      </c>
      <c r="B395" t="s">
        <v>92</v>
      </c>
      <c r="C395" t="s">
        <v>602</v>
      </c>
      <c r="D395" t="s">
        <v>157</v>
      </c>
      <c r="E395" t="s">
        <v>665</v>
      </c>
      <c r="F395" t="s">
        <v>158</v>
      </c>
      <c r="G395" t="s">
        <v>667</v>
      </c>
      <c r="H395" t="s">
        <v>847</v>
      </c>
      <c r="I395" t="s">
        <v>25</v>
      </c>
      <c r="J395" t="s">
        <v>596</v>
      </c>
      <c r="L395" t="s">
        <v>26</v>
      </c>
      <c r="M395" t="s">
        <v>590</v>
      </c>
      <c r="N395" t="s">
        <v>301</v>
      </c>
      <c r="O395" t="s">
        <v>745</v>
      </c>
      <c r="P395" t="s">
        <v>543</v>
      </c>
      <c r="Q395" t="s">
        <v>827</v>
      </c>
      <c r="R395" t="s">
        <v>936</v>
      </c>
      <c r="S395" t="s">
        <v>140</v>
      </c>
      <c r="T395" t="s">
        <v>25</v>
      </c>
      <c r="U395" t="s">
        <v>596</v>
      </c>
      <c r="W395" t="s">
        <v>92</v>
      </c>
      <c r="X395" t="s">
        <v>602</v>
      </c>
      <c r="Y395" t="s">
        <v>157</v>
      </c>
      <c r="Z395" t="s">
        <v>665</v>
      </c>
      <c r="AA395" t="s">
        <v>158</v>
      </c>
      <c r="AB395" t="s">
        <v>667</v>
      </c>
      <c r="AC395" t="s">
        <v>830</v>
      </c>
      <c r="AD395" t="s">
        <v>68</v>
      </c>
      <c r="AE395" t="s">
        <v>30</v>
      </c>
      <c r="AG395">
        <v>3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1</v>
      </c>
      <c r="AP395">
        <v>0</v>
      </c>
      <c r="AQ395">
        <v>0</v>
      </c>
      <c r="AR395">
        <v>0</v>
      </c>
      <c r="AS395">
        <v>3</v>
      </c>
      <c r="AT395">
        <v>3</v>
      </c>
      <c r="AU395" t="s">
        <v>37</v>
      </c>
      <c r="AW395">
        <v>150</v>
      </c>
      <c r="AX395">
        <v>0</v>
      </c>
      <c r="AY395">
        <v>0</v>
      </c>
      <c r="AZ395">
        <v>0</v>
      </c>
      <c r="BA395">
        <v>150</v>
      </c>
      <c r="BB395">
        <v>6.0385846000000001</v>
      </c>
      <c r="BC395">
        <v>14.4007468</v>
      </c>
      <c r="BD395">
        <v>11</v>
      </c>
    </row>
    <row r="396" spans="1:56" x14ac:dyDescent="0.25">
      <c r="A396" s="171">
        <v>44144</v>
      </c>
      <c r="B396" t="s">
        <v>92</v>
      </c>
      <c r="C396" t="s">
        <v>602</v>
      </c>
      <c r="D396" t="s">
        <v>157</v>
      </c>
      <c r="E396" t="s">
        <v>665</v>
      </c>
      <c r="F396" t="s">
        <v>158</v>
      </c>
      <c r="G396" t="s">
        <v>667</v>
      </c>
      <c r="H396" t="s">
        <v>847</v>
      </c>
      <c r="I396" t="s">
        <v>14</v>
      </c>
      <c r="J396" t="s">
        <v>611</v>
      </c>
      <c r="L396" t="s">
        <v>159</v>
      </c>
      <c r="M396" t="s">
        <v>653</v>
      </c>
      <c r="R396" t="s">
        <v>372</v>
      </c>
      <c r="S396" t="s">
        <v>69</v>
      </c>
      <c r="T396" t="s">
        <v>544</v>
      </c>
      <c r="U396" t="s">
        <v>782</v>
      </c>
      <c r="AC396" t="s">
        <v>372</v>
      </c>
      <c r="AD396" t="s">
        <v>59</v>
      </c>
      <c r="AE396" t="s">
        <v>36</v>
      </c>
      <c r="AG396">
        <v>0</v>
      </c>
      <c r="AH396">
        <v>4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1</v>
      </c>
      <c r="AP396">
        <v>0</v>
      </c>
      <c r="AQ396">
        <v>0</v>
      </c>
      <c r="AR396">
        <v>0</v>
      </c>
      <c r="AS396">
        <v>4</v>
      </c>
      <c r="AT396">
        <v>4</v>
      </c>
      <c r="AU396" t="s">
        <v>151</v>
      </c>
      <c r="AV396" t="s">
        <v>327</v>
      </c>
      <c r="AW396">
        <v>200</v>
      </c>
      <c r="AX396">
        <v>0</v>
      </c>
      <c r="AY396">
        <v>0</v>
      </c>
      <c r="AZ396">
        <v>1</v>
      </c>
      <c r="BA396">
        <v>201</v>
      </c>
      <c r="BB396">
        <v>6.0385846000000001</v>
      </c>
      <c r="BC396">
        <v>14.4007468</v>
      </c>
      <c r="BD396">
        <v>11</v>
      </c>
    </row>
    <row r="397" spans="1:56" x14ac:dyDescent="0.25">
      <c r="A397" s="171">
        <v>44144</v>
      </c>
      <c r="B397" t="s">
        <v>92</v>
      </c>
      <c r="C397" t="s">
        <v>602</v>
      </c>
      <c r="D397" t="s">
        <v>157</v>
      </c>
      <c r="E397" t="s">
        <v>665</v>
      </c>
      <c r="F397" t="s">
        <v>158</v>
      </c>
      <c r="G397" t="s">
        <v>667</v>
      </c>
      <c r="H397" t="s">
        <v>847</v>
      </c>
      <c r="I397" t="s">
        <v>14</v>
      </c>
      <c r="J397" t="s">
        <v>611</v>
      </c>
      <c r="L397" t="s">
        <v>159</v>
      </c>
      <c r="M397" t="s">
        <v>653</v>
      </c>
      <c r="R397" t="s">
        <v>372</v>
      </c>
      <c r="S397" t="s">
        <v>60</v>
      </c>
      <c r="T397" t="s">
        <v>544</v>
      </c>
      <c r="U397" t="s">
        <v>782</v>
      </c>
      <c r="AC397" t="s">
        <v>372</v>
      </c>
      <c r="AD397" t="s">
        <v>190</v>
      </c>
      <c r="AE397" t="s">
        <v>36</v>
      </c>
      <c r="AG397">
        <v>0</v>
      </c>
      <c r="AH397">
        <v>2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1</v>
      </c>
      <c r="AP397">
        <v>0</v>
      </c>
      <c r="AQ397">
        <v>0</v>
      </c>
      <c r="AR397">
        <v>0</v>
      </c>
      <c r="AS397">
        <v>2</v>
      </c>
      <c r="AT397">
        <v>2</v>
      </c>
      <c r="AU397" t="s">
        <v>37</v>
      </c>
      <c r="AW397">
        <v>100</v>
      </c>
      <c r="AX397">
        <v>0</v>
      </c>
      <c r="AY397">
        <v>0</v>
      </c>
      <c r="AZ397">
        <v>0</v>
      </c>
      <c r="BA397">
        <v>100</v>
      </c>
      <c r="BB397">
        <v>6.0385846000000001</v>
      </c>
      <c r="BC397">
        <v>14.4007468</v>
      </c>
      <c r="BD397">
        <v>11</v>
      </c>
    </row>
    <row r="398" spans="1:56" x14ac:dyDescent="0.25">
      <c r="A398" s="171">
        <v>44144</v>
      </c>
      <c r="B398" t="s">
        <v>10</v>
      </c>
      <c r="C398" t="s">
        <v>659</v>
      </c>
      <c r="D398" t="s">
        <v>11</v>
      </c>
      <c r="E398" t="s">
        <v>660</v>
      </c>
      <c r="F398" t="s">
        <v>51</v>
      </c>
      <c r="G398" t="s">
        <v>1141</v>
      </c>
      <c r="H398" t="s">
        <v>361</v>
      </c>
      <c r="I398" t="s">
        <v>14</v>
      </c>
      <c r="J398" t="s">
        <v>611</v>
      </c>
      <c r="L398" t="s">
        <v>52</v>
      </c>
      <c r="M398" t="s">
        <v>616</v>
      </c>
      <c r="R398" t="s">
        <v>372</v>
      </c>
      <c r="S398" t="s">
        <v>101</v>
      </c>
      <c r="T398" t="s">
        <v>17</v>
      </c>
      <c r="U398" t="s">
        <v>594</v>
      </c>
      <c r="W398" t="s">
        <v>614</v>
      </c>
      <c r="X398" t="s">
        <v>615</v>
      </c>
      <c r="AC398" t="s">
        <v>372</v>
      </c>
      <c r="AD398" t="s">
        <v>65</v>
      </c>
      <c r="AE398" t="s">
        <v>36</v>
      </c>
      <c r="AG398">
        <v>0</v>
      </c>
      <c r="AH398">
        <v>5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 s="36">
        <v>1</v>
      </c>
      <c r="AP398">
        <v>1</v>
      </c>
      <c r="AQ398">
        <v>1</v>
      </c>
      <c r="AR398">
        <v>1</v>
      </c>
      <c r="AS398">
        <v>2</v>
      </c>
      <c r="AT398">
        <v>5</v>
      </c>
      <c r="AU398" t="s">
        <v>21</v>
      </c>
      <c r="AV398" t="s">
        <v>327</v>
      </c>
      <c r="AW398">
        <v>70</v>
      </c>
      <c r="AX398">
        <v>20</v>
      </c>
      <c r="AY398">
        <v>0</v>
      </c>
      <c r="AZ398">
        <v>3</v>
      </c>
      <c r="BA398">
        <v>93</v>
      </c>
      <c r="BB398">
        <v>8.6633450799999991</v>
      </c>
      <c r="BC398">
        <v>14.9876931</v>
      </c>
      <c r="BD398">
        <v>11</v>
      </c>
    </row>
    <row r="399" spans="1:56" x14ac:dyDescent="0.25">
      <c r="A399" s="171">
        <v>44144</v>
      </c>
      <c r="B399" t="s">
        <v>10</v>
      </c>
      <c r="C399" t="s">
        <v>659</v>
      </c>
      <c r="D399" t="s">
        <v>11</v>
      </c>
      <c r="E399" t="s">
        <v>660</v>
      </c>
      <c r="F399" t="s">
        <v>51</v>
      </c>
      <c r="G399" t="s">
        <v>1141</v>
      </c>
      <c r="H399" t="s">
        <v>361</v>
      </c>
      <c r="I399" t="s">
        <v>14</v>
      </c>
      <c r="J399" t="s">
        <v>611</v>
      </c>
      <c r="L399" t="s">
        <v>52</v>
      </c>
      <c r="M399" t="s">
        <v>616</v>
      </c>
      <c r="R399" t="s">
        <v>372</v>
      </c>
      <c r="S399" t="s">
        <v>101</v>
      </c>
      <c r="T399" t="s">
        <v>17</v>
      </c>
      <c r="U399" t="s">
        <v>594</v>
      </c>
      <c r="W399" t="s">
        <v>614</v>
      </c>
      <c r="X399" t="s">
        <v>615</v>
      </c>
      <c r="AC399" t="s">
        <v>372</v>
      </c>
      <c r="AD399" t="s">
        <v>65</v>
      </c>
      <c r="AE399" t="s">
        <v>36</v>
      </c>
      <c r="AG399">
        <v>0</v>
      </c>
      <c r="AH399">
        <v>8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 s="36">
        <v>1</v>
      </c>
      <c r="AP399">
        <v>2</v>
      </c>
      <c r="AQ399">
        <v>1</v>
      </c>
      <c r="AR399">
        <v>0</v>
      </c>
      <c r="AS399">
        <v>5</v>
      </c>
      <c r="AT399">
        <v>8</v>
      </c>
      <c r="AU399" t="s">
        <v>21</v>
      </c>
      <c r="AV399" t="s">
        <v>652</v>
      </c>
      <c r="AW399">
        <v>170</v>
      </c>
      <c r="AX399">
        <v>40</v>
      </c>
      <c r="AY399">
        <v>0</v>
      </c>
      <c r="AZ399">
        <v>5</v>
      </c>
      <c r="BA399">
        <v>215</v>
      </c>
      <c r="BB399">
        <v>8.6633450799999991</v>
      </c>
      <c r="BC399">
        <v>14.9876931</v>
      </c>
      <c r="BD399">
        <v>11</v>
      </c>
    </row>
    <row r="400" spans="1:56" x14ac:dyDescent="0.25">
      <c r="A400" s="171">
        <v>44144</v>
      </c>
      <c r="B400" t="s">
        <v>10</v>
      </c>
      <c r="C400" t="s">
        <v>659</v>
      </c>
      <c r="D400" t="s">
        <v>11</v>
      </c>
      <c r="E400" t="s">
        <v>660</v>
      </c>
      <c r="F400" t="s">
        <v>51</v>
      </c>
      <c r="G400" t="s">
        <v>1141</v>
      </c>
      <c r="H400" t="s">
        <v>361</v>
      </c>
      <c r="I400" t="s">
        <v>14</v>
      </c>
      <c r="J400" t="s">
        <v>611</v>
      </c>
      <c r="L400" t="s">
        <v>52</v>
      </c>
      <c r="M400" t="s">
        <v>616</v>
      </c>
      <c r="R400" t="s">
        <v>372</v>
      </c>
      <c r="S400" t="s">
        <v>95</v>
      </c>
      <c r="T400" t="s">
        <v>17</v>
      </c>
      <c r="U400" t="s">
        <v>594</v>
      </c>
      <c r="W400" t="s">
        <v>614</v>
      </c>
      <c r="X400" t="s">
        <v>615</v>
      </c>
      <c r="AC400" t="s">
        <v>372</v>
      </c>
      <c r="AD400" t="s">
        <v>179</v>
      </c>
      <c r="AE400" t="s">
        <v>36</v>
      </c>
      <c r="AG400">
        <v>0</v>
      </c>
      <c r="AH400">
        <v>6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 s="36">
        <v>1</v>
      </c>
      <c r="AP400">
        <v>2</v>
      </c>
      <c r="AQ400">
        <v>1</v>
      </c>
      <c r="AR400">
        <v>1</v>
      </c>
      <c r="AS400">
        <v>2</v>
      </c>
      <c r="AT400">
        <v>6</v>
      </c>
      <c r="AU400" t="s">
        <v>21</v>
      </c>
      <c r="AV400" t="s">
        <v>327</v>
      </c>
      <c r="AW400">
        <v>80</v>
      </c>
      <c r="AX400">
        <v>30</v>
      </c>
      <c r="AY400">
        <v>0</v>
      </c>
      <c r="AZ400">
        <v>3</v>
      </c>
      <c r="BA400">
        <v>113</v>
      </c>
      <c r="BB400">
        <v>8.6633450799999991</v>
      </c>
      <c r="BC400">
        <v>14.9876931</v>
      </c>
      <c r="BD400">
        <v>11</v>
      </c>
    </row>
    <row r="401" spans="1:56" x14ac:dyDescent="0.25">
      <c r="A401" s="171">
        <v>44144</v>
      </c>
      <c r="B401" t="s">
        <v>10</v>
      </c>
      <c r="C401" t="s">
        <v>659</v>
      </c>
      <c r="D401" t="s">
        <v>11</v>
      </c>
      <c r="E401" t="s">
        <v>660</v>
      </c>
      <c r="F401" t="s">
        <v>51</v>
      </c>
      <c r="G401" t="s">
        <v>1141</v>
      </c>
      <c r="H401" t="s">
        <v>361</v>
      </c>
      <c r="I401" t="s">
        <v>14</v>
      </c>
      <c r="J401" t="s">
        <v>611</v>
      </c>
      <c r="L401" t="s">
        <v>52</v>
      </c>
      <c r="M401" t="s">
        <v>616</v>
      </c>
      <c r="R401" t="s">
        <v>372</v>
      </c>
      <c r="S401" t="s">
        <v>87</v>
      </c>
      <c r="T401" t="s">
        <v>17</v>
      </c>
      <c r="U401" t="s">
        <v>594</v>
      </c>
      <c r="W401" t="s">
        <v>614</v>
      </c>
      <c r="X401" t="s">
        <v>615</v>
      </c>
      <c r="AC401" t="s">
        <v>372</v>
      </c>
      <c r="AD401" t="s">
        <v>29</v>
      </c>
      <c r="AE401" t="s">
        <v>36</v>
      </c>
      <c r="AG401">
        <v>0</v>
      </c>
      <c r="AH401">
        <v>8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 s="36">
        <v>1</v>
      </c>
      <c r="AP401">
        <v>1</v>
      </c>
      <c r="AQ401">
        <v>2</v>
      </c>
      <c r="AR401">
        <v>2</v>
      </c>
      <c r="AS401">
        <v>3</v>
      </c>
      <c r="AT401">
        <v>8</v>
      </c>
      <c r="AU401" t="s">
        <v>21</v>
      </c>
      <c r="AV401" t="s">
        <v>652</v>
      </c>
      <c r="AW401">
        <v>120</v>
      </c>
      <c r="AX401">
        <v>30</v>
      </c>
      <c r="AY401">
        <v>0</v>
      </c>
      <c r="AZ401">
        <v>5</v>
      </c>
      <c r="BA401">
        <v>155</v>
      </c>
      <c r="BB401">
        <v>8.6633450799999991</v>
      </c>
      <c r="BC401">
        <v>14.9876931</v>
      </c>
      <c r="BD401">
        <v>11</v>
      </c>
    </row>
    <row r="402" spans="1:56" x14ac:dyDescent="0.25">
      <c r="A402" s="171">
        <v>44144</v>
      </c>
      <c r="B402" t="s">
        <v>10</v>
      </c>
      <c r="C402" t="s">
        <v>659</v>
      </c>
      <c r="D402" t="s">
        <v>11</v>
      </c>
      <c r="E402" t="s">
        <v>660</v>
      </c>
      <c r="F402" t="s">
        <v>51</v>
      </c>
      <c r="G402" t="s">
        <v>1141</v>
      </c>
      <c r="H402" t="s">
        <v>361</v>
      </c>
      <c r="I402" t="s">
        <v>14</v>
      </c>
      <c r="J402" t="s">
        <v>611</v>
      </c>
      <c r="L402" t="s">
        <v>52</v>
      </c>
      <c r="M402" t="s">
        <v>616</v>
      </c>
      <c r="R402" t="s">
        <v>372</v>
      </c>
      <c r="S402" t="s">
        <v>116</v>
      </c>
      <c r="T402" t="s">
        <v>17</v>
      </c>
      <c r="U402" t="s">
        <v>594</v>
      </c>
      <c r="W402" t="s">
        <v>614</v>
      </c>
      <c r="X402" t="s">
        <v>615</v>
      </c>
      <c r="AC402" t="s">
        <v>372</v>
      </c>
      <c r="AD402" t="s">
        <v>75</v>
      </c>
      <c r="AE402" t="s">
        <v>36</v>
      </c>
      <c r="AG402">
        <v>0</v>
      </c>
      <c r="AH402">
        <v>11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 s="36">
        <v>1</v>
      </c>
      <c r="AP402">
        <v>3</v>
      </c>
      <c r="AQ402">
        <v>2</v>
      </c>
      <c r="AR402">
        <v>3</v>
      </c>
      <c r="AS402">
        <v>3</v>
      </c>
      <c r="AT402">
        <v>11</v>
      </c>
      <c r="AU402" t="s">
        <v>21</v>
      </c>
      <c r="AV402" t="s">
        <v>327</v>
      </c>
      <c r="AW402">
        <v>120</v>
      </c>
      <c r="AX402">
        <v>30</v>
      </c>
      <c r="AY402">
        <v>0</v>
      </c>
      <c r="AZ402">
        <v>4</v>
      </c>
      <c r="BA402">
        <v>154</v>
      </c>
      <c r="BB402">
        <v>8.6633450799999991</v>
      </c>
      <c r="BC402">
        <v>14.9876931</v>
      </c>
      <c r="BD402">
        <v>11</v>
      </c>
    </row>
    <row r="403" spans="1:56" x14ac:dyDescent="0.25">
      <c r="A403" s="171">
        <v>44144</v>
      </c>
      <c r="B403" t="s">
        <v>10</v>
      </c>
      <c r="C403" t="s">
        <v>659</v>
      </c>
      <c r="D403" t="s">
        <v>11</v>
      </c>
      <c r="E403" t="s">
        <v>660</v>
      </c>
      <c r="F403" t="s">
        <v>51</v>
      </c>
      <c r="G403" t="s">
        <v>1141</v>
      </c>
      <c r="H403" t="s">
        <v>361</v>
      </c>
      <c r="I403" t="s">
        <v>14</v>
      </c>
      <c r="J403" t="s">
        <v>611</v>
      </c>
      <c r="L403" t="s">
        <v>52</v>
      </c>
      <c r="M403" t="s">
        <v>616</v>
      </c>
      <c r="R403" t="s">
        <v>372</v>
      </c>
      <c r="S403" t="s">
        <v>116</v>
      </c>
      <c r="T403" t="s">
        <v>17</v>
      </c>
      <c r="U403" t="s">
        <v>594</v>
      </c>
      <c r="W403" t="s">
        <v>614</v>
      </c>
      <c r="X403" t="s">
        <v>615</v>
      </c>
      <c r="AC403" t="s">
        <v>372</v>
      </c>
      <c r="AD403" t="s">
        <v>75</v>
      </c>
      <c r="AE403" t="s">
        <v>36</v>
      </c>
      <c r="AG403">
        <v>0</v>
      </c>
      <c r="AH403">
        <v>9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 s="36">
        <v>1</v>
      </c>
      <c r="AP403">
        <v>2</v>
      </c>
      <c r="AQ403">
        <v>2</v>
      </c>
      <c r="AR403">
        <v>1</v>
      </c>
      <c r="AS403">
        <v>4</v>
      </c>
      <c r="AT403">
        <v>9</v>
      </c>
      <c r="AU403" t="s">
        <v>21</v>
      </c>
      <c r="AV403" t="s">
        <v>652</v>
      </c>
      <c r="AW403">
        <v>180</v>
      </c>
      <c r="AX403">
        <v>50</v>
      </c>
      <c r="AY403">
        <v>0</v>
      </c>
      <c r="AZ403">
        <v>8</v>
      </c>
      <c r="BA403">
        <v>238</v>
      </c>
      <c r="BB403">
        <v>8.6633450799999991</v>
      </c>
      <c r="BC403">
        <v>14.9876931</v>
      </c>
      <c r="BD403">
        <v>11</v>
      </c>
    </row>
    <row r="404" spans="1:56" x14ac:dyDescent="0.25">
      <c r="A404" s="171">
        <v>44144</v>
      </c>
      <c r="B404" t="s">
        <v>10</v>
      </c>
      <c r="C404" t="s">
        <v>659</v>
      </c>
      <c r="D404" t="s">
        <v>11</v>
      </c>
      <c r="E404" t="s">
        <v>660</v>
      </c>
      <c r="F404" t="s">
        <v>51</v>
      </c>
      <c r="G404" t="s">
        <v>1141</v>
      </c>
      <c r="H404" t="s">
        <v>361</v>
      </c>
      <c r="I404" t="s">
        <v>14</v>
      </c>
      <c r="J404" t="s">
        <v>611</v>
      </c>
      <c r="L404" t="s">
        <v>52</v>
      </c>
      <c r="M404" t="s">
        <v>616</v>
      </c>
      <c r="R404" t="s">
        <v>372</v>
      </c>
      <c r="S404" t="s">
        <v>87</v>
      </c>
      <c r="T404" t="s">
        <v>17</v>
      </c>
      <c r="U404" t="s">
        <v>594</v>
      </c>
      <c r="W404" t="s">
        <v>614</v>
      </c>
      <c r="X404" t="s">
        <v>615</v>
      </c>
      <c r="AC404" t="s">
        <v>372</v>
      </c>
      <c r="AD404" t="s">
        <v>29</v>
      </c>
      <c r="AE404" t="s">
        <v>36</v>
      </c>
      <c r="AG404">
        <v>0</v>
      </c>
      <c r="AH404">
        <v>5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 s="36">
        <v>1</v>
      </c>
      <c r="AP404">
        <v>0</v>
      </c>
      <c r="AQ404">
        <v>1</v>
      </c>
      <c r="AR404">
        <v>1</v>
      </c>
      <c r="AS404">
        <v>3</v>
      </c>
      <c r="AT404">
        <v>5</v>
      </c>
      <c r="AU404" t="s">
        <v>21</v>
      </c>
      <c r="AV404" t="s">
        <v>652</v>
      </c>
      <c r="AW404">
        <v>90</v>
      </c>
      <c r="AX404">
        <v>20</v>
      </c>
      <c r="AY404">
        <v>0</v>
      </c>
      <c r="AZ404">
        <v>4</v>
      </c>
      <c r="BA404">
        <v>114</v>
      </c>
      <c r="BB404">
        <v>8.6633450799999991</v>
      </c>
      <c r="BC404">
        <v>14.9876931</v>
      </c>
      <c r="BD404">
        <v>11</v>
      </c>
    </row>
    <row r="405" spans="1:56" x14ac:dyDescent="0.25">
      <c r="A405" s="171">
        <v>44144</v>
      </c>
      <c r="B405" t="s">
        <v>10</v>
      </c>
      <c r="C405" t="s">
        <v>659</v>
      </c>
      <c r="D405" t="s">
        <v>11</v>
      </c>
      <c r="E405" t="s">
        <v>660</v>
      </c>
      <c r="F405" t="s">
        <v>51</v>
      </c>
      <c r="G405" t="s">
        <v>1141</v>
      </c>
      <c r="H405" t="s">
        <v>361</v>
      </c>
      <c r="I405" t="s">
        <v>14</v>
      </c>
      <c r="J405" t="s">
        <v>611</v>
      </c>
      <c r="L405" t="s">
        <v>52</v>
      </c>
      <c r="M405" t="s">
        <v>616</v>
      </c>
      <c r="R405" t="s">
        <v>372</v>
      </c>
      <c r="S405" t="s">
        <v>87</v>
      </c>
      <c r="T405" t="s">
        <v>17</v>
      </c>
      <c r="U405" t="s">
        <v>594</v>
      </c>
      <c r="W405" t="s">
        <v>614</v>
      </c>
      <c r="X405" t="s">
        <v>615</v>
      </c>
      <c r="AC405" t="s">
        <v>372</v>
      </c>
      <c r="AD405" t="s">
        <v>29</v>
      </c>
      <c r="AE405" t="s">
        <v>36</v>
      </c>
      <c r="AG405">
        <v>0</v>
      </c>
      <c r="AH405">
        <v>6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 s="36">
        <v>1</v>
      </c>
      <c r="AP405">
        <v>1</v>
      </c>
      <c r="AQ405">
        <v>1</v>
      </c>
      <c r="AR405">
        <v>1</v>
      </c>
      <c r="AS405">
        <v>3</v>
      </c>
      <c r="AT405">
        <v>6</v>
      </c>
      <c r="AU405" t="s">
        <v>21</v>
      </c>
      <c r="AV405" t="s">
        <v>652</v>
      </c>
      <c r="AW405">
        <v>100</v>
      </c>
      <c r="AX405">
        <v>20</v>
      </c>
      <c r="AY405">
        <v>0</v>
      </c>
      <c r="AZ405">
        <v>5</v>
      </c>
      <c r="BA405">
        <v>125</v>
      </c>
      <c r="BB405">
        <v>8.6633450799999991</v>
      </c>
      <c r="BC405">
        <v>14.9876931</v>
      </c>
      <c r="BD405">
        <v>11</v>
      </c>
    </row>
    <row r="406" spans="1:56" x14ac:dyDescent="0.25">
      <c r="A406" s="171">
        <v>44144</v>
      </c>
      <c r="B406" t="s">
        <v>10</v>
      </c>
      <c r="C406" t="s">
        <v>659</v>
      </c>
      <c r="D406" t="s">
        <v>11</v>
      </c>
      <c r="E406" t="s">
        <v>660</v>
      </c>
      <c r="F406" t="s">
        <v>51</v>
      </c>
      <c r="G406" t="s">
        <v>1141</v>
      </c>
      <c r="H406" t="s">
        <v>361</v>
      </c>
      <c r="I406" t="s">
        <v>14</v>
      </c>
      <c r="J406" t="s">
        <v>611</v>
      </c>
      <c r="L406" t="s">
        <v>52</v>
      </c>
      <c r="M406" t="s">
        <v>616</v>
      </c>
      <c r="R406" t="s">
        <v>372</v>
      </c>
      <c r="S406" t="s">
        <v>95</v>
      </c>
      <c r="T406" t="s">
        <v>17</v>
      </c>
      <c r="U406" t="s">
        <v>594</v>
      </c>
      <c r="W406" t="s">
        <v>614</v>
      </c>
      <c r="X406" t="s">
        <v>615</v>
      </c>
      <c r="AC406" t="s">
        <v>372</v>
      </c>
      <c r="AD406" t="s">
        <v>179</v>
      </c>
      <c r="AE406" t="s">
        <v>36</v>
      </c>
      <c r="AG406">
        <v>0</v>
      </c>
      <c r="AH406">
        <v>7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 s="36">
        <v>1</v>
      </c>
      <c r="AP406">
        <v>2</v>
      </c>
      <c r="AQ406">
        <v>1</v>
      </c>
      <c r="AR406">
        <v>1</v>
      </c>
      <c r="AS406">
        <v>3</v>
      </c>
      <c r="AT406">
        <v>7</v>
      </c>
      <c r="AU406" t="s">
        <v>21</v>
      </c>
      <c r="AV406" t="s">
        <v>652</v>
      </c>
      <c r="AW406">
        <v>110</v>
      </c>
      <c r="AX406">
        <v>40</v>
      </c>
      <c r="AY406">
        <v>0</v>
      </c>
      <c r="AZ406">
        <v>6</v>
      </c>
      <c r="BA406">
        <v>156</v>
      </c>
      <c r="BB406">
        <v>8.6633450799999991</v>
      </c>
      <c r="BC406">
        <v>14.9876931</v>
      </c>
      <c r="BD406">
        <v>11</v>
      </c>
    </row>
    <row r="407" spans="1:56" x14ac:dyDescent="0.25">
      <c r="A407" s="171">
        <v>44144</v>
      </c>
      <c r="B407" t="s">
        <v>10</v>
      </c>
      <c r="C407" t="s">
        <v>659</v>
      </c>
      <c r="D407" t="s">
        <v>11</v>
      </c>
      <c r="E407" t="s">
        <v>660</v>
      </c>
      <c r="F407" t="s">
        <v>12</v>
      </c>
      <c r="G407" t="s">
        <v>661</v>
      </c>
      <c r="H407" t="s">
        <v>13</v>
      </c>
      <c r="I407" t="s">
        <v>14</v>
      </c>
      <c r="J407" t="s">
        <v>611</v>
      </c>
      <c r="L407" t="s">
        <v>23</v>
      </c>
      <c r="M407" t="s">
        <v>613</v>
      </c>
      <c r="R407" t="s">
        <v>372</v>
      </c>
      <c r="S407" t="s">
        <v>548</v>
      </c>
      <c r="T407" t="s">
        <v>17</v>
      </c>
      <c r="U407" t="s">
        <v>594</v>
      </c>
      <c r="W407" t="s">
        <v>18</v>
      </c>
      <c r="X407" t="s">
        <v>601</v>
      </c>
      <c r="AC407" t="s">
        <v>372</v>
      </c>
      <c r="AD407" t="s">
        <v>260</v>
      </c>
      <c r="AE407" t="s">
        <v>36</v>
      </c>
      <c r="AG407">
        <v>0</v>
      </c>
      <c r="AH407">
        <v>11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 s="36">
        <v>1</v>
      </c>
      <c r="AP407">
        <v>0</v>
      </c>
      <c r="AQ407">
        <v>3</v>
      </c>
      <c r="AR407">
        <v>2</v>
      </c>
      <c r="AS407">
        <v>6</v>
      </c>
      <c r="AT407">
        <v>11</v>
      </c>
      <c r="AU407" t="s">
        <v>21</v>
      </c>
      <c r="AV407" t="s">
        <v>327</v>
      </c>
      <c r="AW407">
        <v>419</v>
      </c>
      <c r="AX407">
        <v>138</v>
      </c>
      <c r="AY407">
        <v>0</v>
      </c>
      <c r="AZ407">
        <v>8</v>
      </c>
      <c r="BA407">
        <v>565</v>
      </c>
      <c r="BB407">
        <v>7.7847441999999996</v>
      </c>
      <c r="BC407">
        <v>15.51739456</v>
      </c>
      <c r="BD407">
        <v>11</v>
      </c>
    </row>
    <row r="408" spans="1:56" x14ac:dyDescent="0.25">
      <c r="A408" s="171">
        <v>44145</v>
      </c>
      <c r="B408" t="s">
        <v>26</v>
      </c>
      <c r="C408" t="s">
        <v>590</v>
      </c>
      <c r="D408" t="s">
        <v>591</v>
      </c>
      <c r="E408" t="s">
        <v>592</v>
      </c>
      <c r="F408" t="s">
        <v>142</v>
      </c>
      <c r="G408" t="s">
        <v>606</v>
      </c>
      <c r="H408" t="s">
        <v>363</v>
      </c>
      <c r="I408" t="s">
        <v>14</v>
      </c>
      <c r="J408" t="s">
        <v>611</v>
      </c>
      <c r="L408" t="s">
        <v>136</v>
      </c>
      <c r="M408" t="s">
        <v>612</v>
      </c>
      <c r="R408" t="s">
        <v>372</v>
      </c>
      <c r="S408" t="s">
        <v>121</v>
      </c>
      <c r="T408" t="s">
        <v>17</v>
      </c>
      <c r="U408" t="s">
        <v>594</v>
      </c>
      <c r="W408" t="s">
        <v>177</v>
      </c>
      <c r="X408" t="s">
        <v>624</v>
      </c>
      <c r="AC408" t="s">
        <v>372</v>
      </c>
      <c r="AD408" t="s">
        <v>141</v>
      </c>
      <c r="AE408" t="s">
        <v>36</v>
      </c>
      <c r="AG408">
        <v>0</v>
      </c>
      <c r="AH408">
        <v>32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1</v>
      </c>
      <c r="AP408">
        <v>8</v>
      </c>
      <c r="AQ408">
        <v>5</v>
      </c>
      <c r="AR408">
        <v>12</v>
      </c>
      <c r="AS408">
        <v>7</v>
      </c>
      <c r="AT408">
        <v>32</v>
      </c>
      <c r="AU408" t="s">
        <v>39</v>
      </c>
      <c r="AW408">
        <v>590</v>
      </c>
      <c r="AX408">
        <v>252</v>
      </c>
      <c r="AY408">
        <v>147</v>
      </c>
      <c r="AZ408">
        <v>0</v>
      </c>
      <c r="BA408">
        <v>989</v>
      </c>
      <c r="BB408">
        <v>6.9304543000000001</v>
      </c>
      <c r="BC408">
        <v>14.819990539999999</v>
      </c>
      <c r="BD408">
        <v>11</v>
      </c>
    </row>
    <row r="409" spans="1:56" x14ac:dyDescent="0.25">
      <c r="A409" s="171">
        <v>44145</v>
      </c>
      <c r="B409" t="s">
        <v>26</v>
      </c>
      <c r="C409" t="s">
        <v>590</v>
      </c>
      <c r="D409" t="s">
        <v>591</v>
      </c>
      <c r="E409" t="s">
        <v>592</v>
      </c>
      <c r="F409" t="s">
        <v>142</v>
      </c>
      <c r="G409" t="s">
        <v>606</v>
      </c>
      <c r="H409" t="s">
        <v>363</v>
      </c>
      <c r="I409" t="s">
        <v>14</v>
      </c>
      <c r="J409" t="s">
        <v>611</v>
      </c>
      <c r="L409" t="s">
        <v>247</v>
      </c>
      <c r="M409" t="s">
        <v>625</v>
      </c>
      <c r="R409" t="s">
        <v>372</v>
      </c>
      <c r="S409" t="s">
        <v>152</v>
      </c>
      <c r="T409" t="s">
        <v>17</v>
      </c>
      <c r="U409" t="s">
        <v>594</v>
      </c>
      <c r="W409" t="s">
        <v>252</v>
      </c>
      <c r="X409" t="s">
        <v>628</v>
      </c>
      <c r="AC409" t="s">
        <v>372</v>
      </c>
      <c r="AD409" t="s">
        <v>179</v>
      </c>
      <c r="AE409" t="s">
        <v>36</v>
      </c>
      <c r="AG409">
        <v>0</v>
      </c>
      <c r="AH409">
        <v>49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1</v>
      </c>
      <c r="AP409">
        <v>10</v>
      </c>
      <c r="AQ409">
        <v>8</v>
      </c>
      <c r="AR409">
        <v>12</v>
      </c>
      <c r="AS409">
        <v>19</v>
      </c>
      <c r="AT409">
        <v>49</v>
      </c>
      <c r="AU409" t="s">
        <v>39</v>
      </c>
      <c r="AW409">
        <v>1040</v>
      </c>
      <c r="AX409">
        <v>509</v>
      </c>
      <c r="AY409">
        <v>320</v>
      </c>
      <c r="AZ409">
        <v>0</v>
      </c>
      <c r="BA409">
        <v>1869</v>
      </c>
      <c r="BB409">
        <v>6.9304543000000001</v>
      </c>
      <c r="BC409">
        <v>14.819990539999999</v>
      </c>
      <c r="BD409">
        <v>11</v>
      </c>
    </row>
    <row r="410" spans="1:56" x14ac:dyDescent="0.25">
      <c r="A410" s="171">
        <v>44145</v>
      </c>
      <c r="B410" t="s">
        <v>26</v>
      </c>
      <c r="C410" t="s">
        <v>590</v>
      </c>
      <c r="D410" t="s">
        <v>591</v>
      </c>
      <c r="E410" t="s">
        <v>592</v>
      </c>
      <c r="F410" t="s">
        <v>88</v>
      </c>
      <c r="G410" t="s">
        <v>593</v>
      </c>
      <c r="H410" t="s">
        <v>89</v>
      </c>
      <c r="I410" t="s">
        <v>25</v>
      </c>
      <c r="J410" t="s">
        <v>596</v>
      </c>
      <c r="L410" t="s">
        <v>26</v>
      </c>
      <c r="M410" t="s">
        <v>590</v>
      </c>
      <c r="N410" t="s">
        <v>591</v>
      </c>
      <c r="O410" t="s">
        <v>592</v>
      </c>
      <c r="P410" t="s">
        <v>27</v>
      </c>
      <c r="Q410" t="s">
        <v>607</v>
      </c>
      <c r="R410" t="s">
        <v>394</v>
      </c>
      <c r="S410" t="s">
        <v>121</v>
      </c>
      <c r="T410" t="s">
        <v>25</v>
      </c>
      <c r="U410" t="s">
        <v>596</v>
      </c>
      <c r="W410" t="s">
        <v>109</v>
      </c>
      <c r="X410" t="s">
        <v>690</v>
      </c>
      <c r="Y410" t="s">
        <v>173</v>
      </c>
      <c r="Z410" t="s">
        <v>691</v>
      </c>
      <c r="AA410" t="s">
        <v>174</v>
      </c>
      <c r="AB410" t="s">
        <v>718</v>
      </c>
      <c r="AC410" t="s">
        <v>409</v>
      </c>
      <c r="AD410" t="s">
        <v>249</v>
      </c>
      <c r="AE410" t="s">
        <v>107</v>
      </c>
      <c r="AG410">
        <v>2</v>
      </c>
      <c r="AH410">
        <v>0</v>
      </c>
      <c r="AI410">
        <v>1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2</v>
      </c>
      <c r="AP410">
        <v>0</v>
      </c>
      <c r="AQ410">
        <v>0</v>
      </c>
      <c r="AR410">
        <v>0</v>
      </c>
      <c r="AS410">
        <v>3</v>
      </c>
      <c r="AT410">
        <v>3</v>
      </c>
      <c r="AU410" t="s">
        <v>37</v>
      </c>
      <c r="AW410">
        <v>35</v>
      </c>
      <c r="AX410">
        <v>0</v>
      </c>
      <c r="AY410">
        <v>0</v>
      </c>
      <c r="AZ410">
        <v>0</v>
      </c>
      <c r="BA410">
        <v>35</v>
      </c>
      <c r="BB410">
        <v>6.7419379599999996</v>
      </c>
      <c r="BC410">
        <v>14.56870743</v>
      </c>
      <c r="BD410">
        <v>11</v>
      </c>
    </row>
    <row r="411" spans="1:56" x14ac:dyDescent="0.25">
      <c r="A411" s="171">
        <v>44145</v>
      </c>
      <c r="B411" t="s">
        <v>26</v>
      </c>
      <c r="C411" t="s">
        <v>590</v>
      </c>
      <c r="D411" t="s">
        <v>591</v>
      </c>
      <c r="E411" t="s">
        <v>592</v>
      </c>
      <c r="F411" t="s">
        <v>88</v>
      </c>
      <c r="G411" t="s">
        <v>593</v>
      </c>
      <c r="H411" t="s">
        <v>89</v>
      </c>
      <c r="I411" t="s">
        <v>25</v>
      </c>
      <c r="J411" t="s">
        <v>596</v>
      </c>
      <c r="L411" t="s">
        <v>26</v>
      </c>
      <c r="M411" t="s">
        <v>590</v>
      </c>
      <c r="N411" t="s">
        <v>591</v>
      </c>
      <c r="O411" t="s">
        <v>592</v>
      </c>
      <c r="P411" t="s">
        <v>27</v>
      </c>
      <c r="Q411" t="s">
        <v>607</v>
      </c>
      <c r="R411" t="s">
        <v>689</v>
      </c>
      <c r="S411" t="s">
        <v>121</v>
      </c>
      <c r="T411" t="s">
        <v>25</v>
      </c>
      <c r="U411" t="s">
        <v>596</v>
      </c>
      <c r="W411" t="s">
        <v>109</v>
      </c>
      <c r="X411" t="s">
        <v>690</v>
      </c>
      <c r="Y411" t="s">
        <v>173</v>
      </c>
      <c r="Z411" t="s">
        <v>691</v>
      </c>
      <c r="AA411" t="s">
        <v>250</v>
      </c>
      <c r="AB411" t="s">
        <v>781</v>
      </c>
      <c r="AC411" t="s">
        <v>409</v>
      </c>
      <c r="AD411" t="s">
        <v>29</v>
      </c>
      <c r="AE411" t="s">
        <v>30</v>
      </c>
      <c r="AG411">
        <v>3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1</v>
      </c>
      <c r="AP411">
        <v>0</v>
      </c>
      <c r="AQ411">
        <v>0</v>
      </c>
      <c r="AR411">
        <v>0</v>
      </c>
      <c r="AS411">
        <v>3</v>
      </c>
      <c r="AT411">
        <v>3</v>
      </c>
      <c r="AU411" t="s">
        <v>37</v>
      </c>
      <c r="AW411">
        <v>38</v>
      </c>
      <c r="AX411">
        <v>0</v>
      </c>
      <c r="AY411">
        <v>0</v>
      </c>
      <c r="AZ411">
        <v>0</v>
      </c>
      <c r="BA411">
        <v>38</v>
      </c>
      <c r="BB411">
        <v>6.7419379599999996</v>
      </c>
      <c r="BC411">
        <v>14.56870743</v>
      </c>
      <c r="BD411">
        <v>11</v>
      </c>
    </row>
    <row r="412" spans="1:56" x14ac:dyDescent="0.25">
      <c r="A412" s="171">
        <v>44145</v>
      </c>
      <c r="B412" t="s">
        <v>26</v>
      </c>
      <c r="C412" t="s">
        <v>590</v>
      </c>
      <c r="D412" t="s">
        <v>591</v>
      </c>
      <c r="E412" t="s">
        <v>592</v>
      </c>
      <c r="F412" t="s">
        <v>88</v>
      </c>
      <c r="G412" t="s">
        <v>593</v>
      </c>
      <c r="H412" t="s">
        <v>89</v>
      </c>
      <c r="I412" t="s">
        <v>17</v>
      </c>
      <c r="J412" t="s">
        <v>594</v>
      </c>
      <c r="L412" t="s">
        <v>18</v>
      </c>
      <c r="M412" t="s">
        <v>601</v>
      </c>
      <c r="R412" t="s">
        <v>372</v>
      </c>
      <c r="S412" t="s">
        <v>43</v>
      </c>
      <c r="T412" t="s">
        <v>25</v>
      </c>
      <c r="U412" t="s">
        <v>596</v>
      </c>
      <c r="W412" t="s">
        <v>170</v>
      </c>
      <c r="X412" t="s">
        <v>707</v>
      </c>
      <c r="Y412" t="s">
        <v>171</v>
      </c>
      <c r="Z412" t="s">
        <v>708</v>
      </c>
      <c r="AA412" t="s">
        <v>251</v>
      </c>
      <c r="AB412" t="s">
        <v>798</v>
      </c>
      <c r="AC412" t="s">
        <v>449</v>
      </c>
      <c r="AD412" t="s">
        <v>196</v>
      </c>
      <c r="AE412" t="s">
        <v>156</v>
      </c>
      <c r="AG412">
        <v>2</v>
      </c>
      <c r="AH412">
        <v>0</v>
      </c>
      <c r="AI412">
        <v>3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2</v>
      </c>
      <c r="AP412">
        <v>0</v>
      </c>
      <c r="AQ412">
        <v>0</v>
      </c>
      <c r="AR412">
        <v>0</v>
      </c>
      <c r="AS412">
        <v>5</v>
      </c>
      <c r="AT412">
        <v>5</v>
      </c>
      <c r="AU412" t="s">
        <v>37</v>
      </c>
      <c r="AW412">
        <v>89</v>
      </c>
      <c r="AX412">
        <v>0</v>
      </c>
      <c r="AY412">
        <v>0</v>
      </c>
      <c r="AZ412">
        <v>0</v>
      </c>
      <c r="BA412">
        <v>89</v>
      </c>
      <c r="BB412">
        <v>6.7419379599999996</v>
      </c>
      <c r="BC412">
        <v>14.56870743</v>
      </c>
      <c r="BD412">
        <v>11</v>
      </c>
    </row>
    <row r="413" spans="1:56" x14ac:dyDescent="0.25">
      <c r="A413" s="171">
        <v>44145</v>
      </c>
      <c r="B413" t="s">
        <v>92</v>
      </c>
      <c r="C413" t="s">
        <v>602</v>
      </c>
      <c r="D413" t="s">
        <v>940</v>
      </c>
      <c r="E413" t="s">
        <v>604</v>
      </c>
      <c r="F413" t="s">
        <v>193</v>
      </c>
      <c r="G413" t="s">
        <v>754</v>
      </c>
      <c r="H413" t="s">
        <v>366</v>
      </c>
      <c r="I413" t="s">
        <v>17</v>
      </c>
      <c r="J413" t="s">
        <v>594</v>
      </c>
      <c r="L413" t="s">
        <v>143</v>
      </c>
      <c r="M413" t="s">
        <v>595</v>
      </c>
      <c r="R413" t="s">
        <v>372</v>
      </c>
      <c r="S413" t="s">
        <v>68</v>
      </c>
      <c r="T413" t="s">
        <v>544</v>
      </c>
      <c r="U413" t="s">
        <v>782</v>
      </c>
      <c r="AC413" t="s">
        <v>372</v>
      </c>
      <c r="AD413" t="s">
        <v>266</v>
      </c>
      <c r="AE413" t="s">
        <v>112</v>
      </c>
      <c r="AG413">
        <v>0</v>
      </c>
      <c r="AH413">
        <v>0</v>
      </c>
      <c r="AI413">
        <v>3</v>
      </c>
      <c r="AJ413">
        <v>0</v>
      </c>
      <c r="AK413">
        <v>0</v>
      </c>
      <c r="AL413">
        <v>0</v>
      </c>
      <c r="AM413">
        <v>0</v>
      </c>
      <c r="AN413">
        <v>0</v>
      </c>
      <c r="AO413" s="36">
        <v>1</v>
      </c>
      <c r="AP413">
        <v>0</v>
      </c>
      <c r="AQ413">
        <v>0</v>
      </c>
      <c r="AR413">
        <v>0</v>
      </c>
      <c r="AS413">
        <v>3</v>
      </c>
      <c r="AT413">
        <v>3</v>
      </c>
      <c r="AU413" t="s">
        <v>37</v>
      </c>
      <c r="AW413">
        <v>85</v>
      </c>
      <c r="AX413">
        <v>0</v>
      </c>
      <c r="AY413">
        <v>0</v>
      </c>
      <c r="AZ413">
        <v>0</v>
      </c>
      <c r="BA413">
        <v>85</v>
      </c>
      <c r="BB413">
        <v>4.8988359600000004</v>
      </c>
      <c r="BC413">
        <v>14.544278820000001</v>
      </c>
      <c r="BD413">
        <v>11</v>
      </c>
    </row>
    <row r="414" spans="1:56" x14ac:dyDescent="0.25">
      <c r="A414" s="171">
        <v>44145</v>
      </c>
      <c r="B414" t="s">
        <v>92</v>
      </c>
      <c r="C414" t="s">
        <v>602</v>
      </c>
      <c r="D414" t="s">
        <v>940</v>
      </c>
      <c r="E414" t="s">
        <v>604</v>
      </c>
      <c r="F414" t="s">
        <v>193</v>
      </c>
      <c r="G414" t="s">
        <v>754</v>
      </c>
      <c r="H414" t="s">
        <v>366</v>
      </c>
      <c r="I414" t="s">
        <v>281</v>
      </c>
      <c r="J414" t="s">
        <v>1019</v>
      </c>
      <c r="L414" t="s">
        <v>282</v>
      </c>
      <c r="M414" t="s">
        <v>1020</v>
      </c>
      <c r="R414" t="s">
        <v>372</v>
      </c>
      <c r="S414" t="s">
        <v>73</v>
      </c>
      <c r="T414" t="s">
        <v>25</v>
      </c>
      <c r="U414" t="s">
        <v>596</v>
      </c>
      <c r="W414" t="s">
        <v>109</v>
      </c>
      <c r="X414" t="s">
        <v>690</v>
      </c>
      <c r="Y414" t="s">
        <v>173</v>
      </c>
      <c r="Z414" t="s">
        <v>691</v>
      </c>
      <c r="AA414" t="s">
        <v>255</v>
      </c>
      <c r="AB414" t="s">
        <v>702</v>
      </c>
      <c r="AC414" t="s">
        <v>465</v>
      </c>
      <c r="AD414" t="s">
        <v>283</v>
      </c>
      <c r="AE414" t="s">
        <v>284</v>
      </c>
      <c r="AG414">
        <v>2</v>
      </c>
      <c r="AH414">
        <v>0</v>
      </c>
      <c r="AI414">
        <v>0</v>
      </c>
      <c r="AJ414">
        <v>2</v>
      </c>
      <c r="AK414">
        <v>0</v>
      </c>
      <c r="AL414">
        <v>0</v>
      </c>
      <c r="AM414">
        <v>0</v>
      </c>
      <c r="AN414">
        <v>0</v>
      </c>
      <c r="AO414" s="36">
        <v>2</v>
      </c>
      <c r="AP414">
        <v>0</v>
      </c>
      <c r="AQ414">
        <v>0</v>
      </c>
      <c r="AR414">
        <v>0</v>
      </c>
      <c r="AS414">
        <v>4</v>
      </c>
      <c r="AT414">
        <v>4</v>
      </c>
      <c r="AU414" t="s">
        <v>151</v>
      </c>
      <c r="AV414" t="s">
        <v>327</v>
      </c>
      <c r="AW414">
        <v>42</v>
      </c>
      <c r="AX414">
        <v>0</v>
      </c>
      <c r="AY414">
        <v>0</v>
      </c>
      <c r="AZ414">
        <v>1</v>
      </c>
      <c r="BA414">
        <v>43</v>
      </c>
      <c r="BB414">
        <v>4.8988359600000004</v>
      </c>
      <c r="BC414">
        <v>14.544278820000001</v>
      </c>
      <c r="BD414">
        <v>11</v>
      </c>
    </row>
    <row r="415" spans="1:56" x14ac:dyDescent="0.25">
      <c r="A415" s="171">
        <v>44145</v>
      </c>
      <c r="B415" t="s">
        <v>92</v>
      </c>
      <c r="C415" t="s">
        <v>602</v>
      </c>
      <c r="D415" t="s">
        <v>940</v>
      </c>
      <c r="E415" t="s">
        <v>604</v>
      </c>
      <c r="F415" t="s">
        <v>193</v>
      </c>
      <c r="G415" t="s">
        <v>754</v>
      </c>
      <c r="H415" t="s">
        <v>366</v>
      </c>
      <c r="I415" t="s">
        <v>286</v>
      </c>
      <c r="J415" t="s">
        <v>620</v>
      </c>
      <c r="L415" t="s">
        <v>287</v>
      </c>
      <c r="M415" t="s">
        <v>1027</v>
      </c>
      <c r="R415" t="s">
        <v>372</v>
      </c>
      <c r="S415" t="s">
        <v>68</v>
      </c>
      <c r="T415" t="s">
        <v>25</v>
      </c>
      <c r="U415" t="s">
        <v>596</v>
      </c>
      <c r="W415" t="s">
        <v>26</v>
      </c>
      <c r="X415" t="s">
        <v>590</v>
      </c>
      <c r="Y415" t="s">
        <v>288</v>
      </c>
      <c r="Z415" t="s">
        <v>878</v>
      </c>
      <c r="AA415" t="s">
        <v>289</v>
      </c>
      <c r="AB415" t="s">
        <v>879</v>
      </c>
      <c r="AC415" t="s">
        <v>467</v>
      </c>
      <c r="AD415" t="s">
        <v>283</v>
      </c>
      <c r="AE415" t="s">
        <v>244</v>
      </c>
      <c r="AG415">
        <v>0</v>
      </c>
      <c r="AH415">
        <v>0</v>
      </c>
      <c r="AI415">
        <v>0</v>
      </c>
      <c r="AJ415">
        <v>0</v>
      </c>
      <c r="AK415">
        <v>6</v>
      </c>
      <c r="AL415">
        <v>0</v>
      </c>
      <c r="AM415">
        <v>0</v>
      </c>
      <c r="AN415">
        <v>0</v>
      </c>
      <c r="AO415" s="36">
        <v>1</v>
      </c>
      <c r="AP415">
        <v>0</v>
      </c>
      <c r="AQ415">
        <v>1</v>
      </c>
      <c r="AR415">
        <v>1</v>
      </c>
      <c r="AS415">
        <v>4</v>
      </c>
      <c r="AT415">
        <v>6</v>
      </c>
      <c r="AU415" t="s">
        <v>31</v>
      </c>
      <c r="AW415">
        <v>82</v>
      </c>
      <c r="AX415">
        <v>42</v>
      </c>
      <c r="AY415">
        <v>0</v>
      </c>
      <c r="AZ415">
        <v>0</v>
      </c>
      <c r="BA415">
        <v>124</v>
      </c>
      <c r="BB415">
        <v>4.8988359600000004</v>
      </c>
      <c r="BC415">
        <v>14.544278820000001</v>
      </c>
      <c r="BD415">
        <v>11</v>
      </c>
    </row>
    <row r="416" spans="1:56" x14ac:dyDescent="0.25">
      <c r="A416" s="171">
        <v>44145</v>
      </c>
      <c r="B416" t="s">
        <v>92</v>
      </c>
      <c r="C416" t="s">
        <v>602</v>
      </c>
      <c r="D416" t="s">
        <v>940</v>
      </c>
      <c r="E416" t="s">
        <v>604</v>
      </c>
      <c r="F416" t="s">
        <v>193</v>
      </c>
      <c r="G416" t="s">
        <v>754</v>
      </c>
      <c r="H416" t="s">
        <v>366</v>
      </c>
      <c r="I416" t="s">
        <v>14</v>
      </c>
      <c r="J416" t="s">
        <v>611</v>
      </c>
      <c r="L416" t="s">
        <v>208</v>
      </c>
      <c r="M416" t="s">
        <v>631</v>
      </c>
      <c r="R416" t="s">
        <v>372</v>
      </c>
      <c r="S416" t="s">
        <v>68</v>
      </c>
      <c r="T416" t="s">
        <v>25</v>
      </c>
      <c r="U416" t="s">
        <v>596</v>
      </c>
      <c r="W416" t="s">
        <v>10</v>
      </c>
      <c r="X416" t="s">
        <v>659</v>
      </c>
      <c r="Y416" t="s">
        <v>927</v>
      </c>
      <c r="Z416" t="s">
        <v>928</v>
      </c>
      <c r="AA416" t="s">
        <v>42</v>
      </c>
      <c r="AB416" t="s">
        <v>972</v>
      </c>
      <c r="AC416" t="s">
        <v>464</v>
      </c>
      <c r="AD416" t="s">
        <v>279</v>
      </c>
      <c r="AE416" t="s">
        <v>36</v>
      </c>
      <c r="AG416">
        <v>0</v>
      </c>
      <c r="AH416">
        <v>5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 s="36">
        <v>1</v>
      </c>
      <c r="AP416">
        <v>0</v>
      </c>
      <c r="AQ416">
        <v>0</v>
      </c>
      <c r="AR416">
        <v>1</v>
      </c>
      <c r="AS416">
        <v>4</v>
      </c>
      <c r="AT416">
        <v>5</v>
      </c>
      <c r="AU416" t="s">
        <v>31</v>
      </c>
      <c r="AW416">
        <v>80</v>
      </c>
      <c r="AX416">
        <v>28</v>
      </c>
      <c r="AY416">
        <v>0</v>
      </c>
      <c r="AZ416">
        <v>0</v>
      </c>
      <c r="BA416">
        <v>108</v>
      </c>
      <c r="BB416">
        <v>4.8988359600000004</v>
      </c>
      <c r="BC416">
        <v>14.544278820000001</v>
      </c>
      <c r="BD416">
        <v>11</v>
      </c>
    </row>
    <row r="417" spans="1:56" x14ac:dyDescent="0.25">
      <c r="A417" s="171">
        <v>44145</v>
      </c>
      <c r="B417" t="s">
        <v>92</v>
      </c>
      <c r="C417" t="s">
        <v>602</v>
      </c>
      <c r="D417" t="s">
        <v>940</v>
      </c>
      <c r="E417" t="s">
        <v>604</v>
      </c>
      <c r="F417" t="s">
        <v>193</v>
      </c>
      <c r="G417" t="s">
        <v>754</v>
      </c>
      <c r="H417" t="s">
        <v>367</v>
      </c>
      <c r="I417" t="s">
        <v>25</v>
      </c>
      <c r="J417" t="s">
        <v>596</v>
      </c>
      <c r="L417" t="s">
        <v>92</v>
      </c>
      <c r="M417" t="s">
        <v>602</v>
      </c>
      <c r="N417" t="s">
        <v>940</v>
      </c>
      <c r="O417" t="s">
        <v>604</v>
      </c>
      <c r="P417" t="s">
        <v>193</v>
      </c>
      <c r="Q417" t="s">
        <v>754</v>
      </c>
      <c r="R417" t="s">
        <v>1035</v>
      </c>
      <c r="S417" t="s">
        <v>190</v>
      </c>
      <c r="T417" t="s">
        <v>25</v>
      </c>
      <c r="U417" t="s">
        <v>596</v>
      </c>
      <c r="W417" t="s">
        <v>92</v>
      </c>
      <c r="X417" t="s">
        <v>602</v>
      </c>
      <c r="Y417" t="s">
        <v>603</v>
      </c>
      <c r="Z417" t="s">
        <v>604</v>
      </c>
      <c r="AA417" t="s">
        <v>154</v>
      </c>
      <c r="AB417" t="s">
        <v>605</v>
      </c>
      <c r="AC417" t="s">
        <v>482</v>
      </c>
      <c r="AD417" t="s">
        <v>83</v>
      </c>
      <c r="AE417" t="s">
        <v>30</v>
      </c>
      <c r="AG417">
        <v>3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 s="36">
        <v>1</v>
      </c>
      <c r="AP417">
        <v>0</v>
      </c>
      <c r="AQ417">
        <v>0</v>
      </c>
      <c r="AR417">
        <v>0</v>
      </c>
      <c r="AS417">
        <v>3</v>
      </c>
      <c r="AT417">
        <v>3</v>
      </c>
      <c r="AU417" t="s">
        <v>37</v>
      </c>
      <c r="AW417">
        <v>49</v>
      </c>
      <c r="AX417">
        <v>0</v>
      </c>
      <c r="AY417">
        <v>0</v>
      </c>
      <c r="AZ417">
        <v>0</v>
      </c>
      <c r="BA417">
        <v>49</v>
      </c>
      <c r="BB417">
        <v>4.8990748999999996</v>
      </c>
      <c r="BC417">
        <v>14.54433978</v>
      </c>
      <c r="BD417">
        <v>11</v>
      </c>
    </row>
    <row r="418" spans="1:56" x14ac:dyDescent="0.25">
      <c r="A418" s="171">
        <v>44145</v>
      </c>
      <c r="B418" t="s">
        <v>92</v>
      </c>
      <c r="C418" t="s">
        <v>602</v>
      </c>
      <c r="D418" t="s">
        <v>940</v>
      </c>
      <c r="E418" t="s">
        <v>604</v>
      </c>
      <c r="F418" t="s">
        <v>193</v>
      </c>
      <c r="G418" t="s">
        <v>754</v>
      </c>
      <c r="H418" t="s">
        <v>367</v>
      </c>
      <c r="I418" t="s">
        <v>25</v>
      </c>
      <c r="J418" t="s">
        <v>596</v>
      </c>
      <c r="L418" t="s">
        <v>92</v>
      </c>
      <c r="M418" t="s">
        <v>602</v>
      </c>
      <c r="N418" t="s">
        <v>940</v>
      </c>
      <c r="O418" t="s">
        <v>604</v>
      </c>
      <c r="P418" t="s">
        <v>193</v>
      </c>
      <c r="Q418" t="s">
        <v>754</v>
      </c>
      <c r="R418" t="s">
        <v>1090</v>
      </c>
      <c r="S418" t="s">
        <v>70</v>
      </c>
      <c r="T418" t="s">
        <v>17</v>
      </c>
      <c r="U418" t="s">
        <v>594</v>
      </c>
      <c r="W418" t="s">
        <v>221</v>
      </c>
      <c r="X418" t="s">
        <v>622</v>
      </c>
      <c r="AC418" t="s">
        <v>372</v>
      </c>
      <c r="AD418" t="s">
        <v>138</v>
      </c>
      <c r="AE418" t="s">
        <v>30</v>
      </c>
      <c r="AG418">
        <v>6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 s="36">
        <v>1</v>
      </c>
      <c r="AP418">
        <v>0</v>
      </c>
      <c r="AQ418">
        <v>0</v>
      </c>
      <c r="AR418">
        <v>0</v>
      </c>
      <c r="AS418">
        <v>6</v>
      </c>
      <c r="AT418">
        <v>6</v>
      </c>
      <c r="AU418" t="s">
        <v>268</v>
      </c>
      <c r="AV418" t="s">
        <v>327</v>
      </c>
      <c r="AW418">
        <v>84</v>
      </c>
      <c r="AX418">
        <v>0</v>
      </c>
      <c r="AY418">
        <v>15</v>
      </c>
      <c r="AZ418">
        <v>2</v>
      </c>
      <c r="BA418">
        <v>101</v>
      </c>
      <c r="BB418">
        <v>4.8990748999999996</v>
      </c>
      <c r="BC418">
        <v>14.54433978</v>
      </c>
      <c r="BD418">
        <v>11</v>
      </c>
    </row>
    <row r="419" spans="1:56" x14ac:dyDescent="0.25">
      <c r="A419" s="171">
        <v>44145</v>
      </c>
      <c r="B419" t="s">
        <v>92</v>
      </c>
      <c r="C419" t="s">
        <v>602</v>
      </c>
      <c r="D419" t="s">
        <v>157</v>
      </c>
      <c r="E419" t="s">
        <v>665</v>
      </c>
      <c r="F419" t="s">
        <v>158</v>
      </c>
      <c r="G419" t="s">
        <v>667</v>
      </c>
      <c r="H419" t="s">
        <v>847</v>
      </c>
      <c r="I419" t="s">
        <v>14</v>
      </c>
      <c r="J419" t="s">
        <v>611</v>
      </c>
      <c r="L419" t="s">
        <v>159</v>
      </c>
      <c r="M419" t="s">
        <v>653</v>
      </c>
      <c r="R419" t="s">
        <v>372</v>
      </c>
      <c r="S419" t="s">
        <v>69</v>
      </c>
      <c r="T419" t="s">
        <v>544</v>
      </c>
      <c r="U419" t="s">
        <v>782</v>
      </c>
      <c r="AC419" t="s">
        <v>372</v>
      </c>
      <c r="AD419" t="s">
        <v>59</v>
      </c>
      <c r="AE419" t="s">
        <v>36</v>
      </c>
      <c r="AG419">
        <v>0</v>
      </c>
      <c r="AH419">
        <v>4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1</v>
      </c>
      <c r="AP419">
        <v>0</v>
      </c>
      <c r="AQ419">
        <v>0</v>
      </c>
      <c r="AR419">
        <v>0</v>
      </c>
      <c r="AS419">
        <v>4</v>
      </c>
      <c r="AT419">
        <v>4</v>
      </c>
      <c r="AU419" t="s">
        <v>151</v>
      </c>
      <c r="AV419" t="s">
        <v>327</v>
      </c>
      <c r="AW419">
        <v>180</v>
      </c>
      <c r="AX419">
        <v>0</v>
      </c>
      <c r="AY419">
        <v>0</v>
      </c>
      <c r="AZ419">
        <v>2</v>
      </c>
      <c r="BA419">
        <v>182</v>
      </c>
      <c r="BB419">
        <v>6.0385846000000001</v>
      </c>
      <c r="BC419">
        <v>14.4007468</v>
      </c>
      <c r="BD419">
        <v>11</v>
      </c>
    </row>
    <row r="420" spans="1:56" x14ac:dyDescent="0.25">
      <c r="A420" s="171">
        <v>44145</v>
      </c>
      <c r="B420" t="s">
        <v>92</v>
      </c>
      <c r="C420" t="s">
        <v>602</v>
      </c>
      <c r="D420" t="s">
        <v>157</v>
      </c>
      <c r="E420" t="s">
        <v>665</v>
      </c>
      <c r="F420" t="s">
        <v>158</v>
      </c>
      <c r="G420" t="s">
        <v>667</v>
      </c>
      <c r="H420" t="s">
        <v>847</v>
      </c>
      <c r="I420" t="s">
        <v>14</v>
      </c>
      <c r="J420" t="s">
        <v>611</v>
      </c>
      <c r="L420" t="s">
        <v>159</v>
      </c>
      <c r="M420" t="s">
        <v>653</v>
      </c>
      <c r="R420" t="s">
        <v>372</v>
      </c>
      <c r="S420" t="s">
        <v>69</v>
      </c>
      <c r="T420" t="s">
        <v>544</v>
      </c>
      <c r="U420" t="s">
        <v>782</v>
      </c>
      <c r="AC420" t="s">
        <v>372</v>
      </c>
      <c r="AD420" t="s">
        <v>59</v>
      </c>
      <c r="AE420" t="s">
        <v>36</v>
      </c>
      <c r="AG420">
        <v>0</v>
      </c>
      <c r="AH420">
        <v>4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1</v>
      </c>
      <c r="AP420">
        <v>0</v>
      </c>
      <c r="AQ420">
        <v>0</v>
      </c>
      <c r="AR420">
        <v>0</v>
      </c>
      <c r="AS420">
        <v>4</v>
      </c>
      <c r="AT420">
        <v>4</v>
      </c>
      <c r="AU420" t="s">
        <v>151</v>
      </c>
      <c r="AV420" t="s">
        <v>327</v>
      </c>
      <c r="AW420">
        <v>180</v>
      </c>
      <c r="AX420">
        <v>0</v>
      </c>
      <c r="AY420">
        <v>0</v>
      </c>
      <c r="AZ420">
        <v>2</v>
      </c>
      <c r="BA420">
        <v>182</v>
      </c>
      <c r="BB420">
        <v>6.0385846000000001</v>
      </c>
      <c r="BC420">
        <v>14.4007468</v>
      </c>
      <c r="BD420">
        <v>11</v>
      </c>
    </row>
    <row r="421" spans="1:56" x14ac:dyDescent="0.25">
      <c r="A421" s="171">
        <v>44145</v>
      </c>
      <c r="B421" t="s">
        <v>10</v>
      </c>
      <c r="C421" t="s">
        <v>659</v>
      </c>
      <c r="D421" t="s">
        <v>11</v>
      </c>
      <c r="E421" t="s">
        <v>660</v>
      </c>
      <c r="F421" t="s">
        <v>51</v>
      </c>
      <c r="G421" t="s">
        <v>1141</v>
      </c>
      <c r="H421" t="s">
        <v>361</v>
      </c>
      <c r="I421" t="s">
        <v>14</v>
      </c>
      <c r="J421" t="s">
        <v>611</v>
      </c>
      <c r="L421" t="s">
        <v>52</v>
      </c>
      <c r="M421" t="s">
        <v>616</v>
      </c>
      <c r="R421" t="s">
        <v>372</v>
      </c>
      <c r="S421" t="s">
        <v>101</v>
      </c>
      <c r="T421" t="s">
        <v>25</v>
      </c>
      <c r="U421" t="s">
        <v>596</v>
      </c>
      <c r="W421" t="s">
        <v>10</v>
      </c>
      <c r="X421" t="s">
        <v>659</v>
      </c>
      <c r="Y421" t="s">
        <v>11</v>
      </c>
      <c r="Z421" t="s">
        <v>660</v>
      </c>
      <c r="AA421" t="s">
        <v>12</v>
      </c>
      <c r="AB421" t="s">
        <v>661</v>
      </c>
      <c r="AC421" t="s">
        <v>381</v>
      </c>
      <c r="AD421" t="s">
        <v>19</v>
      </c>
      <c r="AE421" t="s">
        <v>36</v>
      </c>
      <c r="AG421">
        <v>0</v>
      </c>
      <c r="AH421">
        <v>10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 s="36">
        <v>1</v>
      </c>
      <c r="AP421">
        <v>2</v>
      </c>
      <c r="AQ421">
        <v>2</v>
      </c>
      <c r="AR421">
        <v>2</v>
      </c>
      <c r="AS421">
        <v>4</v>
      </c>
      <c r="AT421">
        <v>10</v>
      </c>
      <c r="AU421" t="s">
        <v>21</v>
      </c>
      <c r="AV421" t="s">
        <v>652</v>
      </c>
      <c r="AW421">
        <v>150</v>
      </c>
      <c r="AX421">
        <v>30</v>
      </c>
      <c r="AY421">
        <v>0</v>
      </c>
      <c r="AZ421">
        <v>5</v>
      </c>
      <c r="BA421">
        <v>185</v>
      </c>
      <c r="BB421">
        <v>8.6633450799999991</v>
      </c>
      <c r="BC421">
        <v>14.9876931</v>
      </c>
      <c r="BD421">
        <v>11</v>
      </c>
    </row>
    <row r="422" spans="1:56" x14ac:dyDescent="0.25">
      <c r="A422" s="171">
        <v>44145</v>
      </c>
      <c r="B422" t="s">
        <v>10</v>
      </c>
      <c r="C422" t="s">
        <v>659</v>
      </c>
      <c r="D422" t="s">
        <v>11</v>
      </c>
      <c r="E422" t="s">
        <v>660</v>
      </c>
      <c r="F422" t="s">
        <v>51</v>
      </c>
      <c r="G422" t="s">
        <v>1141</v>
      </c>
      <c r="H422" t="s">
        <v>361</v>
      </c>
      <c r="I422" t="s">
        <v>14</v>
      </c>
      <c r="J422" t="s">
        <v>611</v>
      </c>
      <c r="L422" t="s">
        <v>52</v>
      </c>
      <c r="M422" t="s">
        <v>616</v>
      </c>
      <c r="R422" t="s">
        <v>372</v>
      </c>
      <c r="S422" t="s">
        <v>101</v>
      </c>
      <c r="T422" t="s">
        <v>25</v>
      </c>
      <c r="U422" t="s">
        <v>596</v>
      </c>
      <c r="W422" t="s">
        <v>10</v>
      </c>
      <c r="X422" t="s">
        <v>659</v>
      </c>
      <c r="Y422" t="s">
        <v>11</v>
      </c>
      <c r="Z422" t="s">
        <v>660</v>
      </c>
      <c r="AA422" t="s">
        <v>12</v>
      </c>
      <c r="AB422" t="s">
        <v>661</v>
      </c>
      <c r="AC422" t="s">
        <v>381</v>
      </c>
      <c r="AD422" t="s">
        <v>19</v>
      </c>
      <c r="AE422" t="s">
        <v>36</v>
      </c>
      <c r="AG422">
        <v>0</v>
      </c>
      <c r="AH422">
        <v>8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 s="36">
        <v>1</v>
      </c>
      <c r="AP422">
        <v>1</v>
      </c>
      <c r="AQ422">
        <v>2</v>
      </c>
      <c r="AR422">
        <v>1</v>
      </c>
      <c r="AS422">
        <v>4</v>
      </c>
      <c r="AT422">
        <v>8</v>
      </c>
      <c r="AU422" t="s">
        <v>21</v>
      </c>
      <c r="AV422" t="s">
        <v>327</v>
      </c>
      <c r="AW422">
        <v>120</v>
      </c>
      <c r="AX422">
        <v>20</v>
      </c>
      <c r="AY422">
        <v>0</v>
      </c>
      <c r="AZ422">
        <v>4</v>
      </c>
      <c r="BA422">
        <v>144</v>
      </c>
      <c r="BB422">
        <v>8.6633450799999991</v>
      </c>
      <c r="BC422">
        <v>14.9876931</v>
      </c>
      <c r="BD422">
        <v>11</v>
      </c>
    </row>
    <row r="423" spans="1:56" x14ac:dyDescent="0.25">
      <c r="A423" s="171">
        <v>44145</v>
      </c>
      <c r="B423" t="s">
        <v>10</v>
      </c>
      <c r="C423" t="s">
        <v>659</v>
      </c>
      <c r="D423" t="s">
        <v>11</v>
      </c>
      <c r="E423" t="s">
        <v>660</v>
      </c>
      <c r="F423" t="s">
        <v>51</v>
      </c>
      <c r="G423" t="s">
        <v>1141</v>
      </c>
      <c r="H423" t="s">
        <v>361</v>
      </c>
      <c r="I423" t="s">
        <v>14</v>
      </c>
      <c r="J423" t="s">
        <v>611</v>
      </c>
      <c r="L423" t="s">
        <v>52</v>
      </c>
      <c r="M423" t="s">
        <v>616</v>
      </c>
      <c r="R423" t="s">
        <v>372</v>
      </c>
      <c r="S423" t="s">
        <v>114</v>
      </c>
      <c r="T423" t="s">
        <v>17</v>
      </c>
      <c r="U423" t="s">
        <v>594</v>
      </c>
      <c r="W423" t="s">
        <v>614</v>
      </c>
      <c r="X423" t="s">
        <v>615</v>
      </c>
      <c r="AC423" t="s">
        <v>372</v>
      </c>
      <c r="AD423" t="s">
        <v>253</v>
      </c>
      <c r="AE423" t="s">
        <v>36</v>
      </c>
      <c r="AG423">
        <v>0</v>
      </c>
      <c r="AH423">
        <v>12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 s="36">
        <v>1</v>
      </c>
      <c r="AP423">
        <v>2</v>
      </c>
      <c r="AQ423">
        <v>2</v>
      </c>
      <c r="AR423">
        <v>3</v>
      </c>
      <c r="AS423">
        <v>5</v>
      </c>
      <c r="AT423">
        <v>12</v>
      </c>
      <c r="AU423" t="s">
        <v>21</v>
      </c>
      <c r="AV423" t="s">
        <v>652</v>
      </c>
      <c r="AW423">
        <v>180</v>
      </c>
      <c r="AX423">
        <v>30</v>
      </c>
      <c r="AY423">
        <v>0</v>
      </c>
      <c r="AZ423">
        <v>6</v>
      </c>
      <c r="BA423">
        <v>216</v>
      </c>
      <c r="BB423">
        <v>8.6633450799999991</v>
      </c>
      <c r="BC423">
        <v>14.9876931</v>
      </c>
      <c r="BD423">
        <v>11</v>
      </c>
    </row>
    <row r="424" spans="1:56" x14ac:dyDescent="0.25">
      <c r="A424" s="171">
        <v>44145</v>
      </c>
      <c r="B424" t="s">
        <v>10</v>
      </c>
      <c r="C424" t="s">
        <v>659</v>
      </c>
      <c r="D424" t="s">
        <v>11</v>
      </c>
      <c r="E424" t="s">
        <v>660</v>
      </c>
      <c r="F424" t="s">
        <v>51</v>
      </c>
      <c r="G424" t="s">
        <v>1141</v>
      </c>
      <c r="H424" t="s">
        <v>361</v>
      </c>
      <c r="I424" t="s">
        <v>14</v>
      </c>
      <c r="J424" t="s">
        <v>611</v>
      </c>
      <c r="L424" t="s">
        <v>52</v>
      </c>
      <c r="M424" t="s">
        <v>616</v>
      </c>
      <c r="R424" t="s">
        <v>372</v>
      </c>
      <c r="S424" t="s">
        <v>101</v>
      </c>
      <c r="T424" t="s">
        <v>17</v>
      </c>
      <c r="U424" t="s">
        <v>594</v>
      </c>
      <c r="W424" t="s">
        <v>614</v>
      </c>
      <c r="X424" t="s">
        <v>615</v>
      </c>
      <c r="AC424" t="s">
        <v>372</v>
      </c>
      <c r="AD424" t="s">
        <v>56</v>
      </c>
      <c r="AE424" t="s">
        <v>36</v>
      </c>
      <c r="AG424">
        <v>0</v>
      </c>
      <c r="AH424">
        <v>9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 s="36">
        <v>1</v>
      </c>
      <c r="AP424">
        <v>1</v>
      </c>
      <c r="AQ424">
        <v>2</v>
      </c>
      <c r="AR424">
        <v>0</v>
      </c>
      <c r="AS424">
        <v>6</v>
      </c>
      <c r="AT424">
        <v>9</v>
      </c>
      <c r="AU424" t="s">
        <v>21</v>
      </c>
      <c r="AV424" t="s">
        <v>652</v>
      </c>
      <c r="AW424">
        <v>200</v>
      </c>
      <c r="AX424">
        <v>30</v>
      </c>
      <c r="AY424">
        <v>0</v>
      </c>
      <c r="AZ424">
        <v>5</v>
      </c>
      <c r="BA424">
        <v>235</v>
      </c>
      <c r="BB424">
        <v>8.6633450799999991</v>
      </c>
      <c r="BC424">
        <v>14.9876931</v>
      </c>
      <c r="BD424">
        <v>11</v>
      </c>
    </row>
    <row r="425" spans="1:56" x14ac:dyDescent="0.25">
      <c r="A425" s="171">
        <v>44145</v>
      </c>
      <c r="B425" t="s">
        <v>10</v>
      </c>
      <c r="C425" t="s">
        <v>659</v>
      </c>
      <c r="D425" t="s">
        <v>11</v>
      </c>
      <c r="E425" t="s">
        <v>660</v>
      </c>
      <c r="F425" t="s">
        <v>51</v>
      </c>
      <c r="G425" t="s">
        <v>1141</v>
      </c>
      <c r="H425" t="s">
        <v>361</v>
      </c>
      <c r="I425" t="s">
        <v>14</v>
      </c>
      <c r="J425" t="s">
        <v>611</v>
      </c>
      <c r="L425" t="s">
        <v>52</v>
      </c>
      <c r="M425" t="s">
        <v>616</v>
      </c>
      <c r="R425" t="s">
        <v>372</v>
      </c>
      <c r="S425" t="s">
        <v>116</v>
      </c>
      <c r="T425" t="s">
        <v>25</v>
      </c>
      <c r="U425" t="s">
        <v>596</v>
      </c>
      <c r="W425" t="s">
        <v>10</v>
      </c>
      <c r="X425" t="s">
        <v>659</v>
      </c>
      <c r="Y425" t="s">
        <v>11</v>
      </c>
      <c r="Z425" t="s">
        <v>660</v>
      </c>
      <c r="AA425" t="s">
        <v>12</v>
      </c>
      <c r="AB425" t="s">
        <v>661</v>
      </c>
      <c r="AC425" t="s">
        <v>381</v>
      </c>
      <c r="AD425" t="s">
        <v>19</v>
      </c>
      <c r="AE425" t="s">
        <v>36</v>
      </c>
      <c r="AG425">
        <v>0</v>
      </c>
      <c r="AH425">
        <v>13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 s="36">
        <v>1</v>
      </c>
      <c r="AP425">
        <v>1</v>
      </c>
      <c r="AQ425">
        <v>2</v>
      </c>
      <c r="AR425">
        <v>2</v>
      </c>
      <c r="AS425">
        <v>8</v>
      </c>
      <c r="AT425">
        <v>13</v>
      </c>
      <c r="AU425" t="s">
        <v>21</v>
      </c>
      <c r="AV425" t="s">
        <v>652</v>
      </c>
      <c r="AW425">
        <v>240</v>
      </c>
      <c r="AX425">
        <v>30</v>
      </c>
      <c r="AY425">
        <v>0</v>
      </c>
      <c r="AZ425">
        <v>8</v>
      </c>
      <c r="BA425">
        <v>278</v>
      </c>
      <c r="BB425">
        <v>8.6633450799999991</v>
      </c>
      <c r="BC425">
        <v>14.9876931</v>
      </c>
      <c r="BD425">
        <v>11</v>
      </c>
    </row>
    <row r="426" spans="1:56" x14ac:dyDescent="0.25">
      <c r="A426" s="171">
        <v>44145</v>
      </c>
      <c r="B426" t="s">
        <v>10</v>
      </c>
      <c r="C426" t="s">
        <v>659</v>
      </c>
      <c r="D426" t="s">
        <v>11</v>
      </c>
      <c r="E426" t="s">
        <v>660</v>
      </c>
      <c r="F426" t="s">
        <v>51</v>
      </c>
      <c r="G426" t="s">
        <v>1141</v>
      </c>
      <c r="H426" t="s">
        <v>361</v>
      </c>
      <c r="I426" t="s">
        <v>14</v>
      </c>
      <c r="J426" t="s">
        <v>611</v>
      </c>
      <c r="L426" t="s">
        <v>52</v>
      </c>
      <c r="M426" t="s">
        <v>616</v>
      </c>
      <c r="R426" t="s">
        <v>372</v>
      </c>
      <c r="S426" t="s">
        <v>101</v>
      </c>
      <c r="T426" t="s">
        <v>25</v>
      </c>
      <c r="U426" t="s">
        <v>596</v>
      </c>
      <c r="W426" t="s">
        <v>10</v>
      </c>
      <c r="X426" t="s">
        <v>659</v>
      </c>
      <c r="Y426" t="s">
        <v>11</v>
      </c>
      <c r="Z426" t="s">
        <v>660</v>
      </c>
      <c r="AA426" t="s">
        <v>12</v>
      </c>
      <c r="AB426" t="s">
        <v>661</v>
      </c>
      <c r="AC426" t="s">
        <v>381</v>
      </c>
      <c r="AD426" t="s">
        <v>19</v>
      </c>
      <c r="AE426" t="s">
        <v>36</v>
      </c>
      <c r="AG426">
        <v>0</v>
      </c>
      <c r="AH426">
        <v>15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 s="36">
        <v>1</v>
      </c>
      <c r="AP426">
        <v>2</v>
      </c>
      <c r="AQ426">
        <v>3</v>
      </c>
      <c r="AR426">
        <v>3</v>
      </c>
      <c r="AS426">
        <v>7</v>
      </c>
      <c r="AT426">
        <v>15</v>
      </c>
      <c r="AU426" t="s">
        <v>21</v>
      </c>
      <c r="AV426" t="s">
        <v>652</v>
      </c>
      <c r="AW426">
        <v>200</v>
      </c>
      <c r="AX426">
        <v>40</v>
      </c>
      <c r="AY426">
        <v>0</v>
      </c>
      <c r="AZ426">
        <v>8</v>
      </c>
      <c r="BA426">
        <v>248</v>
      </c>
      <c r="BB426">
        <v>8.6633450799999991</v>
      </c>
      <c r="BC426">
        <v>14.9876931</v>
      </c>
      <c r="BD426">
        <v>11</v>
      </c>
    </row>
    <row r="427" spans="1:56" x14ac:dyDescent="0.25">
      <c r="A427" s="171">
        <v>44145</v>
      </c>
      <c r="B427" t="s">
        <v>10</v>
      </c>
      <c r="C427" t="s">
        <v>659</v>
      </c>
      <c r="D427" t="s">
        <v>11</v>
      </c>
      <c r="E427" t="s">
        <v>660</v>
      </c>
      <c r="F427" t="s">
        <v>51</v>
      </c>
      <c r="G427" t="s">
        <v>1141</v>
      </c>
      <c r="H427" t="s">
        <v>361</v>
      </c>
      <c r="I427" t="s">
        <v>14</v>
      </c>
      <c r="J427" t="s">
        <v>611</v>
      </c>
      <c r="L427" t="s">
        <v>52</v>
      </c>
      <c r="M427" t="s">
        <v>616</v>
      </c>
      <c r="R427" t="s">
        <v>372</v>
      </c>
      <c r="S427" t="s">
        <v>49</v>
      </c>
      <c r="T427" t="s">
        <v>17</v>
      </c>
      <c r="U427" t="s">
        <v>594</v>
      </c>
      <c r="W427" t="s">
        <v>614</v>
      </c>
      <c r="X427" t="s">
        <v>615</v>
      </c>
      <c r="AC427" t="s">
        <v>372</v>
      </c>
      <c r="AD427" t="s">
        <v>19</v>
      </c>
      <c r="AE427" t="s">
        <v>36</v>
      </c>
      <c r="AG427">
        <v>0</v>
      </c>
      <c r="AH427">
        <v>12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 s="36">
        <v>1</v>
      </c>
      <c r="AP427">
        <v>2</v>
      </c>
      <c r="AQ427">
        <v>3</v>
      </c>
      <c r="AR427">
        <v>4</v>
      </c>
      <c r="AS427">
        <v>3</v>
      </c>
      <c r="AT427">
        <v>12</v>
      </c>
      <c r="AU427" t="s">
        <v>21</v>
      </c>
      <c r="AV427" t="s">
        <v>652</v>
      </c>
      <c r="AW427">
        <v>120</v>
      </c>
      <c r="AX427">
        <v>60</v>
      </c>
      <c r="AY427">
        <v>0</v>
      </c>
      <c r="AZ427">
        <v>10</v>
      </c>
      <c r="BA427">
        <v>190</v>
      </c>
      <c r="BB427">
        <v>8.6633450799999991</v>
      </c>
      <c r="BC427">
        <v>14.9876931</v>
      </c>
      <c r="BD427">
        <v>11</v>
      </c>
    </row>
    <row r="428" spans="1:56" x14ac:dyDescent="0.25">
      <c r="A428" s="171">
        <v>44145</v>
      </c>
      <c r="B428" t="s">
        <v>10</v>
      </c>
      <c r="C428" t="s">
        <v>659</v>
      </c>
      <c r="D428" t="s">
        <v>11</v>
      </c>
      <c r="E428" t="s">
        <v>660</v>
      </c>
      <c r="F428" t="s">
        <v>33</v>
      </c>
      <c r="G428" t="s">
        <v>668</v>
      </c>
      <c r="H428" t="s">
        <v>362</v>
      </c>
      <c r="I428" t="s">
        <v>14</v>
      </c>
      <c r="J428" t="s">
        <v>611</v>
      </c>
      <c r="L428" t="s">
        <v>34</v>
      </c>
      <c r="M428" t="s">
        <v>651</v>
      </c>
      <c r="R428" t="s">
        <v>372</v>
      </c>
      <c r="S428" t="s">
        <v>70</v>
      </c>
      <c r="T428" t="s">
        <v>25</v>
      </c>
      <c r="U428" t="s">
        <v>596</v>
      </c>
      <c r="W428" t="s">
        <v>10</v>
      </c>
      <c r="X428" t="s">
        <v>659</v>
      </c>
      <c r="Y428" t="s">
        <v>927</v>
      </c>
      <c r="Z428" t="s">
        <v>928</v>
      </c>
      <c r="AA428" t="s">
        <v>1143</v>
      </c>
      <c r="AB428" t="s">
        <v>1144</v>
      </c>
      <c r="AC428" t="s">
        <v>359</v>
      </c>
      <c r="AD428" t="s">
        <v>72</v>
      </c>
      <c r="AE428" t="s">
        <v>36</v>
      </c>
      <c r="AG428">
        <v>0</v>
      </c>
      <c r="AH428">
        <v>2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 s="36">
        <v>1</v>
      </c>
      <c r="AP428">
        <v>0</v>
      </c>
      <c r="AQ428">
        <v>0</v>
      </c>
      <c r="AR428">
        <v>0</v>
      </c>
      <c r="AS428">
        <v>2</v>
      </c>
      <c r="AT428">
        <v>2</v>
      </c>
      <c r="AU428" t="s">
        <v>37</v>
      </c>
      <c r="AW428">
        <v>35</v>
      </c>
      <c r="AX428">
        <v>0</v>
      </c>
      <c r="AY428">
        <v>0</v>
      </c>
      <c r="AZ428">
        <v>0</v>
      </c>
      <c r="BA428">
        <v>35</v>
      </c>
      <c r="BB428">
        <v>9.3887997999999993</v>
      </c>
      <c r="BC428">
        <v>13.43275727</v>
      </c>
      <c r="BD428">
        <v>11</v>
      </c>
    </row>
    <row r="429" spans="1:56" x14ac:dyDescent="0.25">
      <c r="A429" s="171">
        <v>44145</v>
      </c>
      <c r="B429" t="s">
        <v>10</v>
      </c>
      <c r="C429" t="s">
        <v>659</v>
      </c>
      <c r="D429" t="s">
        <v>11</v>
      </c>
      <c r="E429" t="s">
        <v>660</v>
      </c>
      <c r="F429" t="s">
        <v>33</v>
      </c>
      <c r="G429" t="s">
        <v>668</v>
      </c>
      <c r="H429" t="s">
        <v>362</v>
      </c>
      <c r="I429" t="s">
        <v>25</v>
      </c>
      <c r="J429" t="s">
        <v>596</v>
      </c>
      <c r="L429" t="s">
        <v>10</v>
      </c>
      <c r="M429" t="s">
        <v>659</v>
      </c>
      <c r="N429" t="s">
        <v>11</v>
      </c>
      <c r="O429" t="s">
        <v>660</v>
      </c>
      <c r="P429" t="s">
        <v>33</v>
      </c>
      <c r="Q429" t="s">
        <v>668</v>
      </c>
      <c r="R429" t="s">
        <v>362</v>
      </c>
      <c r="S429" t="s">
        <v>190</v>
      </c>
      <c r="T429" t="s">
        <v>17</v>
      </c>
      <c r="U429" t="s">
        <v>594</v>
      </c>
      <c r="W429" t="s">
        <v>18</v>
      </c>
      <c r="X429" t="s">
        <v>601</v>
      </c>
      <c r="AC429" t="s">
        <v>372</v>
      </c>
      <c r="AD429" t="s">
        <v>65</v>
      </c>
      <c r="AE429" t="s">
        <v>118</v>
      </c>
      <c r="AF429" t="s">
        <v>524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12</v>
      </c>
      <c r="AO429" s="36">
        <v>1</v>
      </c>
      <c r="AP429">
        <v>5</v>
      </c>
      <c r="AQ429">
        <v>2</v>
      </c>
      <c r="AR429">
        <v>3</v>
      </c>
      <c r="AS429">
        <v>2</v>
      </c>
      <c r="AT429">
        <v>12</v>
      </c>
      <c r="AU429" t="s">
        <v>37</v>
      </c>
      <c r="AW429">
        <v>430</v>
      </c>
      <c r="AX429">
        <v>0</v>
      </c>
      <c r="AY429">
        <v>0</v>
      </c>
      <c r="AZ429">
        <v>0</v>
      </c>
      <c r="BA429">
        <v>430</v>
      </c>
      <c r="BB429">
        <v>9.3887997999999993</v>
      </c>
      <c r="BC429">
        <v>13.43275727</v>
      </c>
      <c r="BD429">
        <v>11</v>
      </c>
    </row>
    <row r="430" spans="1:56" x14ac:dyDescent="0.25">
      <c r="A430" s="171">
        <v>44145</v>
      </c>
      <c r="B430" t="s">
        <v>10</v>
      </c>
      <c r="C430" t="s">
        <v>659</v>
      </c>
      <c r="D430" t="s">
        <v>11</v>
      </c>
      <c r="E430" t="s">
        <v>660</v>
      </c>
      <c r="F430" t="s">
        <v>12</v>
      </c>
      <c r="G430" t="s">
        <v>661</v>
      </c>
      <c r="H430" t="s">
        <v>13</v>
      </c>
      <c r="I430" t="s">
        <v>14</v>
      </c>
      <c r="J430" t="s">
        <v>611</v>
      </c>
      <c r="L430" t="s">
        <v>97</v>
      </c>
      <c r="M430" t="s">
        <v>644</v>
      </c>
      <c r="R430" t="s">
        <v>372</v>
      </c>
      <c r="S430" t="s">
        <v>68</v>
      </c>
      <c r="T430" t="s">
        <v>25</v>
      </c>
      <c r="U430" t="s">
        <v>596</v>
      </c>
      <c r="W430" t="s">
        <v>10</v>
      </c>
      <c r="X430" t="s">
        <v>659</v>
      </c>
      <c r="Y430" t="s">
        <v>11</v>
      </c>
      <c r="Z430" t="s">
        <v>660</v>
      </c>
      <c r="AA430" t="s">
        <v>12</v>
      </c>
      <c r="AB430" t="s">
        <v>661</v>
      </c>
      <c r="AC430" t="s">
        <v>495</v>
      </c>
      <c r="AD430" t="s">
        <v>138</v>
      </c>
      <c r="AE430" t="s">
        <v>36</v>
      </c>
      <c r="AG430">
        <v>0</v>
      </c>
      <c r="AH430">
        <v>4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 s="36">
        <v>1</v>
      </c>
      <c r="AP430">
        <v>0</v>
      </c>
      <c r="AQ430">
        <v>0</v>
      </c>
      <c r="AR430">
        <v>3</v>
      </c>
      <c r="AS430">
        <v>1</v>
      </c>
      <c r="AT430">
        <v>4</v>
      </c>
      <c r="AU430" t="s">
        <v>31</v>
      </c>
      <c r="AW430">
        <v>90</v>
      </c>
      <c r="AX430">
        <v>33</v>
      </c>
      <c r="AY430">
        <v>0</v>
      </c>
      <c r="AZ430">
        <v>0</v>
      </c>
      <c r="BA430">
        <v>123</v>
      </c>
      <c r="BB430">
        <v>7.7847441999999996</v>
      </c>
      <c r="BC430">
        <v>15.51739456</v>
      </c>
      <c r="BD430">
        <v>11</v>
      </c>
    </row>
    <row r="431" spans="1:56" x14ac:dyDescent="0.25">
      <c r="A431" s="171">
        <v>44146</v>
      </c>
      <c r="B431" t="s">
        <v>26</v>
      </c>
      <c r="C431" t="s">
        <v>590</v>
      </c>
      <c r="D431" t="s">
        <v>591</v>
      </c>
      <c r="E431" t="s">
        <v>592</v>
      </c>
      <c r="F431" t="s">
        <v>142</v>
      </c>
      <c r="G431" t="s">
        <v>606</v>
      </c>
      <c r="H431" t="s">
        <v>363</v>
      </c>
      <c r="I431" t="s">
        <v>25</v>
      </c>
      <c r="J431" t="s">
        <v>596</v>
      </c>
      <c r="L431" t="s">
        <v>26</v>
      </c>
      <c r="M431" t="s">
        <v>590</v>
      </c>
      <c r="N431" t="s">
        <v>591</v>
      </c>
      <c r="O431" t="s">
        <v>592</v>
      </c>
      <c r="P431" t="s">
        <v>142</v>
      </c>
      <c r="Q431" t="s">
        <v>606</v>
      </c>
      <c r="R431" t="s">
        <v>363</v>
      </c>
      <c r="S431" t="s">
        <v>72</v>
      </c>
      <c r="T431" t="s">
        <v>25</v>
      </c>
      <c r="U431" t="s">
        <v>596</v>
      </c>
      <c r="W431" t="s">
        <v>92</v>
      </c>
      <c r="X431" t="s">
        <v>602</v>
      </c>
      <c r="Y431" t="s">
        <v>157</v>
      </c>
      <c r="Z431" t="s">
        <v>665</v>
      </c>
      <c r="AA431" t="s">
        <v>201</v>
      </c>
      <c r="AB431" t="s">
        <v>666</v>
      </c>
      <c r="AC431" t="s">
        <v>450</v>
      </c>
      <c r="AD431" t="s">
        <v>29</v>
      </c>
      <c r="AE431" t="s">
        <v>156</v>
      </c>
      <c r="AG431">
        <v>2</v>
      </c>
      <c r="AH431">
        <v>0</v>
      </c>
      <c r="AI431">
        <v>3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2</v>
      </c>
      <c r="AP431">
        <v>0</v>
      </c>
      <c r="AQ431">
        <v>0</v>
      </c>
      <c r="AR431">
        <v>0</v>
      </c>
      <c r="AS431">
        <v>5</v>
      </c>
      <c r="AT431">
        <v>5</v>
      </c>
      <c r="AU431" t="s">
        <v>37</v>
      </c>
      <c r="AW431">
        <v>196</v>
      </c>
      <c r="AX431">
        <v>0</v>
      </c>
      <c r="AY431">
        <v>0</v>
      </c>
      <c r="AZ431">
        <v>0</v>
      </c>
      <c r="BA431">
        <v>196</v>
      </c>
      <c r="BB431">
        <v>6.9304543000000001</v>
      </c>
      <c r="BC431">
        <v>14.819990539999999</v>
      </c>
      <c r="BD431">
        <v>11</v>
      </c>
    </row>
    <row r="432" spans="1:56" x14ac:dyDescent="0.25">
      <c r="A432" s="171">
        <v>44146</v>
      </c>
      <c r="B432" t="s">
        <v>26</v>
      </c>
      <c r="C432" t="s">
        <v>590</v>
      </c>
      <c r="D432" t="s">
        <v>591</v>
      </c>
      <c r="E432" t="s">
        <v>592</v>
      </c>
      <c r="F432" t="s">
        <v>142</v>
      </c>
      <c r="G432" t="s">
        <v>606</v>
      </c>
      <c r="H432" t="s">
        <v>363</v>
      </c>
      <c r="I432" t="s">
        <v>25</v>
      </c>
      <c r="J432" t="s">
        <v>596</v>
      </c>
      <c r="L432" t="s">
        <v>26</v>
      </c>
      <c r="M432" t="s">
        <v>590</v>
      </c>
      <c r="N432" t="s">
        <v>591</v>
      </c>
      <c r="O432" t="s">
        <v>592</v>
      </c>
      <c r="P432" t="s">
        <v>142</v>
      </c>
      <c r="Q432" t="s">
        <v>606</v>
      </c>
      <c r="R432" t="s">
        <v>363</v>
      </c>
      <c r="S432" t="s">
        <v>72</v>
      </c>
      <c r="T432" t="s">
        <v>17</v>
      </c>
      <c r="U432" t="s">
        <v>594</v>
      </c>
      <c r="W432" t="s">
        <v>143</v>
      </c>
      <c r="X432" t="s">
        <v>595</v>
      </c>
      <c r="AC432" t="s">
        <v>372</v>
      </c>
      <c r="AD432" t="s">
        <v>83</v>
      </c>
      <c r="AE432" t="s">
        <v>112</v>
      </c>
      <c r="AG432">
        <v>0</v>
      </c>
      <c r="AH432">
        <v>0</v>
      </c>
      <c r="AI432">
        <v>6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1</v>
      </c>
      <c r="AP432">
        <v>0</v>
      </c>
      <c r="AQ432">
        <v>0</v>
      </c>
      <c r="AR432">
        <v>0</v>
      </c>
      <c r="AS432">
        <v>6</v>
      </c>
      <c r="AT432">
        <v>6</v>
      </c>
      <c r="AU432" t="s">
        <v>37</v>
      </c>
      <c r="AW432">
        <v>215</v>
      </c>
      <c r="AX432">
        <v>0</v>
      </c>
      <c r="AY432">
        <v>0</v>
      </c>
      <c r="AZ432">
        <v>0</v>
      </c>
      <c r="BA432">
        <v>215</v>
      </c>
      <c r="BB432">
        <v>6.9304543000000001</v>
      </c>
      <c r="BC432">
        <v>14.819990539999999</v>
      </c>
      <c r="BD432">
        <v>11</v>
      </c>
    </row>
    <row r="433" spans="1:56" x14ac:dyDescent="0.25">
      <c r="A433" s="171">
        <v>44146</v>
      </c>
      <c r="B433" t="s">
        <v>26</v>
      </c>
      <c r="C433" t="s">
        <v>590</v>
      </c>
      <c r="D433" t="s">
        <v>591</v>
      </c>
      <c r="E433" t="s">
        <v>592</v>
      </c>
      <c r="F433" t="s">
        <v>142</v>
      </c>
      <c r="G433" t="s">
        <v>606</v>
      </c>
      <c r="H433" t="s">
        <v>363</v>
      </c>
      <c r="I433" t="s">
        <v>25</v>
      </c>
      <c r="J433" t="s">
        <v>596</v>
      </c>
      <c r="L433" t="s">
        <v>26</v>
      </c>
      <c r="M433" t="s">
        <v>590</v>
      </c>
      <c r="N433" t="s">
        <v>591</v>
      </c>
      <c r="O433" t="s">
        <v>592</v>
      </c>
      <c r="P433" t="s">
        <v>142</v>
      </c>
      <c r="Q433" t="s">
        <v>606</v>
      </c>
      <c r="R433" t="s">
        <v>363</v>
      </c>
      <c r="S433" t="s">
        <v>72</v>
      </c>
      <c r="T433" t="s">
        <v>17</v>
      </c>
      <c r="U433" t="s">
        <v>594</v>
      </c>
      <c r="W433" t="s">
        <v>18</v>
      </c>
      <c r="X433" t="s">
        <v>601</v>
      </c>
      <c r="AC433" t="s">
        <v>372</v>
      </c>
      <c r="AD433" t="s">
        <v>179</v>
      </c>
      <c r="AE433" t="s">
        <v>112</v>
      </c>
      <c r="AG433">
        <v>0</v>
      </c>
      <c r="AH433">
        <v>0</v>
      </c>
      <c r="AI433">
        <v>7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1</v>
      </c>
      <c r="AP433">
        <v>0</v>
      </c>
      <c r="AQ433">
        <v>2</v>
      </c>
      <c r="AR433">
        <v>1</v>
      </c>
      <c r="AS433">
        <v>4</v>
      </c>
      <c r="AT433">
        <v>7</v>
      </c>
      <c r="AU433" t="s">
        <v>37</v>
      </c>
      <c r="AW433">
        <v>227</v>
      </c>
      <c r="AX433">
        <v>0</v>
      </c>
      <c r="AY433">
        <v>0</v>
      </c>
      <c r="AZ433">
        <v>0</v>
      </c>
      <c r="BA433">
        <v>227</v>
      </c>
      <c r="BB433">
        <v>6.9304543000000001</v>
      </c>
      <c r="BC433">
        <v>14.819990539999999</v>
      </c>
      <c r="BD433">
        <v>11</v>
      </c>
    </row>
    <row r="434" spans="1:56" x14ac:dyDescent="0.25">
      <c r="A434" s="171">
        <v>44146</v>
      </c>
      <c r="B434" t="s">
        <v>26</v>
      </c>
      <c r="C434" t="s">
        <v>590</v>
      </c>
      <c r="D434" t="s">
        <v>591</v>
      </c>
      <c r="E434" t="s">
        <v>592</v>
      </c>
      <c r="F434" t="s">
        <v>142</v>
      </c>
      <c r="G434" t="s">
        <v>606</v>
      </c>
      <c r="H434" t="s">
        <v>363</v>
      </c>
      <c r="I434" t="s">
        <v>25</v>
      </c>
      <c r="J434" t="s">
        <v>596</v>
      </c>
      <c r="L434" t="s">
        <v>26</v>
      </c>
      <c r="M434" t="s">
        <v>590</v>
      </c>
      <c r="N434" t="s">
        <v>591</v>
      </c>
      <c r="O434" t="s">
        <v>592</v>
      </c>
      <c r="P434" t="s">
        <v>142</v>
      </c>
      <c r="Q434" t="s">
        <v>606</v>
      </c>
      <c r="R434" t="s">
        <v>363</v>
      </c>
      <c r="S434" t="s">
        <v>72</v>
      </c>
      <c r="T434" t="s">
        <v>25</v>
      </c>
      <c r="U434" t="s">
        <v>596</v>
      </c>
      <c r="W434" t="s">
        <v>92</v>
      </c>
      <c r="X434" t="s">
        <v>602</v>
      </c>
      <c r="Y434" t="s">
        <v>157</v>
      </c>
      <c r="Z434" t="s">
        <v>665</v>
      </c>
      <c r="AA434" t="s">
        <v>158</v>
      </c>
      <c r="AB434" t="s">
        <v>667</v>
      </c>
      <c r="AC434" t="s">
        <v>451</v>
      </c>
      <c r="AD434" t="s">
        <v>254</v>
      </c>
      <c r="AE434" t="s">
        <v>30</v>
      </c>
      <c r="AG434">
        <v>2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1</v>
      </c>
      <c r="AP434">
        <v>0</v>
      </c>
      <c r="AQ434">
        <v>0</v>
      </c>
      <c r="AR434">
        <v>0</v>
      </c>
      <c r="AS434">
        <v>2</v>
      </c>
      <c r="AT434">
        <v>2</v>
      </c>
      <c r="AU434" t="s">
        <v>37</v>
      </c>
      <c r="AW434">
        <v>106</v>
      </c>
      <c r="AX434">
        <v>0</v>
      </c>
      <c r="AY434">
        <v>0</v>
      </c>
      <c r="AZ434">
        <v>0</v>
      </c>
      <c r="BA434">
        <v>106</v>
      </c>
      <c r="BB434">
        <v>6.9304543000000001</v>
      </c>
      <c r="BC434">
        <v>14.819990539999999</v>
      </c>
      <c r="BD434">
        <v>11</v>
      </c>
    </row>
    <row r="435" spans="1:56" x14ac:dyDescent="0.25">
      <c r="A435" s="171">
        <v>44146</v>
      </c>
      <c r="B435" t="s">
        <v>26</v>
      </c>
      <c r="C435" t="s">
        <v>590</v>
      </c>
      <c r="D435" t="s">
        <v>591</v>
      </c>
      <c r="E435" t="s">
        <v>592</v>
      </c>
      <c r="F435" t="s">
        <v>142</v>
      </c>
      <c r="G435" t="s">
        <v>606</v>
      </c>
      <c r="H435" t="s">
        <v>363</v>
      </c>
      <c r="I435" t="s">
        <v>25</v>
      </c>
      <c r="J435" t="s">
        <v>596</v>
      </c>
      <c r="L435" t="s">
        <v>26</v>
      </c>
      <c r="M435" t="s">
        <v>590</v>
      </c>
      <c r="N435" t="s">
        <v>591</v>
      </c>
      <c r="O435" t="s">
        <v>592</v>
      </c>
      <c r="P435" t="s">
        <v>142</v>
      </c>
      <c r="Q435" t="s">
        <v>606</v>
      </c>
      <c r="R435" t="s">
        <v>674</v>
      </c>
      <c r="S435" t="s">
        <v>72</v>
      </c>
      <c r="T435" t="s">
        <v>17</v>
      </c>
      <c r="U435" t="s">
        <v>594</v>
      </c>
      <c r="W435" t="s">
        <v>614</v>
      </c>
      <c r="X435" t="s">
        <v>615</v>
      </c>
      <c r="AC435" t="s">
        <v>372</v>
      </c>
      <c r="AD435" t="s">
        <v>138</v>
      </c>
      <c r="AE435" t="s">
        <v>112</v>
      </c>
      <c r="AG435">
        <v>0</v>
      </c>
      <c r="AH435">
        <v>0</v>
      </c>
      <c r="AI435">
        <v>2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1</v>
      </c>
      <c r="AP435">
        <v>0</v>
      </c>
      <c r="AQ435">
        <v>0</v>
      </c>
      <c r="AR435">
        <v>0</v>
      </c>
      <c r="AS435">
        <v>2</v>
      </c>
      <c r="AT435">
        <v>2</v>
      </c>
      <c r="AU435" t="s">
        <v>37</v>
      </c>
      <c r="AW435">
        <v>30</v>
      </c>
      <c r="AX435">
        <v>0</v>
      </c>
      <c r="AY435">
        <v>0</v>
      </c>
      <c r="AZ435">
        <v>0</v>
      </c>
      <c r="BA435">
        <v>30</v>
      </c>
      <c r="BB435">
        <v>6.9304543000000001</v>
      </c>
      <c r="BC435">
        <v>14.819990539999999</v>
      </c>
      <c r="BD435">
        <v>11</v>
      </c>
    </row>
    <row r="436" spans="1:56" x14ac:dyDescent="0.25">
      <c r="A436" s="171">
        <v>44146</v>
      </c>
      <c r="B436" t="s">
        <v>26</v>
      </c>
      <c r="C436" t="s">
        <v>590</v>
      </c>
      <c r="D436" t="s">
        <v>591</v>
      </c>
      <c r="E436" t="s">
        <v>592</v>
      </c>
      <c r="F436" t="s">
        <v>142</v>
      </c>
      <c r="G436" t="s">
        <v>606</v>
      </c>
      <c r="H436" t="s">
        <v>363</v>
      </c>
      <c r="I436" t="s">
        <v>14</v>
      </c>
      <c r="J436" t="s">
        <v>611</v>
      </c>
      <c r="L436" t="s">
        <v>136</v>
      </c>
      <c r="M436" t="s">
        <v>612</v>
      </c>
      <c r="R436" t="s">
        <v>372</v>
      </c>
      <c r="S436" t="s">
        <v>70</v>
      </c>
      <c r="T436" t="s">
        <v>17</v>
      </c>
      <c r="U436" t="s">
        <v>594</v>
      </c>
      <c r="W436" t="s">
        <v>632</v>
      </c>
      <c r="X436" t="s">
        <v>633</v>
      </c>
      <c r="AC436" t="s">
        <v>372</v>
      </c>
      <c r="AD436" t="s">
        <v>179</v>
      </c>
      <c r="AE436" t="s">
        <v>36</v>
      </c>
      <c r="AG436">
        <v>0</v>
      </c>
      <c r="AH436">
        <v>18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1</v>
      </c>
      <c r="AP436">
        <v>4</v>
      </c>
      <c r="AQ436">
        <v>5</v>
      </c>
      <c r="AR436">
        <v>4</v>
      </c>
      <c r="AS436">
        <v>5</v>
      </c>
      <c r="AT436">
        <v>18</v>
      </c>
      <c r="AU436" t="s">
        <v>39</v>
      </c>
      <c r="AW436">
        <v>350</v>
      </c>
      <c r="AX436">
        <v>180</v>
      </c>
      <c r="AY436">
        <v>50</v>
      </c>
      <c r="AZ436">
        <v>0</v>
      </c>
      <c r="BA436">
        <v>580</v>
      </c>
      <c r="BB436">
        <v>6.9304543000000001</v>
      </c>
      <c r="BC436">
        <v>14.819990539999999</v>
      </c>
      <c r="BD436">
        <v>11</v>
      </c>
    </row>
    <row r="437" spans="1:56" x14ac:dyDescent="0.25">
      <c r="A437" s="171">
        <v>44146</v>
      </c>
      <c r="B437" t="s">
        <v>26</v>
      </c>
      <c r="C437" t="s">
        <v>590</v>
      </c>
      <c r="D437" t="s">
        <v>591</v>
      </c>
      <c r="E437" t="s">
        <v>592</v>
      </c>
      <c r="F437" t="s">
        <v>142</v>
      </c>
      <c r="G437" t="s">
        <v>606</v>
      </c>
      <c r="H437" t="s">
        <v>363</v>
      </c>
      <c r="I437" t="s">
        <v>14</v>
      </c>
      <c r="J437" t="s">
        <v>611</v>
      </c>
      <c r="L437" t="s">
        <v>147</v>
      </c>
      <c r="M437" t="s">
        <v>641</v>
      </c>
      <c r="R437" t="s">
        <v>372</v>
      </c>
      <c r="S437" t="s">
        <v>121</v>
      </c>
      <c r="T437" t="s">
        <v>17</v>
      </c>
      <c r="U437" t="s">
        <v>594</v>
      </c>
      <c r="W437" t="s">
        <v>177</v>
      </c>
      <c r="X437" t="s">
        <v>624</v>
      </c>
      <c r="AC437" t="s">
        <v>372</v>
      </c>
      <c r="AD437" t="s">
        <v>138</v>
      </c>
      <c r="AE437" t="s">
        <v>36</v>
      </c>
      <c r="AG437">
        <v>0</v>
      </c>
      <c r="AH437">
        <v>22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1</v>
      </c>
      <c r="AP437">
        <v>4</v>
      </c>
      <c r="AQ437">
        <v>5</v>
      </c>
      <c r="AR437">
        <v>7</v>
      </c>
      <c r="AS437">
        <v>6</v>
      </c>
      <c r="AT437">
        <v>22</v>
      </c>
      <c r="AU437" t="s">
        <v>39</v>
      </c>
      <c r="AW437">
        <v>250</v>
      </c>
      <c r="AX437">
        <v>80</v>
      </c>
      <c r="AY437">
        <v>35</v>
      </c>
      <c r="AZ437">
        <v>0</v>
      </c>
      <c r="BA437">
        <v>365</v>
      </c>
      <c r="BB437">
        <v>6.9304543000000001</v>
      </c>
      <c r="BC437">
        <v>14.819990539999999</v>
      </c>
      <c r="BD437">
        <v>11</v>
      </c>
    </row>
    <row r="438" spans="1:56" x14ac:dyDescent="0.25">
      <c r="A438" s="171">
        <v>44146</v>
      </c>
      <c r="B438" t="s">
        <v>26</v>
      </c>
      <c r="C438" t="s">
        <v>590</v>
      </c>
      <c r="D438" t="s">
        <v>591</v>
      </c>
      <c r="E438" t="s">
        <v>592</v>
      </c>
      <c r="F438" t="s">
        <v>88</v>
      </c>
      <c r="G438" t="s">
        <v>593</v>
      </c>
      <c r="H438" t="s">
        <v>89</v>
      </c>
      <c r="I438" t="s">
        <v>17</v>
      </c>
      <c r="J438" t="s">
        <v>594</v>
      </c>
      <c r="L438" t="s">
        <v>143</v>
      </c>
      <c r="M438" t="s">
        <v>595</v>
      </c>
      <c r="R438" t="s">
        <v>372</v>
      </c>
      <c r="S438" t="s">
        <v>140</v>
      </c>
      <c r="T438" t="s">
        <v>25</v>
      </c>
      <c r="U438" t="s">
        <v>596</v>
      </c>
      <c r="W438" t="s">
        <v>92</v>
      </c>
      <c r="X438" t="s">
        <v>602</v>
      </c>
      <c r="Y438" t="s">
        <v>157</v>
      </c>
      <c r="Z438" t="s">
        <v>665</v>
      </c>
      <c r="AA438" t="s">
        <v>209</v>
      </c>
      <c r="AB438" t="s">
        <v>686</v>
      </c>
      <c r="AC438" t="s">
        <v>453</v>
      </c>
      <c r="AD438" t="s">
        <v>196</v>
      </c>
      <c r="AE438" t="s">
        <v>156</v>
      </c>
      <c r="AG438">
        <v>3</v>
      </c>
      <c r="AH438">
        <v>0</v>
      </c>
      <c r="AI438">
        <v>2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2</v>
      </c>
      <c r="AP438">
        <v>0</v>
      </c>
      <c r="AQ438">
        <v>0</v>
      </c>
      <c r="AR438">
        <v>0</v>
      </c>
      <c r="AS438">
        <v>5</v>
      </c>
      <c r="AT438">
        <v>5</v>
      </c>
      <c r="AU438" t="s">
        <v>37</v>
      </c>
      <c r="AW438">
        <v>75</v>
      </c>
      <c r="AX438">
        <v>0</v>
      </c>
      <c r="AY438">
        <v>0</v>
      </c>
      <c r="AZ438">
        <v>0</v>
      </c>
      <c r="BA438">
        <v>75</v>
      </c>
      <c r="BB438">
        <v>6.7419379599999996</v>
      </c>
      <c r="BC438">
        <v>14.56870743</v>
      </c>
      <c r="BD438">
        <v>11</v>
      </c>
    </row>
    <row r="439" spans="1:56" x14ac:dyDescent="0.25">
      <c r="A439" s="171">
        <v>44146</v>
      </c>
      <c r="B439" t="s">
        <v>26</v>
      </c>
      <c r="C439" t="s">
        <v>590</v>
      </c>
      <c r="D439" t="s">
        <v>591</v>
      </c>
      <c r="E439" t="s">
        <v>592</v>
      </c>
      <c r="F439" t="s">
        <v>88</v>
      </c>
      <c r="G439" t="s">
        <v>593</v>
      </c>
      <c r="H439" t="s">
        <v>89</v>
      </c>
      <c r="I439" t="s">
        <v>25</v>
      </c>
      <c r="J439" t="s">
        <v>596</v>
      </c>
      <c r="L439" t="s">
        <v>26</v>
      </c>
      <c r="M439" t="s">
        <v>590</v>
      </c>
      <c r="N439" t="s">
        <v>591</v>
      </c>
      <c r="O439" t="s">
        <v>592</v>
      </c>
      <c r="P439" t="s">
        <v>27</v>
      </c>
      <c r="Q439" t="s">
        <v>607</v>
      </c>
      <c r="R439" t="s">
        <v>689</v>
      </c>
      <c r="S439" t="s">
        <v>190</v>
      </c>
      <c r="T439" t="s">
        <v>25</v>
      </c>
      <c r="U439" t="s">
        <v>596</v>
      </c>
      <c r="W439" t="s">
        <v>109</v>
      </c>
      <c r="X439" t="s">
        <v>690</v>
      </c>
      <c r="Y439" t="s">
        <v>173</v>
      </c>
      <c r="Z439" t="s">
        <v>691</v>
      </c>
      <c r="AA439" t="s">
        <v>255</v>
      </c>
      <c r="AB439" t="s">
        <v>702</v>
      </c>
      <c r="AC439" t="s">
        <v>452</v>
      </c>
      <c r="AD439" t="s">
        <v>75</v>
      </c>
      <c r="AE439" t="s">
        <v>30</v>
      </c>
      <c r="AG439">
        <v>2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1</v>
      </c>
      <c r="AP439">
        <v>0</v>
      </c>
      <c r="AQ439">
        <v>0</v>
      </c>
      <c r="AR439">
        <v>0</v>
      </c>
      <c r="AS439">
        <v>2</v>
      </c>
      <c r="AT439">
        <v>2</v>
      </c>
      <c r="AU439" t="s">
        <v>37</v>
      </c>
      <c r="AW439">
        <v>32</v>
      </c>
      <c r="AX439">
        <v>0</v>
      </c>
      <c r="AY439">
        <v>0</v>
      </c>
      <c r="AZ439">
        <v>0</v>
      </c>
      <c r="BA439">
        <v>32</v>
      </c>
      <c r="BB439">
        <v>6.7419379599999996</v>
      </c>
      <c r="BC439">
        <v>14.56870743</v>
      </c>
      <c r="BD439">
        <v>11</v>
      </c>
    </row>
    <row r="440" spans="1:56" x14ac:dyDescent="0.25">
      <c r="A440" s="171">
        <v>44146</v>
      </c>
      <c r="B440" t="s">
        <v>92</v>
      </c>
      <c r="C440" t="s">
        <v>602</v>
      </c>
      <c r="D440" t="s">
        <v>940</v>
      </c>
      <c r="E440" t="s">
        <v>604</v>
      </c>
      <c r="F440" t="s">
        <v>193</v>
      </c>
      <c r="G440" t="s">
        <v>754</v>
      </c>
      <c r="H440" t="s">
        <v>367</v>
      </c>
      <c r="I440" t="s">
        <v>25</v>
      </c>
      <c r="J440" t="s">
        <v>596</v>
      </c>
      <c r="L440" t="s">
        <v>92</v>
      </c>
      <c r="M440" t="s">
        <v>602</v>
      </c>
      <c r="N440" t="s">
        <v>940</v>
      </c>
      <c r="O440" t="s">
        <v>604</v>
      </c>
      <c r="P440" t="s">
        <v>193</v>
      </c>
      <c r="Q440" t="s">
        <v>754</v>
      </c>
      <c r="R440" t="s">
        <v>366</v>
      </c>
      <c r="S440" t="s">
        <v>68</v>
      </c>
      <c r="T440" t="s">
        <v>25</v>
      </c>
      <c r="U440" t="s">
        <v>596</v>
      </c>
      <c r="W440" t="s">
        <v>92</v>
      </c>
      <c r="X440" t="s">
        <v>602</v>
      </c>
      <c r="Y440" t="s">
        <v>603</v>
      </c>
      <c r="Z440" t="s">
        <v>604</v>
      </c>
      <c r="AA440" t="s">
        <v>154</v>
      </c>
      <c r="AB440" t="s">
        <v>605</v>
      </c>
      <c r="AC440" t="s">
        <v>483</v>
      </c>
      <c r="AD440" t="s">
        <v>80</v>
      </c>
      <c r="AE440" t="s">
        <v>30</v>
      </c>
      <c r="AG440">
        <v>4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 s="36">
        <v>1</v>
      </c>
      <c r="AP440">
        <v>0</v>
      </c>
      <c r="AQ440">
        <v>0</v>
      </c>
      <c r="AR440">
        <v>0</v>
      </c>
      <c r="AS440">
        <v>4</v>
      </c>
      <c r="AT440">
        <v>4</v>
      </c>
      <c r="AU440" t="s">
        <v>37</v>
      </c>
      <c r="AW440">
        <v>49</v>
      </c>
      <c r="AX440">
        <v>0</v>
      </c>
      <c r="AY440">
        <v>0</v>
      </c>
      <c r="AZ440">
        <v>0</v>
      </c>
      <c r="BA440">
        <v>49</v>
      </c>
      <c r="BB440">
        <v>4.8990748999999996</v>
      </c>
      <c r="BC440">
        <v>14.54433978</v>
      </c>
      <c r="BD440">
        <v>11</v>
      </c>
    </row>
    <row r="441" spans="1:56" x14ac:dyDescent="0.25">
      <c r="A441" s="171">
        <v>44146</v>
      </c>
      <c r="B441" t="s">
        <v>92</v>
      </c>
      <c r="C441" t="s">
        <v>602</v>
      </c>
      <c r="D441" t="s">
        <v>940</v>
      </c>
      <c r="E441" t="s">
        <v>604</v>
      </c>
      <c r="F441" t="s">
        <v>193</v>
      </c>
      <c r="G441" t="s">
        <v>754</v>
      </c>
      <c r="H441" t="s">
        <v>367</v>
      </c>
      <c r="I441" t="s">
        <v>25</v>
      </c>
      <c r="J441" t="s">
        <v>596</v>
      </c>
      <c r="L441" t="s">
        <v>92</v>
      </c>
      <c r="M441" t="s">
        <v>602</v>
      </c>
      <c r="N441" t="s">
        <v>940</v>
      </c>
      <c r="O441" t="s">
        <v>604</v>
      </c>
      <c r="P441" t="s">
        <v>193</v>
      </c>
      <c r="Q441" t="s">
        <v>754</v>
      </c>
      <c r="R441" t="s">
        <v>366</v>
      </c>
      <c r="S441" t="s">
        <v>68</v>
      </c>
      <c r="T441" t="s">
        <v>25</v>
      </c>
      <c r="U441" t="s">
        <v>596</v>
      </c>
      <c r="W441" t="s">
        <v>92</v>
      </c>
      <c r="X441" t="s">
        <v>602</v>
      </c>
      <c r="Y441" t="s">
        <v>93</v>
      </c>
      <c r="Z441" t="s">
        <v>687</v>
      </c>
      <c r="AA441" t="s">
        <v>211</v>
      </c>
      <c r="AB441" t="s">
        <v>688</v>
      </c>
      <c r="AC441" t="s">
        <v>432</v>
      </c>
      <c r="AD441" t="s">
        <v>188</v>
      </c>
      <c r="AE441" t="s">
        <v>30</v>
      </c>
      <c r="AG441">
        <v>3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 s="36">
        <v>1</v>
      </c>
      <c r="AP441">
        <v>0</v>
      </c>
      <c r="AQ441">
        <v>0</v>
      </c>
      <c r="AR441">
        <v>0</v>
      </c>
      <c r="AS441">
        <v>3</v>
      </c>
      <c r="AT441">
        <v>3</v>
      </c>
      <c r="AU441" t="s">
        <v>37</v>
      </c>
      <c r="AW441">
        <v>66</v>
      </c>
      <c r="AX441">
        <v>0</v>
      </c>
      <c r="AY441">
        <v>0</v>
      </c>
      <c r="AZ441">
        <v>0</v>
      </c>
      <c r="BA441">
        <v>66</v>
      </c>
      <c r="BB441">
        <v>4.8990748999999996</v>
      </c>
      <c r="BC441">
        <v>14.54433978</v>
      </c>
      <c r="BD441">
        <v>11</v>
      </c>
    </row>
    <row r="442" spans="1:56" x14ac:dyDescent="0.25">
      <c r="A442" s="171">
        <v>44146</v>
      </c>
      <c r="B442" t="s">
        <v>92</v>
      </c>
      <c r="C442" t="s">
        <v>602</v>
      </c>
      <c r="D442" t="s">
        <v>940</v>
      </c>
      <c r="E442" t="s">
        <v>604</v>
      </c>
      <c r="F442" t="s">
        <v>193</v>
      </c>
      <c r="G442" t="s">
        <v>754</v>
      </c>
      <c r="H442" t="s">
        <v>367</v>
      </c>
      <c r="I442" t="s">
        <v>14</v>
      </c>
      <c r="J442" t="s">
        <v>611</v>
      </c>
      <c r="L442" t="s">
        <v>280</v>
      </c>
      <c r="M442" t="s">
        <v>1028</v>
      </c>
      <c r="R442" t="s">
        <v>372</v>
      </c>
      <c r="S442" t="s">
        <v>303</v>
      </c>
      <c r="T442" t="s">
        <v>544</v>
      </c>
      <c r="U442" t="s">
        <v>782</v>
      </c>
      <c r="AC442" t="s">
        <v>372</v>
      </c>
      <c r="AD442" t="s">
        <v>304</v>
      </c>
      <c r="AE442" t="s">
        <v>20</v>
      </c>
      <c r="AG442">
        <v>6</v>
      </c>
      <c r="AH442">
        <v>13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 s="36">
        <v>2</v>
      </c>
      <c r="AP442">
        <v>0</v>
      </c>
      <c r="AQ442">
        <v>0</v>
      </c>
      <c r="AR442">
        <v>0</v>
      </c>
      <c r="AS442">
        <v>19</v>
      </c>
      <c r="AT442">
        <v>19</v>
      </c>
      <c r="AU442" t="s">
        <v>151</v>
      </c>
      <c r="AV442" t="s">
        <v>327</v>
      </c>
      <c r="AW442">
        <v>387</v>
      </c>
      <c r="AX442">
        <v>0</v>
      </c>
      <c r="AY442">
        <v>0</v>
      </c>
      <c r="AZ442">
        <v>4</v>
      </c>
      <c r="BA442">
        <v>391</v>
      </c>
      <c r="BB442">
        <v>4.8990748999999996</v>
      </c>
      <c r="BC442">
        <v>14.54433978</v>
      </c>
      <c r="BD442">
        <v>11</v>
      </c>
    </row>
    <row r="443" spans="1:56" x14ac:dyDescent="0.25">
      <c r="A443" s="171">
        <v>44146</v>
      </c>
      <c r="B443" t="s">
        <v>92</v>
      </c>
      <c r="C443" t="s">
        <v>602</v>
      </c>
      <c r="D443" t="s">
        <v>940</v>
      </c>
      <c r="E443" t="s">
        <v>604</v>
      </c>
      <c r="F443" t="s">
        <v>218</v>
      </c>
      <c r="G443" t="s">
        <v>837</v>
      </c>
      <c r="H443" t="s">
        <v>364</v>
      </c>
      <c r="I443" t="s">
        <v>25</v>
      </c>
      <c r="J443" t="s">
        <v>596</v>
      </c>
      <c r="L443" t="s">
        <v>92</v>
      </c>
      <c r="M443" t="s">
        <v>602</v>
      </c>
      <c r="N443" t="s">
        <v>157</v>
      </c>
      <c r="O443" t="s">
        <v>665</v>
      </c>
      <c r="P443" t="s">
        <v>205</v>
      </c>
      <c r="Q443" t="s">
        <v>697</v>
      </c>
      <c r="R443" t="s">
        <v>1007</v>
      </c>
      <c r="S443" t="s">
        <v>121</v>
      </c>
      <c r="T443" t="s">
        <v>17</v>
      </c>
      <c r="U443" t="s">
        <v>594</v>
      </c>
      <c r="W443" t="s">
        <v>614</v>
      </c>
      <c r="X443" t="s">
        <v>615</v>
      </c>
      <c r="AC443" t="s">
        <v>372</v>
      </c>
      <c r="AD443" t="s">
        <v>176</v>
      </c>
      <c r="AE443" t="s">
        <v>30</v>
      </c>
      <c r="AG443">
        <v>5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 s="36">
        <v>1</v>
      </c>
      <c r="AP443">
        <v>0</v>
      </c>
      <c r="AQ443">
        <v>0</v>
      </c>
      <c r="AR443">
        <v>0</v>
      </c>
      <c r="AS443">
        <v>5</v>
      </c>
      <c r="AT443">
        <v>5</v>
      </c>
      <c r="AU443" t="s">
        <v>37</v>
      </c>
      <c r="AW443">
        <v>380</v>
      </c>
      <c r="AX443">
        <v>0</v>
      </c>
      <c r="AY443">
        <v>0</v>
      </c>
      <c r="AZ443">
        <v>0</v>
      </c>
      <c r="BA443">
        <v>380</v>
      </c>
      <c r="BB443">
        <v>5.0849866700000002</v>
      </c>
      <c r="BC443">
        <v>14.63825578</v>
      </c>
      <c r="BD443">
        <v>11</v>
      </c>
    </row>
    <row r="444" spans="1:56" x14ac:dyDescent="0.25">
      <c r="A444" s="171">
        <v>44146</v>
      </c>
      <c r="B444" t="s">
        <v>92</v>
      </c>
      <c r="C444" t="s">
        <v>602</v>
      </c>
      <c r="D444" t="s">
        <v>940</v>
      </c>
      <c r="E444" t="s">
        <v>604</v>
      </c>
      <c r="F444" t="s">
        <v>218</v>
      </c>
      <c r="G444" t="s">
        <v>837</v>
      </c>
      <c r="H444" t="s">
        <v>364</v>
      </c>
      <c r="I444" t="s">
        <v>25</v>
      </c>
      <c r="J444" t="s">
        <v>596</v>
      </c>
      <c r="L444" t="s">
        <v>92</v>
      </c>
      <c r="M444" t="s">
        <v>602</v>
      </c>
      <c r="N444" t="s">
        <v>157</v>
      </c>
      <c r="O444" t="s">
        <v>665</v>
      </c>
      <c r="P444" t="s">
        <v>205</v>
      </c>
      <c r="Q444" t="s">
        <v>697</v>
      </c>
      <c r="R444" t="s">
        <v>1007</v>
      </c>
      <c r="S444" t="s">
        <v>121</v>
      </c>
      <c r="T444" t="s">
        <v>17</v>
      </c>
      <c r="U444" t="s">
        <v>594</v>
      </c>
      <c r="W444" t="s">
        <v>614</v>
      </c>
      <c r="X444" t="s">
        <v>615</v>
      </c>
      <c r="AC444" t="s">
        <v>372</v>
      </c>
      <c r="AD444" t="s">
        <v>176</v>
      </c>
      <c r="AE444" t="s">
        <v>30</v>
      </c>
      <c r="AG444">
        <v>6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 s="36">
        <v>1</v>
      </c>
      <c r="AP444">
        <v>0</v>
      </c>
      <c r="AQ444">
        <v>1</v>
      </c>
      <c r="AR444">
        <v>1</v>
      </c>
      <c r="AS444">
        <v>4</v>
      </c>
      <c r="AT444">
        <v>6</v>
      </c>
      <c r="AU444" t="s">
        <v>31</v>
      </c>
      <c r="AW444">
        <v>450</v>
      </c>
      <c r="AX444">
        <v>130</v>
      </c>
      <c r="AY444">
        <v>0</v>
      </c>
      <c r="AZ444">
        <v>0</v>
      </c>
      <c r="BA444">
        <v>580</v>
      </c>
      <c r="BB444">
        <v>5.0849866700000002</v>
      </c>
      <c r="BC444">
        <v>14.63825578</v>
      </c>
      <c r="BD444">
        <v>11</v>
      </c>
    </row>
    <row r="445" spans="1:56" x14ac:dyDescent="0.25">
      <c r="A445" s="171">
        <v>44146</v>
      </c>
      <c r="B445" t="s">
        <v>92</v>
      </c>
      <c r="C445" t="s">
        <v>602</v>
      </c>
      <c r="D445" t="s">
        <v>157</v>
      </c>
      <c r="E445" t="s">
        <v>665</v>
      </c>
      <c r="F445" t="s">
        <v>158</v>
      </c>
      <c r="G445" t="s">
        <v>667</v>
      </c>
      <c r="H445" t="s">
        <v>847</v>
      </c>
      <c r="I445" t="s">
        <v>14</v>
      </c>
      <c r="J445" t="s">
        <v>611</v>
      </c>
      <c r="L445" t="s">
        <v>159</v>
      </c>
      <c r="M445" t="s">
        <v>653</v>
      </c>
      <c r="R445" t="s">
        <v>372</v>
      </c>
      <c r="S445" t="s">
        <v>117</v>
      </c>
      <c r="T445" t="s">
        <v>544</v>
      </c>
      <c r="U445" t="s">
        <v>782</v>
      </c>
      <c r="AC445" t="s">
        <v>372</v>
      </c>
      <c r="AD445" t="s">
        <v>315</v>
      </c>
      <c r="AE445" t="s">
        <v>36</v>
      </c>
      <c r="AG445">
        <v>0</v>
      </c>
      <c r="AH445">
        <v>2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1</v>
      </c>
      <c r="AP445">
        <v>0</v>
      </c>
      <c r="AQ445">
        <v>0</v>
      </c>
      <c r="AR445">
        <v>0</v>
      </c>
      <c r="AS445">
        <v>2</v>
      </c>
      <c r="AT445">
        <v>2</v>
      </c>
      <c r="AU445" t="s">
        <v>151</v>
      </c>
      <c r="AV445" t="s">
        <v>654</v>
      </c>
      <c r="AW445">
        <v>100</v>
      </c>
      <c r="AX445">
        <v>0</v>
      </c>
      <c r="AY445">
        <v>0</v>
      </c>
      <c r="AZ445">
        <v>1</v>
      </c>
      <c r="BA445">
        <v>101</v>
      </c>
      <c r="BB445">
        <v>6.0385846000000001</v>
      </c>
      <c r="BC445">
        <v>14.4007468</v>
      </c>
      <c r="BD445">
        <v>11</v>
      </c>
    </row>
    <row r="446" spans="1:56" x14ac:dyDescent="0.25">
      <c r="A446" s="171">
        <v>44146</v>
      </c>
      <c r="B446" t="s">
        <v>92</v>
      </c>
      <c r="C446" t="s">
        <v>602</v>
      </c>
      <c r="D446" t="s">
        <v>157</v>
      </c>
      <c r="E446" t="s">
        <v>665</v>
      </c>
      <c r="F446" t="s">
        <v>158</v>
      </c>
      <c r="G446" t="s">
        <v>667</v>
      </c>
      <c r="H446" t="s">
        <v>847</v>
      </c>
      <c r="I446" t="s">
        <v>14</v>
      </c>
      <c r="J446" t="s">
        <v>611</v>
      </c>
      <c r="L446" t="s">
        <v>159</v>
      </c>
      <c r="M446" t="s">
        <v>653</v>
      </c>
      <c r="R446" t="s">
        <v>372</v>
      </c>
      <c r="S446" t="s">
        <v>60</v>
      </c>
      <c r="T446" t="s">
        <v>544</v>
      </c>
      <c r="U446" t="s">
        <v>782</v>
      </c>
      <c r="AC446" t="s">
        <v>372</v>
      </c>
      <c r="AD446" t="s">
        <v>315</v>
      </c>
      <c r="AE446" t="s">
        <v>36</v>
      </c>
      <c r="AG446">
        <v>0</v>
      </c>
      <c r="AH446">
        <v>2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1</v>
      </c>
      <c r="AP446">
        <v>0</v>
      </c>
      <c r="AQ446">
        <v>0</v>
      </c>
      <c r="AR446">
        <v>0</v>
      </c>
      <c r="AS446">
        <v>2</v>
      </c>
      <c r="AT446">
        <v>2</v>
      </c>
      <c r="AU446" t="s">
        <v>151</v>
      </c>
      <c r="AV446" t="s">
        <v>654</v>
      </c>
      <c r="AW446">
        <v>100</v>
      </c>
      <c r="AX446">
        <v>0</v>
      </c>
      <c r="AY446">
        <v>0</v>
      </c>
      <c r="AZ446">
        <v>1</v>
      </c>
      <c r="BA446">
        <v>101</v>
      </c>
      <c r="BB446">
        <v>6.0385846000000001</v>
      </c>
      <c r="BC446">
        <v>14.4007468</v>
      </c>
      <c r="BD446">
        <v>11</v>
      </c>
    </row>
    <row r="447" spans="1:56" x14ac:dyDescent="0.25">
      <c r="A447" s="171">
        <v>44146</v>
      </c>
      <c r="B447" t="s">
        <v>10</v>
      </c>
      <c r="C447" t="s">
        <v>659</v>
      </c>
      <c r="D447" t="s">
        <v>11</v>
      </c>
      <c r="E447" t="s">
        <v>660</v>
      </c>
      <c r="F447" t="s">
        <v>51</v>
      </c>
      <c r="G447" t="s">
        <v>1141</v>
      </c>
      <c r="H447" t="s">
        <v>361</v>
      </c>
      <c r="I447" t="s">
        <v>14</v>
      </c>
      <c r="J447" t="s">
        <v>611</v>
      </c>
      <c r="L447" t="s">
        <v>52</v>
      </c>
      <c r="M447" t="s">
        <v>616</v>
      </c>
      <c r="R447" t="s">
        <v>372</v>
      </c>
      <c r="S447" t="s">
        <v>48</v>
      </c>
      <c r="T447" t="s">
        <v>17</v>
      </c>
      <c r="U447" t="s">
        <v>594</v>
      </c>
      <c r="W447" t="s">
        <v>614</v>
      </c>
      <c r="X447" t="s">
        <v>615</v>
      </c>
      <c r="AC447" t="s">
        <v>372</v>
      </c>
      <c r="AD447" t="s">
        <v>182</v>
      </c>
      <c r="AE447" t="s">
        <v>36</v>
      </c>
      <c r="AG447">
        <v>0</v>
      </c>
      <c r="AH447">
        <v>15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 s="36">
        <v>1</v>
      </c>
      <c r="AP447">
        <v>2</v>
      </c>
      <c r="AQ447">
        <v>3</v>
      </c>
      <c r="AR447">
        <v>4</v>
      </c>
      <c r="AS447">
        <v>6</v>
      </c>
      <c r="AT447">
        <v>15</v>
      </c>
      <c r="AU447" t="s">
        <v>21</v>
      </c>
      <c r="AV447" t="s">
        <v>652</v>
      </c>
      <c r="AW447">
        <v>250</v>
      </c>
      <c r="AX447">
        <v>70</v>
      </c>
      <c r="AY447">
        <v>0</v>
      </c>
      <c r="AZ447">
        <v>12</v>
      </c>
      <c r="BA447">
        <v>332</v>
      </c>
      <c r="BB447">
        <v>8.6633450799999991</v>
      </c>
      <c r="BC447">
        <v>14.9876931</v>
      </c>
      <c r="BD447">
        <v>11</v>
      </c>
    </row>
    <row r="448" spans="1:56" x14ac:dyDescent="0.25">
      <c r="A448" s="171">
        <v>44146</v>
      </c>
      <c r="B448" t="s">
        <v>10</v>
      </c>
      <c r="C448" t="s">
        <v>659</v>
      </c>
      <c r="D448" t="s">
        <v>11</v>
      </c>
      <c r="E448" t="s">
        <v>660</v>
      </c>
      <c r="F448" t="s">
        <v>51</v>
      </c>
      <c r="G448" t="s">
        <v>1141</v>
      </c>
      <c r="H448" t="s">
        <v>361</v>
      </c>
      <c r="I448" t="s">
        <v>25</v>
      </c>
      <c r="J448" t="s">
        <v>596</v>
      </c>
      <c r="L448" t="s">
        <v>10</v>
      </c>
      <c r="M448" t="s">
        <v>659</v>
      </c>
      <c r="N448" t="s">
        <v>11</v>
      </c>
      <c r="O448" t="s">
        <v>660</v>
      </c>
      <c r="P448" t="s">
        <v>33</v>
      </c>
      <c r="Q448" t="s">
        <v>668</v>
      </c>
      <c r="R448" t="s">
        <v>1164</v>
      </c>
      <c r="S448" t="s">
        <v>49</v>
      </c>
      <c r="T448" t="s">
        <v>17</v>
      </c>
      <c r="U448" t="s">
        <v>594</v>
      </c>
      <c r="W448" t="s">
        <v>614</v>
      </c>
      <c r="X448" t="s">
        <v>615</v>
      </c>
      <c r="AC448" t="s">
        <v>372</v>
      </c>
      <c r="AD448" t="s">
        <v>182</v>
      </c>
      <c r="AE448" t="s">
        <v>30</v>
      </c>
      <c r="AG448">
        <v>18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 s="36">
        <v>1</v>
      </c>
      <c r="AP448">
        <v>3</v>
      </c>
      <c r="AQ448">
        <v>4</v>
      </c>
      <c r="AR448">
        <v>3</v>
      </c>
      <c r="AS448">
        <v>8</v>
      </c>
      <c r="AT448">
        <v>18</v>
      </c>
      <c r="AU448" t="s">
        <v>21</v>
      </c>
      <c r="AV448" t="s">
        <v>652</v>
      </c>
      <c r="AW448">
        <v>350</v>
      </c>
      <c r="AX448">
        <v>80</v>
      </c>
      <c r="AY448">
        <v>0</v>
      </c>
      <c r="AZ448">
        <v>8</v>
      </c>
      <c r="BA448">
        <v>438</v>
      </c>
      <c r="BB448">
        <v>8.6633450799999991</v>
      </c>
      <c r="BC448">
        <v>14.9876931</v>
      </c>
      <c r="BD448">
        <v>11</v>
      </c>
    </row>
    <row r="449" spans="1:56" x14ac:dyDescent="0.25">
      <c r="A449" s="171">
        <v>44146</v>
      </c>
      <c r="B449" t="s">
        <v>10</v>
      </c>
      <c r="C449" t="s">
        <v>659</v>
      </c>
      <c r="D449" t="s">
        <v>11</v>
      </c>
      <c r="E449" t="s">
        <v>660</v>
      </c>
      <c r="F449" t="s">
        <v>51</v>
      </c>
      <c r="G449" t="s">
        <v>1141</v>
      </c>
      <c r="H449" t="s">
        <v>361</v>
      </c>
      <c r="I449" t="s">
        <v>25</v>
      </c>
      <c r="J449" t="s">
        <v>596</v>
      </c>
      <c r="L449" t="s">
        <v>10</v>
      </c>
      <c r="M449" t="s">
        <v>659</v>
      </c>
      <c r="N449" t="s">
        <v>927</v>
      </c>
      <c r="O449" t="s">
        <v>928</v>
      </c>
      <c r="P449" t="s">
        <v>1143</v>
      </c>
      <c r="Q449" t="s">
        <v>1144</v>
      </c>
      <c r="R449" t="s">
        <v>359</v>
      </c>
      <c r="S449" t="s">
        <v>49</v>
      </c>
      <c r="T449" t="s">
        <v>17</v>
      </c>
      <c r="U449" t="s">
        <v>594</v>
      </c>
      <c r="W449" t="s">
        <v>614</v>
      </c>
      <c r="X449" t="s">
        <v>615</v>
      </c>
      <c r="AC449" t="s">
        <v>372</v>
      </c>
      <c r="AD449" t="s">
        <v>182</v>
      </c>
      <c r="AE449" t="s">
        <v>30</v>
      </c>
      <c r="AG449">
        <v>16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 s="36">
        <v>1</v>
      </c>
      <c r="AP449">
        <v>1</v>
      </c>
      <c r="AQ449">
        <v>4</v>
      </c>
      <c r="AR449">
        <v>6</v>
      </c>
      <c r="AS449">
        <v>5</v>
      </c>
      <c r="AT449">
        <v>16</v>
      </c>
      <c r="AU449" t="s">
        <v>21</v>
      </c>
      <c r="AV449" t="s">
        <v>652</v>
      </c>
      <c r="AW449">
        <v>320</v>
      </c>
      <c r="AX449">
        <v>100</v>
      </c>
      <c r="AY449">
        <v>0</v>
      </c>
      <c r="AZ449">
        <v>20</v>
      </c>
      <c r="BA449">
        <v>440</v>
      </c>
      <c r="BB449">
        <v>8.6633450799999991</v>
      </c>
      <c r="BC449">
        <v>14.9876931</v>
      </c>
      <c r="BD449">
        <v>11</v>
      </c>
    </row>
    <row r="450" spans="1:56" x14ac:dyDescent="0.25">
      <c r="A450" s="171">
        <v>44146</v>
      </c>
      <c r="B450" t="s">
        <v>10</v>
      </c>
      <c r="C450" t="s">
        <v>659</v>
      </c>
      <c r="D450" t="s">
        <v>11</v>
      </c>
      <c r="E450" t="s">
        <v>660</v>
      </c>
      <c r="F450" t="s">
        <v>51</v>
      </c>
      <c r="G450" t="s">
        <v>1141</v>
      </c>
      <c r="H450" t="s">
        <v>361</v>
      </c>
      <c r="I450" t="s">
        <v>14</v>
      </c>
      <c r="J450" t="s">
        <v>611</v>
      </c>
      <c r="L450" t="s">
        <v>52</v>
      </c>
      <c r="M450" t="s">
        <v>616</v>
      </c>
      <c r="R450" t="s">
        <v>372</v>
      </c>
      <c r="S450" t="s">
        <v>48</v>
      </c>
      <c r="T450" t="s">
        <v>17</v>
      </c>
      <c r="U450" t="s">
        <v>594</v>
      </c>
      <c r="W450" t="s">
        <v>614</v>
      </c>
      <c r="X450" t="s">
        <v>615</v>
      </c>
      <c r="AC450" t="s">
        <v>372</v>
      </c>
      <c r="AD450" t="s">
        <v>182</v>
      </c>
      <c r="AE450" t="s">
        <v>36</v>
      </c>
      <c r="AG450">
        <v>0</v>
      </c>
      <c r="AH450">
        <v>12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 s="36">
        <v>1</v>
      </c>
      <c r="AP450">
        <v>2</v>
      </c>
      <c r="AQ450">
        <v>3</v>
      </c>
      <c r="AR450">
        <v>3</v>
      </c>
      <c r="AS450">
        <v>4</v>
      </c>
      <c r="AT450">
        <v>12</v>
      </c>
      <c r="AU450" t="s">
        <v>21</v>
      </c>
      <c r="AV450" t="s">
        <v>652</v>
      </c>
      <c r="AW450">
        <v>150</v>
      </c>
      <c r="AX450">
        <v>30</v>
      </c>
      <c r="AY450">
        <v>0</v>
      </c>
      <c r="AZ450">
        <v>8</v>
      </c>
      <c r="BA450">
        <v>188</v>
      </c>
      <c r="BB450">
        <v>8.6633450799999991</v>
      </c>
      <c r="BC450">
        <v>14.9876931</v>
      </c>
      <c r="BD450">
        <v>11</v>
      </c>
    </row>
    <row r="451" spans="1:56" x14ac:dyDescent="0.25">
      <c r="A451" s="171">
        <v>44146</v>
      </c>
      <c r="B451" t="s">
        <v>10</v>
      </c>
      <c r="C451" t="s">
        <v>659</v>
      </c>
      <c r="D451" t="s">
        <v>11</v>
      </c>
      <c r="E451" t="s">
        <v>660</v>
      </c>
      <c r="F451" t="s">
        <v>51</v>
      </c>
      <c r="G451" t="s">
        <v>1141</v>
      </c>
      <c r="H451" t="s">
        <v>361</v>
      </c>
      <c r="I451" t="s">
        <v>14</v>
      </c>
      <c r="J451" t="s">
        <v>611</v>
      </c>
      <c r="L451" t="s">
        <v>52</v>
      </c>
      <c r="M451" t="s">
        <v>616</v>
      </c>
      <c r="R451" t="s">
        <v>372</v>
      </c>
      <c r="S451" t="s">
        <v>116</v>
      </c>
      <c r="T451" t="s">
        <v>17</v>
      </c>
      <c r="U451" t="s">
        <v>594</v>
      </c>
      <c r="W451" t="s">
        <v>614</v>
      </c>
      <c r="X451" t="s">
        <v>615</v>
      </c>
      <c r="AC451" t="s">
        <v>372</v>
      </c>
      <c r="AD451" t="s">
        <v>245</v>
      </c>
      <c r="AE451" t="s">
        <v>36</v>
      </c>
      <c r="AG451">
        <v>0</v>
      </c>
      <c r="AH451">
        <v>10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 s="36">
        <v>1</v>
      </c>
      <c r="AP451">
        <v>2</v>
      </c>
      <c r="AQ451">
        <v>2</v>
      </c>
      <c r="AR451">
        <v>2</v>
      </c>
      <c r="AS451">
        <v>4</v>
      </c>
      <c r="AT451">
        <v>10</v>
      </c>
      <c r="AU451" t="s">
        <v>21</v>
      </c>
      <c r="AV451" t="s">
        <v>652</v>
      </c>
      <c r="AW451">
        <v>120</v>
      </c>
      <c r="AX451">
        <v>50</v>
      </c>
      <c r="AY451">
        <v>0</v>
      </c>
      <c r="AZ451">
        <v>10</v>
      </c>
      <c r="BA451">
        <v>180</v>
      </c>
      <c r="BB451">
        <v>8.6633450799999991</v>
      </c>
      <c r="BC451">
        <v>14.9876931</v>
      </c>
      <c r="BD451">
        <v>11</v>
      </c>
    </row>
    <row r="452" spans="1:56" x14ac:dyDescent="0.25">
      <c r="A452" s="171">
        <v>44146</v>
      </c>
      <c r="B452" t="s">
        <v>10</v>
      </c>
      <c r="C452" t="s">
        <v>659</v>
      </c>
      <c r="D452" t="s">
        <v>11</v>
      </c>
      <c r="E452" t="s">
        <v>660</v>
      </c>
      <c r="F452" t="s">
        <v>51</v>
      </c>
      <c r="G452" t="s">
        <v>1141</v>
      </c>
      <c r="H452" t="s">
        <v>361</v>
      </c>
      <c r="I452" t="s">
        <v>14</v>
      </c>
      <c r="J452" t="s">
        <v>611</v>
      </c>
      <c r="L452" t="s">
        <v>52</v>
      </c>
      <c r="M452" t="s">
        <v>616</v>
      </c>
      <c r="R452" t="s">
        <v>372</v>
      </c>
      <c r="S452" t="s">
        <v>116</v>
      </c>
      <c r="T452" t="s">
        <v>17</v>
      </c>
      <c r="U452" t="s">
        <v>594</v>
      </c>
      <c r="W452" t="s">
        <v>614</v>
      </c>
      <c r="X452" t="s">
        <v>615</v>
      </c>
      <c r="AC452" t="s">
        <v>372</v>
      </c>
      <c r="AD452" t="s">
        <v>245</v>
      </c>
      <c r="AE452" t="s">
        <v>36</v>
      </c>
      <c r="AG452">
        <v>0</v>
      </c>
      <c r="AH452">
        <v>16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 s="36">
        <v>1</v>
      </c>
      <c r="AP452">
        <v>4</v>
      </c>
      <c r="AQ452">
        <v>4</v>
      </c>
      <c r="AR452">
        <v>2</v>
      </c>
      <c r="AS452">
        <v>6</v>
      </c>
      <c r="AT452">
        <v>16</v>
      </c>
      <c r="AU452" t="s">
        <v>268</v>
      </c>
      <c r="AV452" t="s">
        <v>652</v>
      </c>
      <c r="AW452">
        <v>300</v>
      </c>
      <c r="AX452">
        <v>0</v>
      </c>
      <c r="AY452">
        <v>20</v>
      </c>
      <c r="AZ452">
        <v>10</v>
      </c>
      <c r="BA452">
        <v>330</v>
      </c>
      <c r="BB452">
        <v>8.6633450799999991</v>
      </c>
      <c r="BC452">
        <v>14.9876931</v>
      </c>
      <c r="BD452">
        <v>11</v>
      </c>
    </row>
    <row r="453" spans="1:56" x14ac:dyDescent="0.25">
      <c r="A453" s="171">
        <v>44146</v>
      </c>
      <c r="B453" t="s">
        <v>10</v>
      </c>
      <c r="C453" t="s">
        <v>659</v>
      </c>
      <c r="D453" t="s">
        <v>11</v>
      </c>
      <c r="E453" t="s">
        <v>660</v>
      </c>
      <c r="F453" t="s">
        <v>51</v>
      </c>
      <c r="G453" t="s">
        <v>1141</v>
      </c>
      <c r="H453" t="s">
        <v>361</v>
      </c>
      <c r="I453" t="s">
        <v>14</v>
      </c>
      <c r="J453" t="s">
        <v>611</v>
      </c>
      <c r="L453" t="s">
        <v>52</v>
      </c>
      <c r="M453" t="s">
        <v>616</v>
      </c>
      <c r="R453" t="s">
        <v>372</v>
      </c>
      <c r="S453" t="s">
        <v>116</v>
      </c>
      <c r="T453" t="s">
        <v>17</v>
      </c>
      <c r="U453" t="s">
        <v>594</v>
      </c>
      <c r="W453" t="s">
        <v>614</v>
      </c>
      <c r="X453" t="s">
        <v>615</v>
      </c>
      <c r="AC453" t="s">
        <v>372</v>
      </c>
      <c r="AD453" t="s">
        <v>245</v>
      </c>
      <c r="AE453" t="s">
        <v>36</v>
      </c>
      <c r="AG453">
        <v>0</v>
      </c>
      <c r="AH453">
        <v>20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 s="36">
        <v>1</v>
      </c>
      <c r="AP453">
        <v>3</v>
      </c>
      <c r="AQ453">
        <v>5</v>
      </c>
      <c r="AR453">
        <v>4</v>
      </c>
      <c r="AS453">
        <v>8</v>
      </c>
      <c r="AT453">
        <v>20</v>
      </c>
      <c r="AU453" t="s">
        <v>21</v>
      </c>
      <c r="AV453" t="s">
        <v>652</v>
      </c>
      <c r="AW453">
        <v>300</v>
      </c>
      <c r="AX453">
        <v>50</v>
      </c>
      <c r="AY453">
        <v>0</v>
      </c>
      <c r="AZ453">
        <v>10</v>
      </c>
      <c r="BA453">
        <v>360</v>
      </c>
      <c r="BB453">
        <v>8.6633450799999991</v>
      </c>
      <c r="BC453">
        <v>14.9876931</v>
      </c>
      <c r="BD453">
        <v>11</v>
      </c>
    </row>
    <row r="454" spans="1:56" x14ac:dyDescent="0.25">
      <c r="A454" s="171">
        <v>44146</v>
      </c>
      <c r="B454" t="s">
        <v>10</v>
      </c>
      <c r="C454" t="s">
        <v>659</v>
      </c>
      <c r="D454" t="s">
        <v>11</v>
      </c>
      <c r="E454" t="s">
        <v>660</v>
      </c>
      <c r="F454" t="s">
        <v>51</v>
      </c>
      <c r="G454" t="s">
        <v>1141</v>
      </c>
      <c r="H454" t="s">
        <v>361</v>
      </c>
      <c r="I454" t="s">
        <v>14</v>
      </c>
      <c r="J454" t="s">
        <v>611</v>
      </c>
      <c r="L454" t="s">
        <v>52</v>
      </c>
      <c r="M454" t="s">
        <v>616</v>
      </c>
      <c r="R454" t="s">
        <v>372</v>
      </c>
      <c r="S454" t="s">
        <v>43</v>
      </c>
      <c r="T454" t="s">
        <v>17</v>
      </c>
      <c r="U454" t="s">
        <v>594</v>
      </c>
      <c r="W454" t="s">
        <v>614</v>
      </c>
      <c r="X454" t="s">
        <v>615</v>
      </c>
      <c r="AC454" t="s">
        <v>372</v>
      </c>
      <c r="AD454" t="s">
        <v>265</v>
      </c>
      <c r="AE454" t="s">
        <v>36</v>
      </c>
      <c r="AG454">
        <v>0</v>
      </c>
      <c r="AH454">
        <v>8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 s="36">
        <v>1</v>
      </c>
      <c r="AP454">
        <v>2</v>
      </c>
      <c r="AQ454">
        <v>1</v>
      </c>
      <c r="AR454">
        <v>2</v>
      </c>
      <c r="AS454">
        <v>3</v>
      </c>
      <c r="AT454">
        <v>8</v>
      </c>
      <c r="AU454" t="s">
        <v>21</v>
      </c>
      <c r="AV454" t="s">
        <v>327</v>
      </c>
      <c r="AW454">
        <v>60</v>
      </c>
      <c r="AX454">
        <v>20</v>
      </c>
      <c r="AY454">
        <v>0</v>
      </c>
      <c r="AZ454">
        <v>3</v>
      </c>
      <c r="BA454">
        <v>83</v>
      </c>
      <c r="BB454">
        <v>8.6633450799999991</v>
      </c>
      <c r="BC454">
        <v>14.9876931</v>
      </c>
      <c r="BD454">
        <v>11</v>
      </c>
    </row>
    <row r="455" spans="1:56" x14ac:dyDescent="0.25">
      <c r="A455" s="171">
        <v>44146</v>
      </c>
      <c r="B455" t="s">
        <v>10</v>
      </c>
      <c r="C455" t="s">
        <v>659</v>
      </c>
      <c r="D455" t="s">
        <v>11</v>
      </c>
      <c r="E455" t="s">
        <v>660</v>
      </c>
      <c r="F455" t="s">
        <v>51</v>
      </c>
      <c r="G455" t="s">
        <v>1141</v>
      </c>
      <c r="H455" t="s">
        <v>361</v>
      </c>
      <c r="I455" t="s">
        <v>14</v>
      </c>
      <c r="J455" t="s">
        <v>611</v>
      </c>
      <c r="L455" t="s">
        <v>52</v>
      </c>
      <c r="M455" t="s">
        <v>616</v>
      </c>
      <c r="R455" t="s">
        <v>372</v>
      </c>
      <c r="S455" t="s">
        <v>120</v>
      </c>
      <c r="T455" t="s">
        <v>17</v>
      </c>
      <c r="U455" t="s">
        <v>594</v>
      </c>
      <c r="W455" t="s">
        <v>614</v>
      </c>
      <c r="X455" t="s">
        <v>615</v>
      </c>
      <c r="AC455" t="s">
        <v>372</v>
      </c>
      <c r="AD455" t="s">
        <v>176</v>
      </c>
      <c r="AE455" t="s">
        <v>36</v>
      </c>
      <c r="AG455">
        <v>0</v>
      </c>
      <c r="AH455">
        <v>10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 s="36">
        <v>1</v>
      </c>
      <c r="AP455">
        <v>3</v>
      </c>
      <c r="AQ455">
        <v>2</v>
      </c>
      <c r="AR455">
        <v>1</v>
      </c>
      <c r="AS455">
        <v>4</v>
      </c>
      <c r="AT455">
        <v>10</v>
      </c>
      <c r="AU455" t="s">
        <v>21</v>
      </c>
      <c r="AV455" t="s">
        <v>652</v>
      </c>
      <c r="AW455">
        <v>150</v>
      </c>
      <c r="AX455">
        <v>40</v>
      </c>
      <c r="AY455">
        <v>0</v>
      </c>
      <c r="AZ455">
        <v>5</v>
      </c>
      <c r="BA455">
        <v>195</v>
      </c>
      <c r="BB455">
        <v>8.6633450799999991</v>
      </c>
      <c r="BC455">
        <v>14.9876931</v>
      </c>
      <c r="BD455">
        <v>11</v>
      </c>
    </row>
    <row r="456" spans="1:56" x14ac:dyDescent="0.25">
      <c r="A456" s="171">
        <v>44146</v>
      </c>
      <c r="B456" t="s">
        <v>10</v>
      </c>
      <c r="C456" t="s">
        <v>659</v>
      </c>
      <c r="D456" t="s">
        <v>11</v>
      </c>
      <c r="E456" t="s">
        <v>660</v>
      </c>
      <c r="F456" t="s">
        <v>51</v>
      </c>
      <c r="G456" t="s">
        <v>1141</v>
      </c>
      <c r="H456" t="s">
        <v>361</v>
      </c>
      <c r="I456" t="s">
        <v>14</v>
      </c>
      <c r="J456" t="s">
        <v>611</v>
      </c>
      <c r="L456" t="s">
        <v>52</v>
      </c>
      <c r="M456" t="s">
        <v>616</v>
      </c>
      <c r="R456" t="s">
        <v>372</v>
      </c>
      <c r="S456" t="s">
        <v>43</v>
      </c>
      <c r="T456" t="s">
        <v>17</v>
      </c>
      <c r="U456" t="s">
        <v>594</v>
      </c>
      <c r="W456" t="s">
        <v>614</v>
      </c>
      <c r="X456" t="s">
        <v>615</v>
      </c>
      <c r="AC456" t="s">
        <v>372</v>
      </c>
      <c r="AD456" t="s">
        <v>265</v>
      </c>
      <c r="AE456" t="s">
        <v>36</v>
      </c>
      <c r="AG456">
        <v>0</v>
      </c>
      <c r="AH456">
        <v>12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 s="36">
        <v>1</v>
      </c>
      <c r="AP456">
        <v>2</v>
      </c>
      <c r="AQ456">
        <v>2</v>
      </c>
      <c r="AR456">
        <v>3</v>
      </c>
      <c r="AS456">
        <v>5</v>
      </c>
      <c r="AT456">
        <v>12</v>
      </c>
      <c r="AU456" t="s">
        <v>21</v>
      </c>
      <c r="AV456" t="s">
        <v>652</v>
      </c>
      <c r="AW456">
        <v>150</v>
      </c>
      <c r="AX456">
        <v>30</v>
      </c>
      <c r="AY456">
        <v>0</v>
      </c>
      <c r="AZ456">
        <v>5</v>
      </c>
      <c r="BA456">
        <v>185</v>
      </c>
      <c r="BB456">
        <v>8.6633450799999991</v>
      </c>
      <c r="BC456">
        <v>14.9876931</v>
      </c>
      <c r="BD456">
        <v>11</v>
      </c>
    </row>
    <row r="457" spans="1:56" x14ac:dyDescent="0.25">
      <c r="A457" s="171">
        <v>44146</v>
      </c>
      <c r="B457" t="s">
        <v>10</v>
      </c>
      <c r="C457" t="s">
        <v>659</v>
      </c>
      <c r="D457" t="s">
        <v>11</v>
      </c>
      <c r="E457" t="s">
        <v>660</v>
      </c>
      <c r="F457" t="s">
        <v>51</v>
      </c>
      <c r="G457" t="s">
        <v>1141</v>
      </c>
      <c r="H457" t="s">
        <v>361</v>
      </c>
      <c r="I457" t="s">
        <v>14</v>
      </c>
      <c r="J457" t="s">
        <v>611</v>
      </c>
      <c r="L457" t="s">
        <v>52</v>
      </c>
      <c r="M457" t="s">
        <v>616</v>
      </c>
      <c r="R457" t="s">
        <v>372</v>
      </c>
      <c r="S457" t="s">
        <v>140</v>
      </c>
      <c r="T457" t="s">
        <v>25</v>
      </c>
      <c r="U457" t="s">
        <v>596</v>
      </c>
      <c r="W457" t="s">
        <v>10</v>
      </c>
      <c r="X457" t="s">
        <v>659</v>
      </c>
      <c r="Y457" t="s">
        <v>11</v>
      </c>
      <c r="Z457" t="s">
        <v>660</v>
      </c>
      <c r="AA457" t="s">
        <v>12</v>
      </c>
      <c r="AB457" t="s">
        <v>661</v>
      </c>
      <c r="AC457" t="s">
        <v>381</v>
      </c>
      <c r="AD457" t="s">
        <v>245</v>
      </c>
      <c r="AE457" t="s">
        <v>36</v>
      </c>
      <c r="AG457">
        <v>0</v>
      </c>
      <c r="AH457">
        <v>10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 s="36">
        <v>1</v>
      </c>
      <c r="AP457">
        <v>2</v>
      </c>
      <c r="AQ457">
        <v>2</v>
      </c>
      <c r="AR457">
        <v>3</v>
      </c>
      <c r="AS457">
        <v>3</v>
      </c>
      <c r="AT457">
        <v>10</v>
      </c>
      <c r="AU457" t="s">
        <v>21</v>
      </c>
      <c r="AV457" t="s">
        <v>327</v>
      </c>
      <c r="AW457">
        <v>100</v>
      </c>
      <c r="AX457">
        <v>30</v>
      </c>
      <c r="AY457">
        <v>0</v>
      </c>
      <c r="AZ457">
        <v>3</v>
      </c>
      <c r="BA457">
        <v>133</v>
      </c>
      <c r="BB457">
        <v>8.6633450799999991</v>
      </c>
      <c r="BC457">
        <v>14.9876931</v>
      </c>
      <c r="BD457">
        <v>11</v>
      </c>
    </row>
    <row r="458" spans="1:56" x14ac:dyDescent="0.25">
      <c r="A458" s="171">
        <v>44146</v>
      </c>
      <c r="B458" t="s">
        <v>10</v>
      </c>
      <c r="C458" t="s">
        <v>659</v>
      </c>
      <c r="D458" t="s">
        <v>11</v>
      </c>
      <c r="E458" t="s">
        <v>660</v>
      </c>
      <c r="F458" t="s">
        <v>51</v>
      </c>
      <c r="G458" t="s">
        <v>1141</v>
      </c>
      <c r="H458" t="s">
        <v>361</v>
      </c>
      <c r="I458" t="s">
        <v>14</v>
      </c>
      <c r="J458" t="s">
        <v>611</v>
      </c>
      <c r="L458" t="s">
        <v>52</v>
      </c>
      <c r="M458" t="s">
        <v>616</v>
      </c>
      <c r="R458" t="s">
        <v>372</v>
      </c>
      <c r="S458" t="s">
        <v>140</v>
      </c>
      <c r="T458" t="s">
        <v>25</v>
      </c>
      <c r="U458" t="s">
        <v>596</v>
      </c>
      <c r="W458" t="s">
        <v>10</v>
      </c>
      <c r="X458" t="s">
        <v>659</v>
      </c>
      <c r="Y458" t="s">
        <v>11</v>
      </c>
      <c r="Z458" t="s">
        <v>660</v>
      </c>
      <c r="AA458" t="s">
        <v>12</v>
      </c>
      <c r="AB458" t="s">
        <v>661</v>
      </c>
      <c r="AC458" t="s">
        <v>381</v>
      </c>
      <c r="AD458" t="s">
        <v>245</v>
      </c>
      <c r="AE458" t="s">
        <v>36</v>
      </c>
      <c r="AG458">
        <v>0</v>
      </c>
      <c r="AH458">
        <v>9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 s="36">
        <v>1</v>
      </c>
      <c r="AP458">
        <v>1</v>
      </c>
      <c r="AQ458">
        <v>2</v>
      </c>
      <c r="AR458">
        <v>2</v>
      </c>
      <c r="AS458">
        <v>4</v>
      </c>
      <c r="AT458">
        <v>9</v>
      </c>
      <c r="AU458" t="s">
        <v>269</v>
      </c>
      <c r="AV458" t="s">
        <v>652</v>
      </c>
      <c r="AW458">
        <v>20</v>
      </c>
      <c r="AX458">
        <v>120</v>
      </c>
      <c r="AY458">
        <v>0</v>
      </c>
      <c r="AZ458">
        <v>4</v>
      </c>
      <c r="BA458">
        <v>144</v>
      </c>
      <c r="BB458">
        <v>8.6633450799999991</v>
      </c>
      <c r="BC458">
        <v>14.9876931</v>
      </c>
      <c r="BD458">
        <v>11</v>
      </c>
    </row>
    <row r="459" spans="1:56" x14ac:dyDescent="0.25">
      <c r="A459" s="171">
        <v>44146</v>
      </c>
      <c r="B459" t="s">
        <v>10</v>
      </c>
      <c r="C459" t="s">
        <v>659</v>
      </c>
      <c r="D459" t="s">
        <v>11</v>
      </c>
      <c r="E459" t="s">
        <v>660</v>
      </c>
      <c r="F459" t="s">
        <v>33</v>
      </c>
      <c r="G459" t="s">
        <v>668</v>
      </c>
      <c r="H459" t="s">
        <v>362</v>
      </c>
      <c r="I459" t="s">
        <v>25</v>
      </c>
      <c r="J459" t="s">
        <v>596</v>
      </c>
      <c r="L459" t="s">
        <v>10</v>
      </c>
      <c r="M459" t="s">
        <v>659</v>
      </c>
      <c r="N459" t="s">
        <v>11</v>
      </c>
      <c r="O459" t="s">
        <v>660</v>
      </c>
      <c r="P459" t="s">
        <v>33</v>
      </c>
      <c r="Q459" t="s">
        <v>668</v>
      </c>
      <c r="R459" t="s">
        <v>362</v>
      </c>
      <c r="S459" t="s">
        <v>146</v>
      </c>
      <c r="T459" t="s">
        <v>17</v>
      </c>
      <c r="U459" t="s">
        <v>594</v>
      </c>
      <c r="W459" t="s">
        <v>221</v>
      </c>
      <c r="X459" t="s">
        <v>622</v>
      </c>
      <c r="AC459" t="s">
        <v>372</v>
      </c>
      <c r="AD459" t="s">
        <v>138</v>
      </c>
      <c r="AE459" t="s">
        <v>112</v>
      </c>
      <c r="AG459">
        <v>0</v>
      </c>
      <c r="AH459">
        <v>0</v>
      </c>
      <c r="AI459">
        <v>9</v>
      </c>
      <c r="AJ459">
        <v>0</v>
      </c>
      <c r="AK459">
        <v>0</v>
      </c>
      <c r="AL459">
        <v>0</v>
      </c>
      <c r="AM459">
        <v>0</v>
      </c>
      <c r="AN459">
        <v>0</v>
      </c>
      <c r="AO459" s="36">
        <v>1</v>
      </c>
      <c r="AP459">
        <v>2</v>
      </c>
      <c r="AQ459">
        <v>3</v>
      </c>
      <c r="AR459">
        <v>0</v>
      </c>
      <c r="AS459">
        <v>4</v>
      </c>
      <c r="AT459">
        <v>9</v>
      </c>
      <c r="AU459" t="s">
        <v>37</v>
      </c>
      <c r="AW459">
        <v>340</v>
      </c>
      <c r="AX459">
        <v>0</v>
      </c>
      <c r="AY459">
        <v>0</v>
      </c>
      <c r="AZ459">
        <v>0</v>
      </c>
      <c r="BA459">
        <v>340</v>
      </c>
      <c r="BB459">
        <v>9.3887997999999993</v>
      </c>
      <c r="BC459">
        <v>13.43275727</v>
      </c>
      <c r="BD459">
        <v>11</v>
      </c>
    </row>
    <row r="460" spans="1:56" x14ac:dyDescent="0.25">
      <c r="A460" s="171">
        <v>44146</v>
      </c>
      <c r="B460" t="s">
        <v>10</v>
      </c>
      <c r="C460" t="s">
        <v>659</v>
      </c>
      <c r="D460" t="s">
        <v>11</v>
      </c>
      <c r="E460" t="s">
        <v>660</v>
      </c>
      <c r="F460" t="s">
        <v>12</v>
      </c>
      <c r="G460" t="s">
        <v>661</v>
      </c>
      <c r="H460" t="s">
        <v>13</v>
      </c>
      <c r="I460" t="s">
        <v>25</v>
      </c>
      <c r="J460" t="s">
        <v>596</v>
      </c>
      <c r="L460" t="s">
        <v>10</v>
      </c>
      <c r="M460" t="s">
        <v>659</v>
      </c>
      <c r="N460" t="s">
        <v>11</v>
      </c>
      <c r="O460" t="s">
        <v>660</v>
      </c>
      <c r="P460" t="s">
        <v>12</v>
      </c>
      <c r="Q460" t="s">
        <v>661</v>
      </c>
      <c r="R460" t="s">
        <v>1177</v>
      </c>
      <c r="S460" t="s">
        <v>146</v>
      </c>
      <c r="T460" t="s">
        <v>25</v>
      </c>
      <c r="U460" t="s">
        <v>596</v>
      </c>
      <c r="W460" t="s">
        <v>10</v>
      </c>
      <c r="X460" t="s">
        <v>659</v>
      </c>
      <c r="Y460" t="s">
        <v>11</v>
      </c>
      <c r="Z460" t="s">
        <v>660</v>
      </c>
      <c r="AA460" t="s">
        <v>12</v>
      </c>
      <c r="AB460" t="s">
        <v>661</v>
      </c>
      <c r="AC460" t="s">
        <v>494</v>
      </c>
      <c r="AD460" t="s">
        <v>179</v>
      </c>
      <c r="AE460" t="s">
        <v>30</v>
      </c>
      <c r="AG460">
        <v>3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 s="36">
        <v>1</v>
      </c>
      <c r="AP460">
        <v>0</v>
      </c>
      <c r="AQ460">
        <v>0</v>
      </c>
      <c r="AR460">
        <v>0</v>
      </c>
      <c r="AS460">
        <v>3</v>
      </c>
      <c r="AT460">
        <v>3</v>
      </c>
      <c r="AU460" t="s">
        <v>37</v>
      </c>
      <c r="AW460">
        <v>250</v>
      </c>
      <c r="AX460">
        <v>0</v>
      </c>
      <c r="AY460">
        <v>0</v>
      </c>
      <c r="AZ460">
        <v>0</v>
      </c>
      <c r="BA460">
        <v>250</v>
      </c>
      <c r="BB460">
        <v>7.7847441999999996</v>
      </c>
      <c r="BC460">
        <v>15.51739456</v>
      </c>
      <c r="BD460">
        <v>11</v>
      </c>
    </row>
    <row r="461" spans="1:56" x14ac:dyDescent="0.25">
      <c r="A461" s="171">
        <v>44147</v>
      </c>
      <c r="B461" t="s">
        <v>26</v>
      </c>
      <c r="C461" t="s">
        <v>590</v>
      </c>
      <c r="D461" t="s">
        <v>591</v>
      </c>
      <c r="E461" t="s">
        <v>592</v>
      </c>
      <c r="F461" t="s">
        <v>142</v>
      </c>
      <c r="G461" t="s">
        <v>606</v>
      </c>
      <c r="H461" t="s">
        <v>363</v>
      </c>
      <c r="I461" t="s">
        <v>25</v>
      </c>
      <c r="J461" t="s">
        <v>596</v>
      </c>
      <c r="L461" t="s">
        <v>26</v>
      </c>
      <c r="M461" t="s">
        <v>590</v>
      </c>
      <c r="N461" t="s">
        <v>591</v>
      </c>
      <c r="O461" t="s">
        <v>592</v>
      </c>
      <c r="P461" t="s">
        <v>142</v>
      </c>
      <c r="Q461" t="s">
        <v>606</v>
      </c>
      <c r="R461" t="s">
        <v>363</v>
      </c>
      <c r="S461" t="s">
        <v>80</v>
      </c>
      <c r="T461" t="s">
        <v>25</v>
      </c>
      <c r="U461" t="s">
        <v>596</v>
      </c>
      <c r="W461" t="s">
        <v>92</v>
      </c>
      <c r="X461" t="s">
        <v>602</v>
      </c>
      <c r="Y461" t="s">
        <v>603</v>
      </c>
      <c r="Z461" t="s">
        <v>604</v>
      </c>
      <c r="AA461" t="s">
        <v>154</v>
      </c>
      <c r="AB461" t="s">
        <v>605</v>
      </c>
      <c r="AC461" t="s">
        <v>450</v>
      </c>
      <c r="AD461" t="s">
        <v>19</v>
      </c>
      <c r="AE461" t="s">
        <v>112</v>
      </c>
      <c r="AG461">
        <v>0</v>
      </c>
      <c r="AH461">
        <v>0</v>
      </c>
      <c r="AI461">
        <v>3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1</v>
      </c>
      <c r="AP461">
        <v>0</v>
      </c>
      <c r="AQ461">
        <v>0</v>
      </c>
      <c r="AR461">
        <v>0</v>
      </c>
      <c r="AS461">
        <v>3</v>
      </c>
      <c r="AT461">
        <v>3</v>
      </c>
      <c r="AU461" t="s">
        <v>37</v>
      </c>
      <c r="AW461">
        <v>197</v>
      </c>
      <c r="AX461">
        <v>0</v>
      </c>
      <c r="AY461">
        <v>0</v>
      </c>
      <c r="AZ461">
        <v>0</v>
      </c>
      <c r="BA461">
        <v>197</v>
      </c>
      <c r="BB461">
        <v>6.9304543000000001</v>
      </c>
      <c r="BC461">
        <v>14.819990539999999</v>
      </c>
      <c r="BD461">
        <v>11</v>
      </c>
    </row>
    <row r="462" spans="1:56" x14ac:dyDescent="0.25">
      <c r="A462" s="171">
        <v>44147</v>
      </c>
      <c r="B462" t="s">
        <v>26</v>
      </c>
      <c r="C462" t="s">
        <v>590</v>
      </c>
      <c r="D462" t="s">
        <v>591</v>
      </c>
      <c r="E462" t="s">
        <v>592</v>
      </c>
      <c r="F462" t="s">
        <v>142</v>
      </c>
      <c r="G462" t="s">
        <v>606</v>
      </c>
      <c r="H462" t="s">
        <v>363</v>
      </c>
      <c r="I462" t="s">
        <v>25</v>
      </c>
      <c r="J462" t="s">
        <v>596</v>
      </c>
      <c r="L462" t="s">
        <v>26</v>
      </c>
      <c r="M462" t="s">
        <v>590</v>
      </c>
      <c r="N462" t="s">
        <v>591</v>
      </c>
      <c r="O462" t="s">
        <v>592</v>
      </c>
      <c r="P462" t="s">
        <v>142</v>
      </c>
      <c r="Q462" t="s">
        <v>606</v>
      </c>
      <c r="R462" t="s">
        <v>363</v>
      </c>
      <c r="S462" t="s">
        <v>80</v>
      </c>
      <c r="T462" t="s">
        <v>25</v>
      </c>
      <c r="U462" t="s">
        <v>596</v>
      </c>
      <c r="W462" t="s">
        <v>92</v>
      </c>
      <c r="X462" t="s">
        <v>602</v>
      </c>
      <c r="Y462" t="s">
        <v>157</v>
      </c>
      <c r="Z462" t="s">
        <v>665</v>
      </c>
      <c r="AA462" t="s">
        <v>158</v>
      </c>
      <c r="AB462" t="s">
        <v>667</v>
      </c>
      <c r="AC462" t="s">
        <v>450</v>
      </c>
      <c r="AD462" t="s">
        <v>194</v>
      </c>
      <c r="AE462" t="s">
        <v>30</v>
      </c>
      <c r="AG462">
        <v>2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1</v>
      </c>
      <c r="AP462">
        <v>0</v>
      </c>
      <c r="AQ462">
        <v>0</v>
      </c>
      <c r="AR462">
        <v>0</v>
      </c>
      <c r="AS462">
        <v>2</v>
      </c>
      <c r="AT462">
        <v>2</v>
      </c>
      <c r="AU462" t="s">
        <v>37</v>
      </c>
      <c r="AW462">
        <v>128</v>
      </c>
      <c r="AX462">
        <v>0</v>
      </c>
      <c r="AY462">
        <v>0</v>
      </c>
      <c r="AZ462">
        <v>0</v>
      </c>
      <c r="BA462">
        <v>128</v>
      </c>
      <c r="BB462">
        <v>6.9304543000000001</v>
      </c>
      <c r="BC462">
        <v>14.819990539999999</v>
      </c>
      <c r="BD462">
        <v>11</v>
      </c>
    </row>
    <row r="463" spans="1:56" x14ac:dyDescent="0.25">
      <c r="A463" s="171">
        <v>44147</v>
      </c>
      <c r="B463" t="s">
        <v>26</v>
      </c>
      <c r="C463" t="s">
        <v>590</v>
      </c>
      <c r="D463" t="s">
        <v>591</v>
      </c>
      <c r="E463" t="s">
        <v>592</v>
      </c>
      <c r="F463" t="s">
        <v>142</v>
      </c>
      <c r="G463" t="s">
        <v>606</v>
      </c>
      <c r="H463" t="s">
        <v>363</v>
      </c>
      <c r="I463" t="s">
        <v>25</v>
      </c>
      <c r="J463" t="s">
        <v>596</v>
      </c>
      <c r="L463" t="s">
        <v>26</v>
      </c>
      <c r="M463" t="s">
        <v>590</v>
      </c>
      <c r="N463" t="s">
        <v>591</v>
      </c>
      <c r="O463" t="s">
        <v>592</v>
      </c>
      <c r="P463" t="s">
        <v>142</v>
      </c>
      <c r="Q463" t="s">
        <v>606</v>
      </c>
      <c r="R463" t="s">
        <v>363</v>
      </c>
      <c r="S463" t="s">
        <v>80</v>
      </c>
      <c r="T463" t="s">
        <v>17</v>
      </c>
      <c r="U463" t="s">
        <v>594</v>
      </c>
      <c r="W463" t="s">
        <v>18</v>
      </c>
      <c r="X463" t="s">
        <v>601</v>
      </c>
      <c r="AC463" t="s">
        <v>372</v>
      </c>
      <c r="AD463" t="s">
        <v>19</v>
      </c>
      <c r="AE463" t="s">
        <v>107</v>
      </c>
      <c r="AG463">
        <v>2</v>
      </c>
      <c r="AH463">
        <v>0</v>
      </c>
      <c r="AI463">
        <v>1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2</v>
      </c>
      <c r="AP463">
        <v>0</v>
      </c>
      <c r="AQ463">
        <v>0</v>
      </c>
      <c r="AR463">
        <v>0</v>
      </c>
      <c r="AS463">
        <v>3</v>
      </c>
      <c r="AT463">
        <v>3</v>
      </c>
      <c r="AU463" t="s">
        <v>37</v>
      </c>
      <c r="AW463">
        <v>94</v>
      </c>
      <c r="AX463">
        <v>0</v>
      </c>
      <c r="AY463">
        <v>0</v>
      </c>
      <c r="AZ463">
        <v>0</v>
      </c>
      <c r="BA463">
        <v>94</v>
      </c>
      <c r="BB463">
        <v>6.9304543000000001</v>
      </c>
      <c r="BC463">
        <v>14.819990539999999</v>
      </c>
      <c r="BD463">
        <v>11</v>
      </c>
    </row>
    <row r="464" spans="1:56" x14ac:dyDescent="0.25">
      <c r="A464" s="171">
        <v>44147</v>
      </c>
      <c r="B464" t="s">
        <v>26</v>
      </c>
      <c r="C464" t="s">
        <v>590</v>
      </c>
      <c r="D464" t="s">
        <v>591</v>
      </c>
      <c r="E464" t="s">
        <v>592</v>
      </c>
      <c r="F464" t="s">
        <v>142</v>
      </c>
      <c r="G464" t="s">
        <v>606</v>
      </c>
      <c r="H464" t="s">
        <v>363</v>
      </c>
      <c r="I464" t="s">
        <v>25</v>
      </c>
      <c r="J464" t="s">
        <v>596</v>
      </c>
      <c r="L464" t="s">
        <v>26</v>
      </c>
      <c r="M464" t="s">
        <v>590</v>
      </c>
      <c r="N464" t="s">
        <v>591</v>
      </c>
      <c r="O464" t="s">
        <v>592</v>
      </c>
      <c r="P464" t="s">
        <v>142</v>
      </c>
      <c r="Q464" t="s">
        <v>606</v>
      </c>
      <c r="R464" t="s">
        <v>363</v>
      </c>
      <c r="S464" t="s">
        <v>80</v>
      </c>
      <c r="T464" t="s">
        <v>17</v>
      </c>
      <c r="U464" t="s">
        <v>594</v>
      </c>
      <c r="W464" t="s">
        <v>163</v>
      </c>
      <c r="X464" t="s">
        <v>643</v>
      </c>
      <c r="AC464" t="s">
        <v>372</v>
      </c>
      <c r="AD464" t="s">
        <v>29</v>
      </c>
      <c r="AE464" t="s">
        <v>112</v>
      </c>
      <c r="AG464">
        <v>0</v>
      </c>
      <c r="AH464">
        <v>0</v>
      </c>
      <c r="AI464">
        <v>4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1</v>
      </c>
      <c r="AP464">
        <v>0</v>
      </c>
      <c r="AQ464">
        <v>0</v>
      </c>
      <c r="AR464">
        <v>0</v>
      </c>
      <c r="AS464">
        <v>4</v>
      </c>
      <c r="AT464">
        <v>4</v>
      </c>
      <c r="AU464" t="s">
        <v>37</v>
      </c>
      <c r="AW464">
        <v>248</v>
      </c>
      <c r="AX464">
        <v>0</v>
      </c>
      <c r="AY464">
        <v>0</v>
      </c>
      <c r="AZ464">
        <v>0</v>
      </c>
      <c r="BA464">
        <v>248</v>
      </c>
      <c r="BB464">
        <v>6.9304543000000001</v>
      </c>
      <c r="BC464">
        <v>14.819990539999999</v>
      </c>
      <c r="BD464">
        <v>11</v>
      </c>
    </row>
    <row r="465" spans="1:56" x14ac:dyDescent="0.25">
      <c r="A465" s="171">
        <v>44147</v>
      </c>
      <c r="B465" t="s">
        <v>26</v>
      </c>
      <c r="C465" t="s">
        <v>590</v>
      </c>
      <c r="D465" t="s">
        <v>591</v>
      </c>
      <c r="E465" t="s">
        <v>592</v>
      </c>
      <c r="F465" t="s">
        <v>142</v>
      </c>
      <c r="G465" t="s">
        <v>606</v>
      </c>
      <c r="H465" t="s">
        <v>363</v>
      </c>
      <c r="I465" t="s">
        <v>25</v>
      </c>
      <c r="J465" t="s">
        <v>596</v>
      </c>
      <c r="L465" t="s">
        <v>26</v>
      </c>
      <c r="M465" t="s">
        <v>590</v>
      </c>
      <c r="N465" t="s">
        <v>591</v>
      </c>
      <c r="O465" t="s">
        <v>592</v>
      </c>
      <c r="P465" t="s">
        <v>142</v>
      </c>
      <c r="Q465" t="s">
        <v>606</v>
      </c>
      <c r="R465" t="s">
        <v>363</v>
      </c>
      <c r="S465" t="s">
        <v>80</v>
      </c>
      <c r="T465" t="s">
        <v>17</v>
      </c>
      <c r="U465" t="s">
        <v>594</v>
      </c>
      <c r="W465" t="s">
        <v>143</v>
      </c>
      <c r="X465" t="s">
        <v>595</v>
      </c>
      <c r="AC465" t="s">
        <v>372</v>
      </c>
      <c r="AD465" t="s">
        <v>19</v>
      </c>
      <c r="AE465" t="s">
        <v>112</v>
      </c>
      <c r="AG465">
        <v>0</v>
      </c>
      <c r="AH465">
        <v>0</v>
      </c>
      <c r="AI465">
        <v>5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1</v>
      </c>
      <c r="AP465">
        <v>0</v>
      </c>
      <c r="AQ465">
        <v>0</v>
      </c>
      <c r="AR465">
        <v>0</v>
      </c>
      <c r="AS465">
        <v>5</v>
      </c>
      <c r="AT465">
        <v>5</v>
      </c>
      <c r="AU465" t="s">
        <v>37</v>
      </c>
      <c r="AW465">
        <v>265</v>
      </c>
      <c r="AX465">
        <v>0</v>
      </c>
      <c r="AY465">
        <v>0</v>
      </c>
      <c r="AZ465">
        <v>0</v>
      </c>
      <c r="BA465">
        <v>265</v>
      </c>
      <c r="BB465">
        <v>6.9304543000000001</v>
      </c>
      <c r="BC465">
        <v>14.819990539999999</v>
      </c>
      <c r="BD465">
        <v>11</v>
      </c>
    </row>
    <row r="466" spans="1:56" x14ac:dyDescent="0.25">
      <c r="A466" s="171">
        <v>44147</v>
      </c>
      <c r="B466" t="s">
        <v>26</v>
      </c>
      <c r="C466" t="s">
        <v>590</v>
      </c>
      <c r="D466" t="s">
        <v>591</v>
      </c>
      <c r="E466" t="s">
        <v>592</v>
      </c>
      <c r="F466" t="s">
        <v>142</v>
      </c>
      <c r="G466" t="s">
        <v>606</v>
      </c>
      <c r="H466" t="s">
        <v>363</v>
      </c>
      <c r="I466" t="s">
        <v>14</v>
      </c>
      <c r="J466" t="s">
        <v>611</v>
      </c>
      <c r="L466" t="s">
        <v>136</v>
      </c>
      <c r="M466" t="s">
        <v>612</v>
      </c>
      <c r="R466" t="s">
        <v>372</v>
      </c>
      <c r="S466" t="s">
        <v>121</v>
      </c>
      <c r="T466" t="s">
        <v>17</v>
      </c>
      <c r="U466" t="s">
        <v>594</v>
      </c>
      <c r="W466" t="s">
        <v>221</v>
      </c>
      <c r="X466" t="s">
        <v>622</v>
      </c>
      <c r="AC466" t="s">
        <v>372</v>
      </c>
      <c r="AD466" t="s">
        <v>141</v>
      </c>
      <c r="AE466" t="s">
        <v>36</v>
      </c>
      <c r="AG466">
        <v>0</v>
      </c>
      <c r="AH466">
        <v>20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1</v>
      </c>
      <c r="AP466">
        <v>4</v>
      </c>
      <c r="AQ466">
        <v>6</v>
      </c>
      <c r="AR466">
        <v>6</v>
      </c>
      <c r="AS466">
        <v>4</v>
      </c>
      <c r="AT466">
        <v>20</v>
      </c>
      <c r="AU466" t="s">
        <v>39</v>
      </c>
      <c r="AW466">
        <v>320</v>
      </c>
      <c r="AX466">
        <v>45</v>
      </c>
      <c r="AY466">
        <v>44</v>
      </c>
      <c r="AZ466">
        <v>0</v>
      </c>
      <c r="BA466">
        <v>409</v>
      </c>
      <c r="BB466">
        <v>6.9304543000000001</v>
      </c>
      <c r="BC466">
        <v>14.819990539999999</v>
      </c>
      <c r="BD466">
        <v>11</v>
      </c>
    </row>
    <row r="467" spans="1:56" x14ac:dyDescent="0.25">
      <c r="A467" s="171">
        <v>44147</v>
      </c>
      <c r="B467" t="s">
        <v>26</v>
      </c>
      <c r="C467" t="s">
        <v>590</v>
      </c>
      <c r="D467" t="s">
        <v>591</v>
      </c>
      <c r="E467" t="s">
        <v>592</v>
      </c>
      <c r="F467" t="s">
        <v>142</v>
      </c>
      <c r="G467" t="s">
        <v>606</v>
      </c>
      <c r="H467" t="s">
        <v>363</v>
      </c>
      <c r="I467" t="s">
        <v>14</v>
      </c>
      <c r="J467" t="s">
        <v>611</v>
      </c>
      <c r="L467" t="s">
        <v>15</v>
      </c>
      <c r="M467" t="s">
        <v>642</v>
      </c>
      <c r="R467" t="s">
        <v>372</v>
      </c>
      <c r="S467" t="s">
        <v>73</v>
      </c>
      <c r="T467" t="s">
        <v>17</v>
      </c>
      <c r="U467" t="s">
        <v>594</v>
      </c>
      <c r="W467" t="s">
        <v>143</v>
      </c>
      <c r="X467" t="s">
        <v>595</v>
      </c>
      <c r="AC467" t="s">
        <v>372</v>
      </c>
      <c r="AD467" t="s">
        <v>141</v>
      </c>
      <c r="AE467" t="s">
        <v>36</v>
      </c>
      <c r="AG467">
        <v>0</v>
      </c>
      <c r="AH467">
        <v>23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1</v>
      </c>
      <c r="AP467">
        <v>5</v>
      </c>
      <c r="AQ467">
        <v>4</v>
      </c>
      <c r="AR467">
        <v>6</v>
      </c>
      <c r="AS467">
        <v>8</v>
      </c>
      <c r="AT467">
        <v>23</v>
      </c>
      <c r="AU467" t="s">
        <v>39</v>
      </c>
      <c r="AW467">
        <v>300</v>
      </c>
      <c r="AX467">
        <v>25</v>
      </c>
      <c r="AY467">
        <v>45</v>
      </c>
      <c r="AZ467">
        <v>0</v>
      </c>
      <c r="BA467">
        <v>370</v>
      </c>
      <c r="BB467">
        <v>6.9304543000000001</v>
      </c>
      <c r="BC467">
        <v>14.819990539999999</v>
      </c>
      <c r="BD467">
        <v>11</v>
      </c>
    </row>
    <row r="468" spans="1:56" x14ac:dyDescent="0.25">
      <c r="A468" s="171">
        <v>44147</v>
      </c>
      <c r="B468" t="s">
        <v>26</v>
      </c>
      <c r="C468" t="s">
        <v>590</v>
      </c>
      <c r="D468" t="s">
        <v>591</v>
      </c>
      <c r="E468" t="s">
        <v>592</v>
      </c>
      <c r="F468" t="s">
        <v>142</v>
      </c>
      <c r="G468" t="s">
        <v>606</v>
      </c>
      <c r="H468" t="s">
        <v>363</v>
      </c>
      <c r="I468" t="s">
        <v>14</v>
      </c>
      <c r="J468" t="s">
        <v>611</v>
      </c>
      <c r="L468" t="s">
        <v>258</v>
      </c>
      <c r="M468" t="s">
        <v>623</v>
      </c>
      <c r="R468" t="s">
        <v>372</v>
      </c>
      <c r="S468" t="s">
        <v>121</v>
      </c>
      <c r="T468" t="s">
        <v>17</v>
      </c>
      <c r="U468" t="s">
        <v>594</v>
      </c>
      <c r="W468" t="s">
        <v>259</v>
      </c>
      <c r="X468" t="s">
        <v>636</v>
      </c>
      <c r="AC468" t="s">
        <v>372</v>
      </c>
      <c r="AD468" t="s">
        <v>254</v>
      </c>
      <c r="AE468" t="s">
        <v>36</v>
      </c>
      <c r="AG468">
        <v>0</v>
      </c>
      <c r="AH468">
        <v>18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1</v>
      </c>
      <c r="AP468">
        <v>3</v>
      </c>
      <c r="AQ468">
        <v>4</v>
      </c>
      <c r="AR468">
        <v>6</v>
      </c>
      <c r="AS468">
        <v>5</v>
      </c>
      <c r="AT468">
        <v>18</v>
      </c>
      <c r="AU468" t="s">
        <v>39</v>
      </c>
      <c r="AW468">
        <v>220</v>
      </c>
      <c r="AX468">
        <v>70</v>
      </c>
      <c r="AY468">
        <v>35</v>
      </c>
      <c r="AZ468">
        <v>0</v>
      </c>
      <c r="BA468">
        <v>325</v>
      </c>
      <c r="BB468">
        <v>6.9304543000000001</v>
      </c>
      <c r="BC468">
        <v>14.819990539999999</v>
      </c>
      <c r="BD468">
        <v>11</v>
      </c>
    </row>
    <row r="469" spans="1:56" x14ac:dyDescent="0.25">
      <c r="A469" s="171">
        <v>44147</v>
      </c>
      <c r="B469" t="s">
        <v>26</v>
      </c>
      <c r="C469" t="s">
        <v>590</v>
      </c>
      <c r="D469" t="s">
        <v>591</v>
      </c>
      <c r="E469" t="s">
        <v>592</v>
      </c>
      <c r="F469" t="s">
        <v>88</v>
      </c>
      <c r="G469" t="s">
        <v>593</v>
      </c>
      <c r="H469" t="s">
        <v>89</v>
      </c>
      <c r="I469" t="s">
        <v>25</v>
      </c>
      <c r="J469" t="s">
        <v>596</v>
      </c>
      <c r="L469" t="s">
        <v>26</v>
      </c>
      <c r="M469" t="s">
        <v>590</v>
      </c>
      <c r="N469" t="s">
        <v>591</v>
      </c>
      <c r="O469" t="s">
        <v>592</v>
      </c>
      <c r="P469" t="s">
        <v>27</v>
      </c>
      <c r="Q469" t="s">
        <v>607</v>
      </c>
      <c r="R469" t="s">
        <v>394</v>
      </c>
      <c r="S469" t="s">
        <v>152</v>
      </c>
      <c r="T469" t="s">
        <v>25</v>
      </c>
      <c r="U469" t="s">
        <v>596</v>
      </c>
      <c r="W469" t="s">
        <v>170</v>
      </c>
      <c r="X469" t="s">
        <v>707</v>
      </c>
      <c r="Y469" t="s">
        <v>171</v>
      </c>
      <c r="Z469" t="s">
        <v>708</v>
      </c>
      <c r="AA469" t="s">
        <v>172</v>
      </c>
      <c r="AB469" t="s">
        <v>709</v>
      </c>
      <c r="AC469" t="s">
        <v>406</v>
      </c>
      <c r="AD469" t="s">
        <v>260</v>
      </c>
      <c r="AE469" t="s">
        <v>107</v>
      </c>
      <c r="AG469">
        <v>2</v>
      </c>
      <c r="AH469">
        <v>0</v>
      </c>
      <c r="AI469">
        <v>1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2</v>
      </c>
      <c r="AP469">
        <v>0</v>
      </c>
      <c r="AQ469">
        <v>0</v>
      </c>
      <c r="AR469">
        <v>0</v>
      </c>
      <c r="AS469">
        <v>3</v>
      </c>
      <c r="AT469">
        <v>3</v>
      </c>
      <c r="AU469" t="s">
        <v>37</v>
      </c>
      <c r="AW469">
        <v>75</v>
      </c>
      <c r="AX469">
        <v>0</v>
      </c>
      <c r="AY469">
        <v>0</v>
      </c>
      <c r="AZ469">
        <v>0</v>
      </c>
      <c r="BA469">
        <v>75</v>
      </c>
      <c r="BB469">
        <v>6.7419379599999996</v>
      </c>
      <c r="BC469">
        <v>14.56870743</v>
      </c>
      <c r="BD469">
        <v>11</v>
      </c>
    </row>
    <row r="470" spans="1:56" x14ac:dyDescent="0.25">
      <c r="A470" s="171">
        <v>44147</v>
      </c>
      <c r="B470" t="s">
        <v>26</v>
      </c>
      <c r="C470" t="s">
        <v>590</v>
      </c>
      <c r="D470" t="s">
        <v>591</v>
      </c>
      <c r="E470" t="s">
        <v>592</v>
      </c>
      <c r="F470" t="s">
        <v>88</v>
      </c>
      <c r="G470" t="s">
        <v>593</v>
      </c>
      <c r="H470" t="s">
        <v>89</v>
      </c>
      <c r="I470" t="s">
        <v>17</v>
      </c>
      <c r="J470" t="s">
        <v>594</v>
      </c>
      <c r="L470" t="s">
        <v>18</v>
      </c>
      <c r="M470" t="s">
        <v>601</v>
      </c>
      <c r="R470" t="s">
        <v>372</v>
      </c>
      <c r="S470" t="s">
        <v>121</v>
      </c>
      <c r="T470" t="s">
        <v>25</v>
      </c>
      <c r="U470" t="s">
        <v>596</v>
      </c>
      <c r="W470" t="s">
        <v>92</v>
      </c>
      <c r="X470" t="s">
        <v>602</v>
      </c>
      <c r="Y470" t="s">
        <v>157</v>
      </c>
      <c r="Z470" t="s">
        <v>665</v>
      </c>
      <c r="AA470" t="s">
        <v>671</v>
      </c>
      <c r="AB470" t="s">
        <v>672</v>
      </c>
      <c r="AC470" t="s">
        <v>749</v>
      </c>
      <c r="AD470" t="s">
        <v>77</v>
      </c>
      <c r="AE470" t="s">
        <v>112</v>
      </c>
      <c r="AG470">
        <v>0</v>
      </c>
      <c r="AH470">
        <v>0</v>
      </c>
      <c r="AI470">
        <v>4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1</v>
      </c>
      <c r="AP470">
        <v>0</v>
      </c>
      <c r="AQ470">
        <v>0</v>
      </c>
      <c r="AR470">
        <v>1</v>
      </c>
      <c r="AS470">
        <v>3</v>
      </c>
      <c r="AT470">
        <v>4</v>
      </c>
      <c r="AU470" t="s">
        <v>37</v>
      </c>
      <c r="AW470">
        <v>45</v>
      </c>
      <c r="AX470">
        <v>0</v>
      </c>
      <c r="AY470">
        <v>0</v>
      </c>
      <c r="AZ470">
        <v>0</v>
      </c>
      <c r="BA470">
        <v>45</v>
      </c>
      <c r="BB470">
        <v>6.7419379599999996</v>
      </c>
      <c r="BC470">
        <v>14.56870743</v>
      </c>
      <c r="BD470">
        <v>11</v>
      </c>
    </row>
    <row r="471" spans="1:56" x14ac:dyDescent="0.25">
      <c r="A471" s="171">
        <v>44147</v>
      </c>
      <c r="B471" t="s">
        <v>26</v>
      </c>
      <c r="C471" t="s">
        <v>590</v>
      </c>
      <c r="D471" t="s">
        <v>591</v>
      </c>
      <c r="E471" t="s">
        <v>592</v>
      </c>
      <c r="F471" t="s">
        <v>88</v>
      </c>
      <c r="G471" t="s">
        <v>593</v>
      </c>
      <c r="H471" t="s">
        <v>89</v>
      </c>
      <c r="I471" t="s">
        <v>25</v>
      </c>
      <c r="J471" t="s">
        <v>596</v>
      </c>
      <c r="L471" t="s">
        <v>26</v>
      </c>
      <c r="M471" t="s">
        <v>590</v>
      </c>
      <c r="N471" t="s">
        <v>591</v>
      </c>
      <c r="O471" t="s">
        <v>592</v>
      </c>
      <c r="P471" t="s">
        <v>27</v>
      </c>
      <c r="Q471" t="s">
        <v>607</v>
      </c>
      <c r="R471" t="s">
        <v>696</v>
      </c>
      <c r="S471" t="s">
        <v>120</v>
      </c>
      <c r="T471" t="s">
        <v>25</v>
      </c>
      <c r="U471" t="s">
        <v>596</v>
      </c>
      <c r="W471" t="s">
        <v>170</v>
      </c>
      <c r="X471" t="s">
        <v>707</v>
      </c>
      <c r="Y471" t="s">
        <v>256</v>
      </c>
      <c r="Z471" t="s">
        <v>758</v>
      </c>
      <c r="AA471" t="s">
        <v>257</v>
      </c>
      <c r="AB471" t="s">
        <v>759</v>
      </c>
      <c r="AC471" t="s">
        <v>454</v>
      </c>
      <c r="AD471" t="s">
        <v>234</v>
      </c>
      <c r="AE471" t="s">
        <v>107</v>
      </c>
      <c r="AG471">
        <v>4</v>
      </c>
      <c r="AH471">
        <v>0</v>
      </c>
      <c r="AI471">
        <v>2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2</v>
      </c>
      <c r="AP471">
        <v>0</v>
      </c>
      <c r="AQ471">
        <v>0</v>
      </c>
      <c r="AR471">
        <v>0</v>
      </c>
      <c r="AS471">
        <v>6</v>
      </c>
      <c r="AT471">
        <v>6</v>
      </c>
      <c r="AU471" t="s">
        <v>600</v>
      </c>
      <c r="AW471">
        <v>96</v>
      </c>
      <c r="AX471">
        <v>0</v>
      </c>
      <c r="AY471">
        <v>0</v>
      </c>
      <c r="AZ471">
        <v>0</v>
      </c>
      <c r="BA471">
        <v>96</v>
      </c>
      <c r="BB471">
        <v>6.7419379599999996</v>
      </c>
      <c r="BC471">
        <v>14.56870743</v>
      </c>
      <c r="BD471">
        <v>11</v>
      </c>
    </row>
    <row r="472" spans="1:56" x14ac:dyDescent="0.25">
      <c r="A472" s="171">
        <v>44147</v>
      </c>
      <c r="B472" t="s">
        <v>26</v>
      </c>
      <c r="C472" t="s">
        <v>590</v>
      </c>
      <c r="D472" t="s">
        <v>591</v>
      </c>
      <c r="E472" t="s">
        <v>592</v>
      </c>
      <c r="F472" t="s">
        <v>88</v>
      </c>
      <c r="G472" t="s">
        <v>593</v>
      </c>
      <c r="H472" t="s">
        <v>89</v>
      </c>
      <c r="I472" t="s">
        <v>25</v>
      </c>
      <c r="J472" t="s">
        <v>596</v>
      </c>
      <c r="L472" t="s">
        <v>26</v>
      </c>
      <c r="M472" t="s">
        <v>590</v>
      </c>
      <c r="N472" t="s">
        <v>591</v>
      </c>
      <c r="O472" t="s">
        <v>592</v>
      </c>
      <c r="P472" t="s">
        <v>88</v>
      </c>
      <c r="Q472" t="s">
        <v>593</v>
      </c>
      <c r="R472" t="s">
        <v>104</v>
      </c>
      <c r="S472" t="s">
        <v>80</v>
      </c>
      <c r="T472" t="s">
        <v>17</v>
      </c>
      <c r="U472" t="s">
        <v>594</v>
      </c>
      <c r="W472" t="s">
        <v>18</v>
      </c>
      <c r="X472" t="s">
        <v>601</v>
      </c>
      <c r="AC472" t="s">
        <v>372</v>
      </c>
      <c r="AD472" t="s">
        <v>182</v>
      </c>
      <c r="AE472" t="s">
        <v>112</v>
      </c>
      <c r="AG472">
        <v>0</v>
      </c>
      <c r="AH472">
        <v>0</v>
      </c>
      <c r="AI472">
        <v>6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1</v>
      </c>
      <c r="AP472">
        <v>0</v>
      </c>
      <c r="AQ472">
        <v>0</v>
      </c>
      <c r="AR472">
        <v>2</v>
      </c>
      <c r="AS472">
        <v>4</v>
      </c>
      <c r="AT472">
        <v>6</v>
      </c>
      <c r="AU472" t="s">
        <v>37</v>
      </c>
      <c r="AW472">
        <v>32</v>
      </c>
      <c r="AX472">
        <v>0</v>
      </c>
      <c r="AY472">
        <v>0</v>
      </c>
      <c r="AZ472">
        <v>0</v>
      </c>
      <c r="BA472">
        <v>32</v>
      </c>
      <c r="BB472">
        <v>6.7419379599999996</v>
      </c>
      <c r="BC472">
        <v>14.56870743</v>
      </c>
      <c r="BD472">
        <v>11</v>
      </c>
    </row>
    <row r="473" spans="1:56" x14ac:dyDescent="0.25">
      <c r="A473" s="171">
        <v>44147</v>
      </c>
      <c r="B473" t="s">
        <v>92</v>
      </c>
      <c r="C473" t="s">
        <v>602</v>
      </c>
      <c r="D473" t="s">
        <v>940</v>
      </c>
      <c r="E473" t="s">
        <v>604</v>
      </c>
      <c r="F473" t="s">
        <v>193</v>
      </c>
      <c r="G473" t="s">
        <v>754</v>
      </c>
      <c r="H473" t="s">
        <v>367</v>
      </c>
      <c r="I473" t="s">
        <v>25</v>
      </c>
      <c r="J473" t="s">
        <v>596</v>
      </c>
      <c r="L473" t="s">
        <v>92</v>
      </c>
      <c r="M473" t="s">
        <v>602</v>
      </c>
      <c r="N473" t="s">
        <v>940</v>
      </c>
      <c r="O473" t="s">
        <v>604</v>
      </c>
      <c r="P473" t="s">
        <v>154</v>
      </c>
      <c r="Q473" t="s">
        <v>605</v>
      </c>
      <c r="R473" t="s">
        <v>1057</v>
      </c>
      <c r="S473" t="s">
        <v>73</v>
      </c>
      <c r="T473" t="s">
        <v>17</v>
      </c>
      <c r="U473" t="s">
        <v>594</v>
      </c>
      <c r="W473" t="s">
        <v>221</v>
      </c>
      <c r="X473" t="s">
        <v>622</v>
      </c>
      <c r="AC473" t="s">
        <v>372</v>
      </c>
      <c r="AD473" t="s">
        <v>29</v>
      </c>
      <c r="AE473" t="s">
        <v>107</v>
      </c>
      <c r="AG473">
        <v>2</v>
      </c>
      <c r="AH473">
        <v>0</v>
      </c>
      <c r="AI473">
        <v>3</v>
      </c>
      <c r="AJ473">
        <v>0</v>
      </c>
      <c r="AK473">
        <v>0</v>
      </c>
      <c r="AL473">
        <v>0</v>
      </c>
      <c r="AM473">
        <v>0</v>
      </c>
      <c r="AN473">
        <v>0</v>
      </c>
      <c r="AO473" s="36">
        <v>2</v>
      </c>
      <c r="AP473">
        <v>0</v>
      </c>
      <c r="AQ473">
        <v>0</v>
      </c>
      <c r="AR473">
        <v>0</v>
      </c>
      <c r="AS473">
        <v>5</v>
      </c>
      <c r="AT473">
        <v>5</v>
      </c>
      <c r="AU473" t="s">
        <v>37</v>
      </c>
      <c r="AW473">
        <v>47</v>
      </c>
      <c r="AX473">
        <v>0</v>
      </c>
      <c r="AY473">
        <v>0</v>
      </c>
      <c r="AZ473">
        <v>0</v>
      </c>
      <c r="BA473">
        <v>47</v>
      </c>
      <c r="BB473">
        <v>4.8990748999999996</v>
      </c>
      <c r="BC473">
        <v>14.54433978</v>
      </c>
      <c r="BD473">
        <v>11</v>
      </c>
    </row>
    <row r="474" spans="1:56" x14ac:dyDescent="0.25">
      <c r="A474" s="171">
        <v>44147</v>
      </c>
      <c r="B474" t="s">
        <v>92</v>
      </c>
      <c r="C474" t="s">
        <v>602</v>
      </c>
      <c r="D474" t="s">
        <v>940</v>
      </c>
      <c r="E474" t="s">
        <v>604</v>
      </c>
      <c r="F474" t="s">
        <v>193</v>
      </c>
      <c r="G474" t="s">
        <v>754</v>
      </c>
      <c r="H474" t="s">
        <v>367</v>
      </c>
      <c r="I474" t="s">
        <v>25</v>
      </c>
      <c r="J474" t="s">
        <v>596</v>
      </c>
      <c r="L474" t="s">
        <v>92</v>
      </c>
      <c r="M474" t="s">
        <v>602</v>
      </c>
      <c r="N474" t="s">
        <v>940</v>
      </c>
      <c r="O474" t="s">
        <v>604</v>
      </c>
      <c r="P474" t="s">
        <v>193</v>
      </c>
      <c r="Q474" t="s">
        <v>754</v>
      </c>
      <c r="R474" t="s">
        <v>366</v>
      </c>
      <c r="S474" t="s">
        <v>68</v>
      </c>
      <c r="T474" t="s">
        <v>25</v>
      </c>
      <c r="U474" t="s">
        <v>596</v>
      </c>
      <c r="W474" t="s">
        <v>92</v>
      </c>
      <c r="X474" t="s">
        <v>602</v>
      </c>
      <c r="Y474" t="s">
        <v>603</v>
      </c>
      <c r="Z474" t="s">
        <v>604</v>
      </c>
      <c r="AA474" t="s">
        <v>154</v>
      </c>
      <c r="AB474" t="s">
        <v>605</v>
      </c>
      <c r="AC474" t="s">
        <v>484</v>
      </c>
      <c r="AD474" t="s">
        <v>138</v>
      </c>
      <c r="AE474" t="s">
        <v>30</v>
      </c>
      <c r="AG474">
        <v>3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 s="36">
        <v>1</v>
      </c>
      <c r="AP474">
        <v>0</v>
      </c>
      <c r="AQ474">
        <v>0</v>
      </c>
      <c r="AR474">
        <v>0</v>
      </c>
      <c r="AS474">
        <v>3</v>
      </c>
      <c r="AT474">
        <v>3</v>
      </c>
      <c r="AU474" t="s">
        <v>37</v>
      </c>
      <c r="AW474">
        <v>16</v>
      </c>
      <c r="AX474">
        <v>0</v>
      </c>
      <c r="AY474">
        <v>0</v>
      </c>
      <c r="AZ474">
        <v>0</v>
      </c>
      <c r="BA474">
        <v>16</v>
      </c>
      <c r="BB474">
        <v>4.8990748999999996</v>
      </c>
      <c r="BC474">
        <v>14.54433978</v>
      </c>
      <c r="BD474">
        <v>11</v>
      </c>
    </row>
    <row r="475" spans="1:56" x14ac:dyDescent="0.25">
      <c r="A475" s="171">
        <v>44147</v>
      </c>
      <c r="B475" t="s">
        <v>92</v>
      </c>
      <c r="C475" t="s">
        <v>602</v>
      </c>
      <c r="D475" t="s">
        <v>940</v>
      </c>
      <c r="E475" t="s">
        <v>604</v>
      </c>
      <c r="F475" t="s">
        <v>218</v>
      </c>
      <c r="G475" t="s">
        <v>837</v>
      </c>
      <c r="H475" t="s">
        <v>364</v>
      </c>
      <c r="I475" t="s">
        <v>25</v>
      </c>
      <c r="J475" t="s">
        <v>596</v>
      </c>
      <c r="L475" t="s">
        <v>10</v>
      </c>
      <c r="M475" t="s">
        <v>659</v>
      </c>
      <c r="N475" t="s">
        <v>263</v>
      </c>
      <c r="O475" t="s">
        <v>1003</v>
      </c>
      <c r="P475" t="s">
        <v>264</v>
      </c>
      <c r="Q475" t="s">
        <v>1004</v>
      </c>
      <c r="R475" t="s">
        <v>1005</v>
      </c>
      <c r="S475" t="s">
        <v>48</v>
      </c>
      <c r="T475" t="s">
        <v>17</v>
      </c>
      <c r="U475" t="s">
        <v>594</v>
      </c>
      <c r="W475" t="s">
        <v>262</v>
      </c>
      <c r="X475" t="s">
        <v>626</v>
      </c>
      <c r="AC475" t="s">
        <v>372</v>
      </c>
      <c r="AD475" t="s">
        <v>266</v>
      </c>
      <c r="AE475" t="s">
        <v>30</v>
      </c>
      <c r="AG475">
        <v>8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 s="36">
        <v>1</v>
      </c>
      <c r="AP475">
        <v>0</v>
      </c>
      <c r="AQ475">
        <v>2</v>
      </c>
      <c r="AR475">
        <v>1</v>
      </c>
      <c r="AS475">
        <v>5</v>
      </c>
      <c r="AT475">
        <v>8</v>
      </c>
      <c r="AU475" t="s">
        <v>21</v>
      </c>
      <c r="AV475" t="s">
        <v>654</v>
      </c>
      <c r="AW475">
        <v>1500</v>
      </c>
      <c r="AX475">
        <v>350</v>
      </c>
      <c r="AY475">
        <v>0</v>
      </c>
      <c r="AZ475">
        <v>1</v>
      </c>
      <c r="BA475">
        <v>1851</v>
      </c>
      <c r="BB475">
        <v>5.0849866700000002</v>
      </c>
      <c r="BC475">
        <v>14.63825578</v>
      </c>
      <c r="BD475">
        <v>11</v>
      </c>
    </row>
    <row r="476" spans="1:56" x14ac:dyDescent="0.25">
      <c r="A476" s="171">
        <v>44147</v>
      </c>
      <c r="B476" t="s">
        <v>92</v>
      </c>
      <c r="C476" t="s">
        <v>602</v>
      </c>
      <c r="D476" t="s">
        <v>940</v>
      </c>
      <c r="E476" t="s">
        <v>604</v>
      </c>
      <c r="F476" t="s">
        <v>218</v>
      </c>
      <c r="G476" t="s">
        <v>837</v>
      </c>
      <c r="H476" t="s">
        <v>364</v>
      </c>
      <c r="I476" t="s">
        <v>25</v>
      </c>
      <c r="J476" t="s">
        <v>596</v>
      </c>
      <c r="L476" t="s">
        <v>10</v>
      </c>
      <c r="M476" t="s">
        <v>659</v>
      </c>
      <c r="N476" t="s">
        <v>263</v>
      </c>
      <c r="O476" t="s">
        <v>1003</v>
      </c>
      <c r="P476" t="s">
        <v>264</v>
      </c>
      <c r="Q476" t="s">
        <v>1004</v>
      </c>
      <c r="R476" t="s">
        <v>1005</v>
      </c>
      <c r="S476" t="s">
        <v>48</v>
      </c>
      <c r="T476" t="s">
        <v>17</v>
      </c>
      <c r="U476" t="s">
        <v>594</v>
      </c>
      <c r="W476" t="s">
        <v>262</v>
      </c>
      <c r="X476" t="s">
        <v>626</v>
      </c>
      <c r="AC476" t="s">
        <v>372</v>
      </c>
      <c r="AD476" t="s">
        <v>267</v>
      </c>
      <c r="AE476" t="s">
        <v>226</v>
      </c>
      <c r="AG476">
        <v>3</v>
      </c>
      <c r="AH476">
        <v>0</v>
      </c>
      <c r="AI476">
        <v>0</v>
      </c>
      <c r="AJ476">
        <v>3</v>
      </c>
      <c r="AK476">
        <v>0</v>
      </c>
      <c r="AL476">
        <v>0</v>
      </c>
      <c r="AM476">
        <v>0</v>
      </c>
      <c r="AN476">
        <v>0</v>
      </c>
      <c r="AO476" s="36">
        <v>2</v>
      </c>
      <c r="AP476">
        <v>0</v>
      </c>
      <c r="AQ476">
        <v>0</v>
      </c>
      <c r="AR476">
        <v>0</v>
      </c>
      <c r="AS476">
        <v>6</v>
      </c>
      <c r="AT476">
        <v>6</v>
      </c>
      <c r="AU476" t="s">
        <v>21</v>
      </c>
      <c r="AV476" t="s">
        <v>327</v>
      </c>
      <c r="AW476">
        <v>900</v>
      </c>
      <c r="AX476">
        <v>200</v>
      </c>
      <c r="AY476">
        <v>0</v>
      </c>
      <c r="AZ476">
        <v>4</v>
      </c>
      <c r="BA476">
        <v>1104</v>
      </c>
      <c r="BB476">
        <v>5.0849866700000002</v>
      </c>
      <c r="BC476">
        <v>14.63825578</v>
      </c>
      <c r="BD476">
        <v>11</v>
      </c>
    </row>
    <row r="477" spans="1:56" x14ac:dyDescent="0.25">
      <c r="A477" s="171">
        <v>44147</v>
      </c>
      <c r="B477" t="s">
        <v>92</v>
      </c>
      <c r="C477" t="s">
        <v>602</v>
      </c>
      <c r="D477" t="s">
        <v>940</v>
      </c>
      <c r="E477" t="s">
        <v>604</v>
      </c>
      <c r="F477" t="s">
        <v>218</v>
      </c>
      <c r="G477" t="s">
        <v>837</v>
      </c>
      <c r="H477" t="s">
        <v>364</v>
      </c>
      <c r="I477" t="s">
        <v>25</v>
      </c>
      <c r="J477" t="s">
        <v>596</v>
      </c>
      <c r="L477" t="s">
        <v>10</v>
      </c>
      <c r="M477" t="s">
        <v>659</v>
      </c>
      <c r="N477" t="s">
        <v>263</v>
      </c>
      <c r="O477" t="s">
        <v>1003</v>
      </c>
      <c r="P477" t="s">
        <v>264</v>
      </c>
      <c r="Q477" t="s">
        <v>1004</v>
      </c>
      <c r="R477" t="s">
        <v>1005</v>
      </c>
      <c r="S477" t="s">
        <v>8</v>
      </c>
      <c r="T477" t="s">
        <v>17</v>
      </c>
      <c r="U477" t="s">
        <v>594</v>
      </c>
      <c r="W477" t="s">
        <v>262</v>
      </c>
      <c r="X477" t="s">
        <v>626</v>
      </c>
      <c r="AC477" t="s">
        <v>372</v>
      </c>
      <c r="AD477" t="s">
        <v>265</v>
      </c>
      <c r="AE477" t="s">
        <v>226</v>
      </c>
      <c r="AG477">
        <v>4</v>
      </c>
      <c r="AH477">
        <v>0</v>
      </c>
      <c r="AI477">
        <v>0</v>
      </c>
      <c r="AJ477">
        <v>3</v>
      </c>
      <c r="AK477">
        <v>0</v>
      </c>
      <c r="AL477">
        <v>0</v>
      </c>
      <c r="AM477">
        <v>0</v>
      </c>
      <c r="AN477">
        <v>0</v>
      </c>
      <c r="AO477" s="36">
        <v>2</v>
      </c>
      <c r="AP477">
        <v>0</v>
      </c>
      <c r="AQ477">
        <v>0</v>
      </c>
      <c r="AR477">
        <v>0</v>
      </c>
      <c r="AS477">
        <v>7</v>
      </c>
      <c r="AT477">
        <v>7</v>
      </c>
      <c r="AU477" t="s">
        <v>31</v>
      </c>
      <c r="AW477">
        <v>1200</v>
      </c>
      <c r="AX477">
        <v>220</v>
      </c>
      <c r="AY477">
        <v>0</v>
      </c>
      <c r="AZ477">
        <v>0</v>
      </c>
      <c r="BA477">
        <v>1420</v>
      </c>
      <c r="BB477">
        <v>5.0849866700000002</v>
      </c>
      <c r="BC477">
        <v>14.63825578</v>
      </c>
      <c r="BD477">
        <v>11</v>
      </c>
    </row>
    <row r="478" spans="1:56" x14ac:dyDescent="0.25">
      <c r="A478" s="171">
        <v>44147</v>
      </c>
      <c r="B478" t="s">
        <v>92</v>
      </c>
      <c r="C478" t="s">
        <v>602</v>
      </c>
      <c r="D478" t="s">
        <v>157</v>
      </c>
      <c r="E478" t="s">
        <v>665</v>
      </c>
      <c r="F478" t="s">
        <v>158</v>
      </c>
      <c r="G478" t="s">
        <v>667</v>
      </c>
      <c r="H478" t="s">
        <v>847</v>
      </c>
      <c r="I478" t="s">
        <v>14</v>
      </c>
      <c r="J478" t="s">
        <v>611</v>
      </c>
      <c r="L478" t="s">
        <v>159</v>
      </c>
      <c r="M478" t="s">
        <v>653</v>
      </c>
      <c r="R478" t="s">
        <v>372</v>
      </c>
      <c r="S478" t="s">
        <v>71</v>
      </c>
      <c r="T478" t="s">
        <v>544</v>
      </c>
      <c r="U478" t="s">
        <v>782</v>
      </c>
      <c r="AC478" t="s">
        <v>372</v>
      </c>
      <c r="AD478" t="s">
        <v>63</v>
      </c>
      <c r="AE478" t="s">
        <v>36</v>
      </c>
      <c r="AG478">
        <v>0</v>
      </c>
      <c r="AH478">
        <v>4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1</v>
      </c>
      <c r="AP478">
        <v>0</v>
      </c>
      <c r="AQ478">
        <v>0</v>
      </c>
      <c r="AR478">
        <v>0</v>
      </c>
      <c r="AS478">
        <v>4</v>
      </c>
      <c r="AT478">
        <v>4</v>
      </c>
      <c r="AU478" t="s">
        <v>151</v>
      </c>
      <c r="AV478" t="s">
        <v>654</v>
      </c>
      <c r="AW478">
        <v>160</v>
      </c>
      <c r="AX478">
        <v>0</v>
      </c>
      <c r="AY478">
        <v>0</v>
      </c>
      <c r="AZ478">
        <v>1</v>
      </c>
      <c r="BA478">
        <v>161</v>
      </c>
      <c r="BB478">
        <v>6.0385846000000001</v>
      </c>
      <c r="BC478">
        <v>14.4007468</v>
      </c>
      <c r="BD478">
        <v>11</v>
      </c>
    </row>
    <row r="479" spans="1:56" x14ac:dyDescent="0.25">
      <c r="A479" s="171">
        <v>44147</v>
      </c>
      <c r="B479" t="s">
        <v>92</v>
      </c>
      <c r="C479" t="s">
        <v>602</v>
      </c>
      <c r="D479" t="s">
        <v>157</v>
      </c>
      <c r="E479" t="s">
        <v>665</v>
      </c>
      <c r="F479" t="s">
        <v>158</v>
      </c>
      <c r="G479" t="s">
        <v>667</v>
      </c>
      <c r="H479" t="s">
        <v>847</v>
      </c>
      <c r="I479" t="s">
        <v>14</v>
      </c>
      <c r="J479" t="s">
        <v>611</v>
      </c>
      <c r="L479" t="s">
        <v>159</v>
      </c>
      <c r="M479" t="s">
        <v>653</v>
      </c>
      <c r="R479" t="s">
        <v>372</v>
      </c>
      <c r="S479" t="s">
        <v>71</v>
      </c>
      <c r="T479" t="s">
        <v>544</v>
      </c>
      <c r="U479" t="s">
        <v>782</v>
      </c>
      <c r="AC479" t="s">
        <v>372</v>
      </c>
      <c r="AD479" t="s">
        <v>63</v>
      </c>
      <c r="AE479" t="s">
        <v>36</v>
      </c>
      <c r="AG479">
        <v>0</v>
      </c>
      <c r="AH479">
        <v>4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1</v>
      </c>
      <c r="AP479">
        <v>0</v>
      </c>
      <c r="AQ479">
        <v>0</v>
      </c>
      <c r="AR479">
        <v>0</v>
      </c>
      <c r="AS479">
        <v>4</v>
      </c>
      <c r="AT479">
        <v>4</v>
      </c>
      <c r="AU479" t="s">
        <v>151</v>
      </c>
      <c r="AV479" t="s">
        <v>654</v>
      </c>
      <c r="AW479">
        <v>160</v>
      </c>
      <c r="AX479">
        <v>0</v>
      </c>
      <c r="AY479">
        <v>0</v>
      </c>
      <c r="AZ479">
        <v>1</v>
      </c>
      <c r="BA479">
        <v>161</v>
      </c>
      <c r="BB479">
        <v>6.0385846000000001</v>
      </c>
      <c r="BC479">
        <v>14.4007468</v>
      </c>
      <c r="BD479">
        <v>11</v>
      </c>
    </row>
    <row r="480" spans="1:56" x14ac:dyDescent="0.25">
      <c r="A480" s="171">
        <v>44147</v>
      </c>
      <c r="B480" t="s">
        <v>10</v>
      </c>
      <c r="C480" t="s">
        <v>659</v>
      </c>
      <c r="D480" t="s">
        <v>11</v>
      </c>
      <c r="E480" t="s">
        <v>660</v>
      </c>
      <c r="F480" t="s">
        <v>51</v>
      </c>
      <c r="G480" t="s">
        <v>1141</v>
      </c>
      <c r="H480" t="s">
        <v>361</v>
      </c>
      <c r="I480" t="s">
        <v>14</v>
      </c>
      <c r="J480" t="s">
        <v>611</v>
      </c>
      <c r="L480" t="s">
        <v>52</v>
      </c>
      <c r="M480" t="s">
        <v>616</v>
      </c>
      <c r="R480" t="s">
        <v>372</v>
      </c>
      <c r="S480" t="s">
        <v>43</v>
      </c>
      <c r="T480" t="s">
        <v>17</v>
      </c>
      <c r="U480" t="s">
        <v>594</v>
      </c>
      <c r="W480" t="s">
        <v>614</v>
      </c>
      <c r="X480" t="s">
        <v>615</v>
      </c>
      <c r="AC480" t="s">
        <v>372</v>
      </c>
      <c r="AD480" t="s">
        <v>61</v>
      </c>
      <c r="AE480" t="s">
        <v>36</v>
      </c>
      <c r="AG480">
        <v>0</v>
      </c>
      <c r="AH480">
        <v>16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 s="36">
        <v>1</v>
      </c>
      <c r="AP480">
        <v>4</v>
      </c>
      <c r="AQ480">
        <v>4</v>
      </c>
      <c r="AR480">
        <v>2</v>
      </c>
      <c r="AS480">
        <v>6</v>
      </c>
      <c r="AT480">
        <v>16</v>
      </c>
      <c r="AU480" t="s">
        <v>21</v>
      </c>
      <c r="AV480" t="s">
        <v>652</v>
      </c>
      <c r="AW480">
        <v>200</v>
      </c>
      <c r="AX480">
        <v>40</v>
      </c>
      <c r="AY480">
        <v>0</v>
      </c>
      <c r="AZ480">
        <v>8</v>
      </c>
      <c r="BA480">
        <v>248</v>
      </c>
      <c r="BB480">
        <v>8.6633450799999991</v>
      </c>
      <c r="BC480">
        <v>14.9876931</v>
      </c>
      <c r="BD480">
        <v>11</v>
      </c>
    </row>
    <row r="481" spans="1:56" x14ac:dyDescent="0.25">
      <c r="A481" s="171">
        <v>44147</v>
      </c>
      <c r="B481" t="s">
        <v>10</v>
      </c>
      <c r="C481" t="s">
        <v>659</v>
      </c>
      <c r="D481" t="s">
        <v>11</v>
      </c>
      <c r="E481" t="s">
        <v>660</v>
      </c>
      <c r="F481" t="s">
        <v>51</v>
      </c>
      <c r="G481" t="s">
        <v>1141</v>
      </c>
      <c r="H481" t="s">
        <v>361</v>
      </c>
      <c r="I481" t="s">
        <v>14</v>
      </c>
      <c r="J481" t="s">
        <v>611</v>
      </c>
      <c r="L481" t="s">
        <v>52</v>
      </c>
      <c r="M481" t="s">
        <v>616</v>
      </c>
      <c r="R481" t="s">
        <v>372</v>
      </c>
      <c r="S481" t="s">
        <v>43</v>
      </c>
      <c r="T481" t="s">
        <v>17</v>
      </c>
      <c r="U481" t="s">
        <v>594</v>
      </c>
      <c r="W481" t="s">
        <v>614</v>
      </c>
      <c r="X481" t="s">
        <v>615</v>
      </c>
      <c r="AC481" t="s">
        <v>372</v>
      </c>
      <c r="AD481" t="s">
        <v>61</v>
      </c>
      <c r="AE481" t="s">
        <v>36</v>
      </c>
      <c r="AG481">
        <v>0</v>
      </c>
      <c r="AH481">
        <v>18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 s="36">
        <v>1</v>
      </c>
      <c r="AP481">
        <v>3</v>
      </c>
      <c r="AQ481">
        <v>4</v>
      </c>
      <c r="AR481">
        <v>3</v>
      </c>
      <c r="AS481">
        <v>8</v>
      </c>
      <c r="AT481">
        <v>18</v>
      </c>
      <c r="AU481" t="s">
        <v>66</v>
      </c>
      <c r="AV481" t="s">
        <v>652</v>
      </c>
      <c r="AW481">
        <v>260</v>
      </c>
      <c r="AX481">
        <v>0</v>
      </c>
      <c r="AY481">
        <v>30</v>
      </c>
      <c r="AZ481">
        <v>10</v>
      </c>
      <c r="BA481">
        <v>300</v>
      </c>
      <c r="BB481">
        <v>8.6633450799999991</v>
      </c>
      <c r="BC481">
        <v>14.9876931</v>
      </c>
      <c r="BD481">
        <v>11</v>
      </c>
    </row>
    <row r="482" spans="1:56" x14ac:dyDescent="0.25">
      <c r="A482" s="171">
        <v>44147</v>
      </c>
      <c r="B482" t="s">
        <v>10</v>
      </c>
      <c r="C482" t="s">
        <v>659</v>
      </c>
      <c r="D482" t="s">
        <v>11</v>
      </c>
      <c r="E482" t="s">
        <v>660</v>
      </c>
      <c r="F482" t="s">
        <v>51</v>
      </c>
      <c r="G482" t="s">
        <v>1141</v>
      </c>
      <c r="H482" t="s">
        <v>361</v>
      </c>
      <c r="I482" t="s">
        <v>14</v>
      </c>
      <c r="J482" t="s">
        <v>611</v>
      </c>
      <c r="L482" t="s">
        <v>52</v>
      </c>
      <c r="M482" t="s">
        <v>616</v>
      </c>
      <c r="R482" t="s">
        <v>372</v>
      </c>
      <c r="S482" t="s">
        <v>116</v>
      </c>
      <c r="T482" t="s">
        <v>17</v>
      </c>
      <c r="U482" t="s">
        <v>594</v>
      </c>
      <c r="W482" t="s">
        <v>614</v>
      </c>
      <c r="X482" t="s">
        <v>615</v>
      </c>
      <c r="AC482" t="s">
        <v>372</v>
      </c>
      <c r="AD482" t="s">
        <v>245</v>
      </c>
      <c r="AE482" t="s">
        <v>36</v>
      </c>
      <c r="AG482">
        <v>0</v>
      </c>
      <c r="AH482">
        <v>13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 s="36">
        <v>1</v>
      </c>
      <c r="AP482">
        <v>2</v>
      </c>
      <c r="AQ482">
        <v>3</v>
      </c>
      <c r="AR482">
        <v>3</v>
      </c>
      <c r="AS482">
        <v>5</v>
      </c>
      <c r="AT482">
        <v>13</v>
      </c>
      <c r="AU482" t="s">
        <v>21</v>
      </c>
      <c r="AV482" t="s">
        <v>652</v>
      </c>
      <c r="AW482">
        <v>200</v>
      </c>
      <c r="AX482">
        <v>80</v>
      </c>
      <c r="AY482">
        <v>0</v>
      </c>
      <c r="AZ482">
        <v>12</v>
      </c>
      <c r="BA482">
        <v>292</v>
      </c>
      <c r="BB482">
        <v>8.6633450799999991</v>
      </c>
      <c r="BC482">
        <v>14.9876931</v>
      </c>
      <c r="BD482">
        <v>11</v>
      </c>
    </row>
    <row r="483" spans="1:56" x14ac:dyDescent="0.25">
      <c r="A483" s="171">
        <v>44147</v>
      </c>
      <c r="B483" t="s">
        <v>10</v>
      </c>
      <c r="C483" t="s">
        <v>659</v>
      </c>
      <c r="D483" t="s">
        <v>11</v>
      </c>
      <c r="E483" t="s">
        <v>660</v>
      </c>
      <c r="F483" t="s">
        <v>51</v>
      </c>
      <c r="G483" t="s">
        <v>1141</v>
      </c>
      <c r="H483" t="s">
        <v>361</v>
      </c>
      <c r="I483" t="s">
        <v>25</v>
      </c>
      <c r="J483" t="s">
        <v>596</v>
      </c>
      <c r="L483" t="s">
        <v>10</v>
      </c>
      <c r="M483" t="s">
        <v>659</v>
      </c>
      <c r="N483" t="s">
        <v>11</v>
      </c>
      <c r="O483" t="s">
        <v>660</v>
      </c>
      <c r="P483" t="s">
        <v>33</v>
      </c>
      <c r="Q483" t="s">
        <v>668</v>
      </c>
      <c r="R483" t="s">
        <v>1161</v>
      </c>
      <c r="S483" t="s">
        <v>70</v>
      </c>
      <c r="T483" t="s">
        <v>17</v>
      </c>
      <c r="U483" t="s">
        <v>594</v>
      </c>
      <c r="W483" t="s">
        <v>614</v>
      </c>
      <c r="X483" t="s">
        <v>615</v>
      </c>
      <c r="AC483" t="s">
        <v>372</v>
      </c>
      <c r="AD483" t="s">
        <v>59</v>
      </c>
      <c r="AE483" t="s">
        <v>30</v>
      </c>
      <c r="AG483">
        <v>6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 s="36">
        <v>1</v>
      </c>
      <c r="AP483">
        <v>0</v>
      </c>
      <c r="AQ483">
        <v>2</v>
      </c>
      <c r="AR483">
        <v>1</v>
      </c>
      <c r="AS483">
        <v>3</v>
      </c>
      <c r="AT483">
        <v>6</v>
      </c>
      <c r="AU483" t="s">
        <v>21</v>
      </c>
      <c r="AV483" t="s">
        <v>327</v>
      </c>
      <c r="AW483">
        <v>80</v>
      </c>
      <c r="AX483">
        <v>20</v>
      </c>
      <c r="AY483">
        <v>0</v>
      </c>
      <c r="AZ483">
        <v>4</v>
      </c>
      <c r="BA483">
        <v>104</v>
      </c>
      <c r="BB483">
        <v>8.6633450799999991</v>
      </c>
      <c r="BC483">
        <v>14.9876931</v>
      </c>
      <c r="BD483">
        <v>11</v>
      </c>
    </row>
    <row r="484" spans="1:56" x14ac:dyDescent="0.25">
      <c r="A484" s="171">
        <v>44147</v>
      </c>
      <c r="B484" t="s">
        <v>10</v>
      </c>
      <c r="C484" t="s">
        <v>659</v>
      </c>
      <c r="D484" t="s">
        <v>11</v>
      </c>
      <c r="E484" t="s">
        <v>660</v>
      </c>
      <c r="F484" t="s">
        <v>51</v>
      </c>
      <c r="G484" t="s">
        <v>1141</v>
      </c>
      <c r="H484" t="s">
        <v>361</v>
      </c>
      <c r="I484" t="s">
        <v>25</v>
      </c>
      <c r="J484" t="s">
        <v>596</v>
      </c>
      <c r="L484" t="s">
        <v>10</v>
      </c>
      <c r="M484" t="s">
        <v>659</v>
      </c>
      <c r="N484" t="s">
        <v>11</v>
      </c>
      <c r="O484" t="s">
        <v>660</v>
      </c>
      <c r="P484" t="s">
        <v>33</v>
      </c>
      <c r="Q484" t="s">
        <v>668</v>
      </c>
      <c r="R484" t="s">
        <v>1161</v>
      </c>
      <c r="S484" t="s">
        <v>70</v>
      </c>
      <c r="T484" t="s">
        <v>17</v>
      </c>
      <c r="U484" t="s">
        <v>594</v>
      </c>
      <c r="W484" t="s">
        <v>614</v>
      </c>
      <c r="X484" t="s">
        <v>615</v>
      </c>
      <c r="AC484" t="s">
        <v>372</v>
      </c>
      <c r="AD484" t="s">
        <v>59</v>
      </c>
      <c r="AE484" t="s">
        <v>30</v>
      </c>
      <c r="AG484">
        <v>8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 s="36">
        <v>1</v>
      </c>
      <c r="AP484">
        <v>2</v>
      </c>
      <c r="AQ484">
        <v>2</v>
      </c>
      <c r="AR484">
        <v>1</v>
      </c>
      <c r="AS484">
        <v>3</v>
      </c>
      <c r="AT484">
        <v>8</v>
      </c>
      <c r="AU484" t="s">
        <v>21</v>
      </c>
      <c r="AV484" t="s">
        <v>652</v>
      </c>
      <c r="AW484">
        <v>100</v>
      </c>
      <c r="AX484">
        <v>20</v>
      </c>
      <c r="AY484">
        <v>0</v>
      </c>
      <c r="AZ484">
        <v>5</v>
      </c>
      <c r="BA484">
        <v>125</v>
      </c>
      <c r="BB484">
        <v>8.6633450799999991</v>
      </c>
      <c r="BC484">
        <v>14.9876931</v>
      </c>
      <c r="BD484">
        <v>11</v>
      </c>
    </row>
    <row r="485" spans="1:56" x14ac:dyDescent="0.25">
      <c r="A485" s="171">
        <v>44147</v>
      </c>
      <c r="B485" t="s">
        <v>10</v>
      </c>
      <c r="C485" t="s">
        <v>659</v>
      </c>
      <c r="D485" t="s">
        <v>11</v>
      </c>
      <c r="E485" t="s">
        <v>660</v>
      </c>
      <c r="F485" t="s">
        <v>51</v>
      </c>
      <c r="G485" t="s">
        <v>1141</v>
      </c>
      <c r="H485" t="s">
        <v>361</v>
      </c>
      <c r="I485" t="s">
        <v>14</v>
      </c>
      <c r="J485" t="s">
        <v>611</v>
      </c>
      <c r="L485" t="s">
        <v>52</v>
      </c>
      <c r="M485" t="s">
        <v>616</v>
      </c>
      <c r="R485" t="s">
        <v>372</v>
      </c>
      <c r="S485" t="s">
        <v>120</v>
      </c>
      <c r="T485" t="s">
        <v>17</v>
      </c>
      <c r="U485" t="s">
        <v>594</v>
      </c>
      <c r="W485" t="s">
        <v>614</v>
      </c>
      <c r="X485" t="s">
        <v>615</v>
      </c>
      <c r="AC485" t="s">
        <v>372</v>
      </c>
      <c r="AD485" t="s">
        <v>176</v>
      </c>
      <c r="AE485" t="s">
        <v>36</v>
      </c>
      <c r="AG485">
        <v>0</v>
      </c>
      <c r="AH485">
        <v>12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 s="36">
        <v>1</v>
      </c>
      <c r="AP485">
        <v>3</v>
      </c>
      <c r="AQ485">
        <v>3</v>
      </c>
      <c r="AR485">
        <v>2</v>
      </c>
      <c r="AS485">
        <v>4</v>
      </c>
      <c r="AT485">
        <v>12</v>
      </c>
      <c r="AU485" t="s">
        <v>268</v>
      </c>
      <c r="AV485" t="s">
        <v>652</v>
      </c>
      <c r="AW485">
        <v>100</v>
      </c>
      <c r="AX485">
        <v>0</v>
      </c>
      <c r="AY485">
        <v>40</v>
      </c>
      <c r="AZ485">
        <v>5</v>
      </c>
      <c r="BA485">
        <v>145</v>
      </c>
      <c r="BB485">
        <v>8.6633450799999991</v>
      </c>
      <c r="BC485">
        <v>14.9876931</v>
      </c>
      <c r="BD485">
        <v>11</v>
      </c>
    </row>
    <row r="486" spans="1:56" x14ac:dyDescent="0.25">
      <c r="A486" s="171">
        <v>44147</v>
      </c>
      <c r="B486" t="s">
        <v>10</v>
      </c>
      <c r="C486" t="s">
        <v>659</v>
      </c>
      <c r="D486" t="s">
        <v>11</v>
      </c>
      <c r="E486" t="s">
        <v>660</v>
      </c>
      <c r="F486" t="s">
        <v>51</v>
      </c>
      <c r="G486" t="s">
        <v>1141</v>
      </c>
      <c r="H486" t="s">
        <v>361</v>
      </c>
      <c r="I486" t="s">
        <v>14</v>
      </c>
      <c r="J486" t="s">
        <v>611</v>
      </c>
      <c r="L486" t="s">
        <v>34</v>
      </c>
      <c r="M486" t="s">
        <v>651</v>
      </c>
      <c r="R486" t="s">
        <v>372</v>
      </c>
      <c r="S486" t="s">
        <v>49</v>
      </c>
      <c r="T486" t="s">
        <v>17</v>
      </c>
      <c r="U486" t="s">
        <v>594</v>
      </c>
      <c r="W486" t="s">
        <v>614</v>
      </c>
      <c r="X486" t="s">
        <v>615</v>
      </c>
      <c r="AC486" t="s">
        <v>372</v>
      </c>
      <c r="AD486" t="s">
        <v>19</v>
      </c>
      <c r="AE486" t="s">
        <v>36</v>
      </c>
      <c r="AG486">
        <v>0</v>
      </c>
      <c r="AH486">
        <v>18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 s="36">
        <v>1</v>
      </c>
      <c r="AP486">
        <v>3</v>
      </c>
      <c r="AQ486">
        <v>3</v>
      </c>
      <c r="AR486">
        <v>4</v>
      </c>
      <c r="AS486">
        <v>8</v>
      </c>
      <c r="AT486">
        <v>18</v>
      </c>
      <c r="AU486" t="s">
        <v>21</v>
      </c>
      <c r="AV486" t="s">
        <v>652</v>
      </c>
      <c r="AW486">
        <v>200</v>
      </c>
      <c r="AX486">
        <v>60</v>
      </c>
      <c r="AY486">
        <v>0</v>
      </c>
      <c r="AZ486">
        <v>12</v>
      </c>
      <c r="BA486">
        <v>272</v>
      </c>
      <c r="BB486">
        <v>8.6633450799999991</v>
      </c>
      <c r="BC486">
        <v>14.9876931</v>
      </c>
      <c r="BD486">
        <v>11</v>
      </c>
    </row>
    <row r="487" spans="1:56" x14ac:dyDescent="0.25">
      <c r="A487" s="171">
        <v>44148</v>
      </c>
      <c r="B487" t="s">
        <v>26</v>
      </c>
      <c r="C487" t="s">
        <v>590</v>
      </c>
      <c r="D487" t="s">
        <v>591</v>
      </c>
      <c r="E487" t="s">
        <v>592</v>
      </c>
      <c r="F487" t="s">
        <v>142</v>
      </c>
      <c r="G487" t="s">
        <v>606</v>
      </c>
      <c r="H487" t="s">
        <v>363</v>
      </c>
      <c r="I487" t="s">
        <v>25</v>
      </c>
      <c r="J487" t="s">
        <v>596</v>
      </c>
      <c r="L487" t="s">
        <v>26</v>
      </c>
      <c r="M487" t="s">
        <v>590</v>
      </c>
      <c r="N487" t="s">
        <v>591</v>
      </c>
      <c r="O487" t="s">
        <v>592</v>
      </c>
      <c r="P487" t="s">
        <v>142</v>
      </c>
      <c r="Q487" t="s">
        <v>606</v>
      </c>
      <c r="R487" t="s">
        <v>363</v>
      </c>
      <c r="S487" t="s">
        <v>162</v>
      </c>
      <c r="T487" t="s">
        <v>25</v>
      </c>
      <c r="U487" t="s">
        <v>596</v>
      </c>
      <c r="W487" t="s">
        <v>92</v>
      </c>
      <c r="X487" t="s">
        <v>602</v>
      </c>
      <c r="Y487" t="s">
        <v>157</v>
      </c>
      <c r="Z487" t="s">
        <v>665</v>
      </c>
      <c r="AA487" t="s">
        <v>671</v>
      </c>
      <c r="AB487" t="s">
        <v>672</v>
      </c>
      <c r="AC487" t="s">
        <v>450</v>
      </c>
      <c r="AD487" t="s">
        <v>176</v>
      </c>
      <c r="AE487" t="s">
        <v>30</v>
      </c>
      <c r="AG487">
        <v>2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1</v>
      </c>
      <c r="AP487">
        <v>0</v>
      </c>
      <c r="AQ487">
        <v>0</v>
      </c>
      <c r="AR487">
        <v>0</v>
      </c>
      <c r="AS487">
        <v>2</v>
      </c>
      <c r="AT487">
        <v>2</v>
      </c>
      <c r="AU487" t="s">
        <v>37</v>
      </c>
      <c r="AW487">
        <v>78</v>
      </c>
      <c r="AX487">
        <v>0</v>
      </c>
      <c r="AY487">
        <v>0</v>
      </c>
      <c r="AZ487">
        <v>0</v>
      </c>
      <c r="BA487">
        <v>78</v>
      </c>
      <c r="BB487">
        <v>6.9304543000000001</v>
      </c>
      <c r="BC487">
        <v>14.819990539999999</v>
      </c>
      <c r="BD487">
        <v>11</v>
      </c>
    </row>
    <row r="488" spans="1:56" x14ac:dyDescent="0.25">
      <c r="A488" s="171">
        <v>44148</v>
      </c>
      <c r="B488" t="s">
        <v>26</v>
      </c>
      <c r="C488" t="s">
        <v>590</v>
      </c>
      <c r="D488" t="s">
        <v>591</v>
      </c>
      <c r="E488" t="s">
        <v>592</v>
      </c>
      <c r="F488" t="s">
        <v>142</v>
      </c>
      <c r="G488" t="s">
        <v>606</v>
      </c>
      <c r="H488" t="s">
        <v>363</v>
      </c>
      <c r="I488" t="s">
        <v>25</v>
      </c>
      <c r="J488" t="s">
        <v>596</v>
      </c>
      <c r="L488" t="s">
        <v>26</v>
      </c>
      <c r="M488" t="s">
        <v>590</v>
      </c>
      <c r="N488" t="s">
        <v>591</v>
      </c>
      <c r="O488" t="s">
        <v>592</v>
      </c>
      <c r="P488" t="s">
        <v>142</v>
      </c>
      <c r="Q488" t="s">
        <v>606</v>
      </c>
      <c r="R488" t="s">
        <v>363</v>
      </c>
      <c r="S488" t="s">
        <v>162</v>
      </c>
      <c r="T488" t="s">
        <v>17</v>
      </c>
      <c r="U488" t="s">
        <v>594</v>
      </c>
      <c r="W488" t="s">
        <v>163</v>
      </c>
      <c r="X488" t="s">
        <v>643</v>
      </c>
      <c r="AC488" t="s">
        <v>372</v>
      </c>
      <c r="AD488" t="s">
        <v>19</v>
      </c>
      <c r="AE488" t="s">
        <v>112</v>
      </c>
      <c r="AG488">
        <v>0</v>
      </c>
      <c r="AH488">
        <v>0</v>
      </c>
      <c r="AI488">
        <v>3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1</v>
      </c>
      <c r="AP488">
        <v>0</v>
      </c>
      <c r="AQ488">
        <v>0</v>
      </c>
      <c r="AR488">
        <v>0</v>
      </c>
      <c r="AS488">
        <v>3</v>
      </c>
      <c r="AT488">
        <v>3</v>
      </c>
      <c r="AU488" t="s">
        <v>37</v>
      </c>
      <c r="AW488">
        <v>83</v>
      </c>
      <c r="AX488">
        <v>0</v>
      </c>
      <c r="AY488">
        <v>0</v>
      </c>
      <c r="AZ488">
        <v>0</v>
      </c>
      <c r="BA488">
        <v>83</v>
      </c>
      <c r="BB488">
        <v>6.9304543000000001</v>
      </c>
      <c r="BC488">
        <v>14.819990539999999</v>
      </c>
      <c r="BD488">
        <v>11</v>
      </c>
    </row>
    <row r="489" spans="1:56" x14ac:dyDescent="0.25">
      <c r="A489" s="171">
        <v>44148</v>
      </c>
      <c r="B489" t="s">
        <v>26</v>
      </c>
      <c r="C489" t="s">
        <v>590</v>
      </c>
      <c r="D489" t="s">
        <v>591</v>
      </c>
      <c r="E489" t="s">
        <v>592</v>
      </c>
      <c r="F489" t="s">
        <v>88</v>
      </c>
      <c r="G489" t="s">
        <v>593</v>
      </c>
      <c r="H489" t="s">
        <v>89</v>
      </c>
      <c r="I489" t="s">
        <v>25</v>
      </c>
      <c r="J489" t="s">
        <v>596</v>
      </c>
      <c r="L489" t="s">
        <v>26</v>
      </c>
      <c r="M489" t="s">
        <v>590</v>
      </c>
      <c r="N489" t="s">
        <v>591</v>
      </c>
      <c r="O489" t="s">
        <v>592</v>
      </c>
      <c r="P489" t="s">
        <v>142</v>
      </c>
      <c r="Q489" t="s">
        <v>606</v>
      </c>
      <c r="R489" t="s">
        <v>153</v>
      </c>
      <c r="S489" t="s">
        <v>80</v>
      </c>
      <c r="T489" t="s">
        <v>25</v>
      </c>
      <c r="U489" t="s">
        <v>596</v>
      </c>
      <c r="W489" t="s">
        <v>26</v>
      </c>
      <c r="X489" t="s">
        <v>590</v>
      </c>
      <c r="Y489" t="s">
        <v>591</v>
      </c>
      <c r="Z489" t="s">
        <v>592</v>
      </c>
      <c r="AA489" t="s">
        <v>88</v>
      </c>
      <c r="AB489" t="s">
        <v>593</v>
      </c>
      <c r="AC489" t="s">
        <v>400</v>
      </c>
      <c r="AD489" t="s">
        <v>83</v>
      </c>
      <c r="AE489" t="s">
        <v>30</v>
      </c>
      <c r="AG489">
        <v>2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1</v>
      </c>
      <c r="AP489">
        <v>0</v>
      </c>
      <c r="AQ489">
        <v>0</v>
      </c>
      <c r="AR489">
        <v>0</v>
      </c>
      <c r="AS489">
        <v>2</v>
      </c>
      <c r="AT489">
        <v>2</v>
      </c>
      <c r="AU489" t="s">
        <v>37</v>
      </c>
      <c r="AW489">
        <v>29</v>
      </c>
      <c r="AX489">
        <v>0</v>
      </c>
      <c r="AY489">
        <v>0</v>
      </c>
      <c r="AZ489">
        <v>0</v>
      </c>
      <c r="BA489">
        <v>29</v>
      </c>
      <c r="BB489">
        <v>6.7419379599999996</v>
      </c>
      <c r="BC489">
        <v>14.56870743</v>
      </c>
      <c r="BD489">
        <v>11</v>
      </c>
    </row>
    <row r="490" spans="1:56" x14ac:dyDescent="0.25">
      <c r="A490" s="171">
        <v>44148</v>
      </c>
      <c r="B490" t="s">
        <v>26</v>
      </c>
      <c r="C490" t="s">
        <v>590</v>
      </c>
      <c r="D490" t="s">
        <v>591</v>
      </c>
      <c r="E490" t="s">
        <v>592</v>
      </c>
      <c r="F490" t="s">
        <v>88</v>
      </c>
      <c r="G490" t="s">
        <v>593</v>
      </c>
      <c r="H490" t="s">
        <v>89</v>
      </c>
      <c r="I490" t="s">
        <v>25</v>
      </c>
      <c r="J490" t="s">
        <v>596</v>
      </c>
      <c r="L490" t="s">
        <v>26</v>
      </c>
      <c r="M490" t="s">
        <v>590</v>
      </c>
      <c r="N490" t="s">
        <v>591</v>
      </c>
      <c r="O490" t="s">
        <v>592</v>
      </c>
      <c r="P490" t="s">
        <v>27</v>
      </c>
      <c r="Q490" t="s">
        <v>607</v>
      </c>
      <c r="R490" t="s">
        <v>394</v>
      </c>
      <c r="S490" t="s">
        <v>190</v>
      </c>
      <c r="T490" t="s">
        <v>25</v>
      </c>
      <c r="U490" t="s">
        <v>596</v>
      </c>
      <c r="W490" t="s">
        <v>109</v>
      </c>
      <c r="X490" t="s">
        <v>690</v>
      </c>
      <c r="Y490" t="s">
        <v>173</v>
      </c>
      <c r="Z490" t="s">
        <v>691</v>
      </c>
      <c r="AA490" t="s">
        <v>174</v>
      </c>
      <c r="AB490" t="s">
        <v>718</v>
      </c>
      <c r="AC490" t="s">
        <v>409</v>
      </c>
      <c r="AD490" t="s">
        <v>270</v>
      </c>
      <c r="AE490" t="s">
        <v>30</v>
      </c>
      <c r="AG490">
        <v>2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1</v>
      </c>
      <c r="AP490">
        <v>0</v>
      </c>
      <c r="AQ490">
        <v>0</v>
      </c>
      <c r="AR490">
        <v>0</v>
      </c>
      <c r="AS490">
        <v>2</v>
      </c>
      <c r="AT490">
        <v>2</v>
      </c>
      <c r="AU490" t="s">
        <v>37</v>
      </c>
      <c r="AW490">
        <v>35</v>
      </c>
      <c r="AX490">
        <v>0</v>
      </c>
      <c r="AY490">
        <v>0</v>
      </c>
      <c r="AZ490">
        <v>0</v>
      </c>
      <c r="BA490">
        <v>35</v>
      </c>
      <c r="BB490">
        <v>6.7419379599999996</v>
      </c>
      <c r="BC490">
        <v>14.56870743</v>
      </c>
      <c r="BD490">
        <v>11</v>
      </c>
    </row>
    <row r="491" spans="1:56" x14ac:dyDescent="0.25">
      <c r="A491" s="171">
        <v>44148</v>
      </c>
      <c r="B491" t="s">
        <v>26</v>
      </c>
      <c r="C491" t="s">
        <v>590</v>
      </c>
      <c r="D491" t="s">
        <v>591</v>
      </c>
      <c r="E491" t="s">
        <v>592</v>
      </c>
      <c r="F491" t="s">
        <v>88</v>
      </c>
      <c r="G491" t="s">
        <v>593</v>
      </c>
      <c r="H491" t="s">
        <v>89</v>
      </c>
      <c r="I491" t="s">
        <v>17</v>
      </c>
      <c r="J491" t="s">
        <v>594</v>
      </c>
      <c r="L491" t="s">
        <v>618</v>
      </c>
      <c r="M491" t="s">
        <v>619</v>
      </c>
      <c r="R491" t="s">
        <v>372</v>
      </c>
      <c r="S491" t="s">
        <v>43</v>
      </c>
      <c r="T491" t="s">
        <v>25</v>
      </c>
      <c r="U491" t="s">
        <v>596</v>
      </c>
      <c r="W491" t="s">
        <v>92</v>
      </c>
      <c r="X491" t="s">
        <v>602</v>
      </c>
      <c r="Y491" t="s">
        <v>105</v>
      </c>
      <c r="Z491" t="s">
        <v>609</v>
      </c>
      <c r="AA491" t="s">
        <v>195</v>
      </c>
      <c r="AB491" t="s">
        <v>698</v>
      </c>
      <c r="AC491" t="s">
        <v>434</v>
      </c>
      <c r="AD491" t="s">
        <v>194</v>
      </c>
      <c r="AE491" t="s">
        <v>112</v>
      </c>
      <c r="AG491">
        <v>0</v>
      </c>
      <c r="AH491">
        <v>0</v>
      </c>
      <c r="AI491">
        <v>7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1</v>
      </c>
      <c r="AP491">
        <v>0</v>
      </c>
      <c r="AQ491">
        <v>0</v>
      </c>
      <c r="AR491">
        <v>0</v>
      </c>
      <c r="AS491">
        <v>7</v>
      </c>
      <c r="AT491">
        <v>7</v>
      </c>
      <c r="AU491" t="s">
        <v>37</v>
      </c>
      <c r="AW491">
        <v>98</v>
      </c>
      <c r="AX491">
        <v>0</v>
      </c>
      <c r="AY491">
        <v>0</v>
      </c>
      <c r="AZ491">
        <v>0</v>
      </c>
      <c r="BA491">
        <v>98</v>
      </c>
      <c r="BB491">
        <v>6.7419379599999996</v>
      </c>
      <c r="BC491">
        <v>14.56870743</v>
      </c>
      <c r="BD491">
        <v>11</v>
      </c>
    </row>
    <row r="492" spans="1:56" x14ac:dyDescent="0.25">
      <c r="A492" s="171">
        <v>44148</v>
      </c>
      <c r="B492" t="s">
        <v>26</v>
      </c>
      <c r="C492" t="s">
        <v>590</v>
      </c>
      <c r="D492" t="s">
        <v>591</v>
      </c>
      <c r="E492" t="s">
        <v>592</v>
      </c>
      <c r="F492" t="s">
        <v>88</v>
      </c>
      <c r="G492" t="s">
        <v>593</v>
      </c>
      <c r="H492" t="s">
        <v>89</v>
      </c>
      <c r="I492" t="s">
        <v>25</v>
      </c>
      <c r="J492" t="s">
        <v>596</v>
      </c>
      <c r="L492" t="s">
        <v>26</v>
      </c>
      <c r="M492" t="s">
        <v>590</v>
      </c>
      <c r="N492" t="s">
        <v>591</v>
      </c>
      <c r="O492" t="s">
        <v>592</v>
      </c>
      <c r="P492" t="s">
        <v>27</v>
      </c>
      <c r="Q492" t="s">
        <v>607</v>
      </c>
      <c r="R492" t="s">
        <v>608</v>
      </c>
      <c r="S492" t="s">
        <v>70</v>
      </c>
      <c r="T492" t="s">
        <v>25</v>
      </c>
      <c r="U492" t="s">
        <v>596</v>
      </c>
      <c r="W492" t="s">
        <v>109</v>
      </c>
      <c r="X492" t="s">
        <v>690</v>
      </c>
      <c r="Y492" t="s">
        <v>271</v>
      </c>
      <c r="Z492" t="s">
        <v>714</v>
      </c>
      <c r="AA492" t="s">
        <v>272</v>
      </c>
      <c r="AB492" t="s">
        <v>715</v>
      </c>
      <c r="AC492" t="s">
        <v>455</v>
      </c>
      <c r="AD492" t="s">
        <v>234</v>
      </c>
      <c r="AE492" t="s">
        <v>30</v>
      </c>
      <c r="AG492">
        <v>5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1</v>
      </c>
      <c r="AP492">
        <v>0</v>
      </c>
      <c r="AQ492">
        <v>0</v>
      </c>
      <c r="AR492">
        <v>0</v>
      </c>
      <c r="AS492">
        <v>5</v>
      </c>
      <c r="AT492">
        <v>5</v>
      </c>
      <c r="AU492" t="s">
        <v>600</v>
      </c>
      <c r="AW492">
        <v>78</v>
      </c>
      <c r="AX492">
        <v>0</v>
      </c>
      <c r="AY492">
        <v>0</v>
      </c>
      <c r="AZ492">
        <v>0</v>
      </c>
      <c r="BA492">
        <v>78</v>
      </c>
      <c r="BB492">
        <v>6.7419379599999996</v>
      </c>
      <c r="BC492">
        <v>14.56870743</v>
      </c>
      <c r="BD492">
        <v>11</v>
      </c>
    </row>
    <row r="493" spans="1:56" x14ac:dyDescent="0.25">
      <c r="A493" s="171">
        <v>44148</v>
      </c>
      <c r="B493" t="s">
        <v>26</v>
      </c>
      <c r="C493" t="s">
        <v>590</v>
      </c>
      <c r="D493" t="s">
        <v>591</v>
      </c>
      <c r="E493" t="s">
        <v>592</v>
      </c>
      <c r="F493" t="s">
        <v>88</v>
      </c>
      <c r="G493" t="s">
        <v>593</v>
      </c>
      <c r="H493" t="s">
        <v>89</v>
      </c>
      <c r="I493" t="s">
        <v>25</v>
      </c>
      <c r="J493" t="s">
        <v>596</v>
      </c>
      <c r="L493" t="s">
        <v>26</v>
      </c>
      <c r="M493" t="s">
        <v>590</v>
      </c>
      <c r="N493" t="s">
        <v>591</v>
      </c>
      <c r="O493" t="s">
        <v>592</v>
      </c>
      <c r="P493" t="s">
        <v>27</v>
      </c>
      <c r="Q493" t="s">
        <v>607</v>
      </c>
      <c r="R493" t="s">
        <v>700</v>
      </c>
      <c r="S493" t="s">
        <v>121</v>
      </c>
      <c r="T493" t="s">
        <v>25</v>
      </c>
      <c r="U493" t="s">
        <v>596</v>
      </c>
      <c r="W493" t="s">
        <v>109</v>
      </c>
      <c r="X493" t="s">
        <v>690</v>
      </c>
      <c r="Y493" t="s">
        <v>160</v>
      </c>
      <c r="Z493" t="s">
        <v>719</v>
      </c>
      <c r="AA493" t="s">
        <v>273</v>
      </c>
      <c r="AB493" t="s">
        <v>720</v>
      </c>
      <c r="AC493" t="s">
        <v>456</v>
      </c>
      <c r="AD493" t="s">
        <v>196</v>
      </c>
      <c r="AE493" t="s">
        <v>30</v>
      </c>
      <c r="AG493">
        <v>5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1</v>
      </c>
      <c r="AP493">
        <v>0</v>
      </c>
      <c r="AQ493">
        <v>0</v>
      </c>
      <c r="AR493">
        <v>1</v>
      </c>
      <c r="AS493">
        <v>4</v>
      </c>
      <c r="AT493">
        <v>5</v>
      </c>
      <c r="AU493" t="s">
        <v>37</v>
      </c>
      <c r="AW493">
        <v>76</v>
      </c>
      <c r="AX493">
        <v>0</v>
      </c>
      <c r="AY493">
        <v>0</v>
      </c>
      <c r="AZ493">
        <v>0</v>
      </c>
      <c r="BA493">
        <v>76</v>
      </c>
      <c r="BB493">
        <v>6.7419379599999996</v>
      </c>
      <c r="BC493">
        <v>14.56870743</v>
      </c>
      <c r="BD493">
        <v>11</v>
      </c>
    </row>
    <row r="494" spans="1:56" x14ac:dyDescent="0.25">
      <c r="A494" s="171">
        <v>44148</v>
      </c>
      <c r="B494" t="s">
        <v>26</v>
      </c>
      <c r="C494" t="s">
        <v>590</v>
      </c>
      <c r="D494" t="s">
        <v>591</v>
      </c>
      <c r="E494" t="s">
        <v>592</v>
      </c>
      <c r="F494" t="s">
        <v>88</v>
      </c>
      <c r="G494" t="s">
        <v>593</v>
      </c>
      <c r="H494" t="s">
        <v>89</v>
      </c>
      <c r="I494" t="s">
        <v>25</v>
      </c>
      <c r="J494" t="s">
        <v>596</v>
      </c>
      <c r="L494" t="s">
        <v>26</v>
      </c>
      <c r="M494" t="s">
        <v>590</v>
      </c>
      <c r="N494" t="s">
        <v>591</v>
      </c>
      <c r="O494" t="s">
        <v>592</v>
      </c>
      <c r="P494" t="s">
        <v>27</v>
      </c>
      <c r="Q494" t="s">
        <v>607</v>
      </c>
      <c r="R494" t="s">
        <v>696</v>
      </c>
      <c r="S494" t="s">
        <v>140</v>
      </c>
      <c r="T494" t="s">
        <v>25</v>
      </c>
      <c r="U494" t="s">
        <v>596</v>
      </c>
      <c r="W494" t="s">
        <v>170</v>
      </c>
      <c r="X494" t="s">
        <v>707</v>
      </c>
      <c r="Y494" t="s">
        <v>191</v>
      </c>
      <c r="Z494" t="s">
        <v>732</v>
      </c>
      <c r="AA494" t="s">
        <v>207</v>
      </c>
      <c r="AB494" t="s">
        <v>733</v>
      </c>
      <c r="AC494" t="s">
        <v>427</v>
      </c>
      <c r="AD494" t="s">
        <v>245</v>
      </c>
      <c r="AE494" t="s">
        <v>30</v>
      </c>
      <c r="AG494">
        <v>8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1</v>
      </c>
      <c r="AP494">
        <v>0</v>
      </c>
      <c r="AQ494">
        <v>0</v>
      </c>
      <c r="AR494">
        <v>3</v>
      </c>
      <c r="AS494">
        <v>5</v>
      </c>
      <c r="AT494">
        <v>8</v>
      </c>
      <c r="AU494" t="s">
        <v>37</v>
      </c>
      <c r="AW494">
        <v>89</v>
      </c>
      <c r="AX494">
        <v>0</v>
      </c>
      <c r="AY494">
        <v>0</v>
      </c>
      <c r="AZ494">
        <v>0</v>
      </c>
      <c r="BA494">
        <v>89</v>
      </c>
      <c r="BB494">
        <v>6.7419379599999996</v>
      </c>
      <c r="BC494">
        <v>14.56870743</v>
      </c>
      <c r="BD494">
        <v>11</v>
      </c>
    </row>
    <row r="495" spans="1:56" x14ac:dyDescent="0.25">
      <c r="A495" s="171">
        <v>44148</v>
      </c>
      <c r="B495" t="s">
        <v>92</v>
      </c>
      <c r="C495" t="s">
        <v>602</v>
      </c>
      <c r="D495" t="s">
        <v>157</v>
      </c>
      <c r="E495" t="s">
        <v>665</v>
      </c>
      <c r="F495" t="s">
        <v>158</v>
      </c>
      <c r="G495" t="s">
        <v>667</v>
      </c>
      <c r="H495" t="s">
        <v>847</v>
      </c>
      <c r="I495" t="s">
        <v>14</v>
      </c>
      <c r="J495" t="s">
        <v>611</v>
      </c>
      <c r="L495" t="s">
        <v>159</v>
      </c>
      <c r="M495" t="s">
        <v>653</v>
      </c>
      <c r="R495" t="s">
        <v>372</v>
      </c>
      <c r="S495" t="s">
        <v>67</v>
      </c>
      <c r="T495" t="s">
        <v>544</v>
      </c>
      <c r="U495" t="s">
        <v>782</v>
      </c>
      <c r="AC495" t="s">
        <v>372</v>
      </c>
      <c r="AD495" t="s">
        <v>61</v>
      </c>
      <c r="AE495" t="s">
        <v>36</v>
      </c>
      <c r="AG495">
        <v>0</v>
      </c>
      <c r="AH495">
        <v>3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1</v>
      </c>
      <c r="AP495">
        <v>0</v>
      </c>
      <c r="AQ495">
        <v>0</v>
      </c>
      <c r="AR495">
        <v>0</v>
      </c>
      <c r="AS495">
        <v>3</v>
      </c>
      <c r="AT495">
        <v>3</v>
      </c>
      <c r="AU495" t="s">
        <v>151</v>
      </c>
      <c r="AV495" t="s">
        <v>327</v>
      </c>
      <c r="AW495">
        <v>150</v>
      </c>
      <c r="AX495">
        <v>0</v>
      </c>
      <c r="AY495">
        <v>0</v>
      </c>
      <c r="AZ495">
        <v>1</v>
      </c>
      <c r="BA495">
        <v>151</v>
      </c>
      <c r="BB495">
        <v>6.0385846000000001</v>
      </c>
      <c r="BC495">
        <v>14.4007468</v>
      </c>
      <c r="BD495">
        <v>11</v>
      </c>
    </row>
    <row r="496" spans="1:56" x14ac:dyDescent="0.25">
      <c r="A496" s="171">
        <v>44148</v>
      </c>
      <c r="B496" t="s">
        <v>92</v>
      </c>
      <c r="C496" t="s">
        <v>602</v>
      </c>
      <c r="D496" t="s">
        <v>157</v>
      </c>
      <c r="E496" t="s">
        <v>665</v>
      </c>
      <c r="F496" t="s">
        <v>158</v>
      </c>
      <c r="G496" t="s">
        <v>667</v>
      </c>
      <c r="H496" t="s">
        <v>847</v>
      </c>
      <c r="I496" t="s">
        <v>14</v>
      </c>
      <c r="J496" t="s">
        <v>611</v>
      </c>
      <c r="L496" t="s">
        <v>159</v>
      </c>
      <c r="M496" t="s">
        <v>653</v>
      </c>
      <c r="R496" t="s">
        <v>372</v>
      </c>
      <c r="S496" t="s">
        <v>67</v>
      </c>
      <c r="T496" t="s">
        <v>544</v>
      </c>
      <c r="U496" t="s">
        <v>782</v>
      </c>
      <c r="AC496" t="s">
        <v>372</v>
      </c>
      <c r="AD496" t="s">
        <v>61</v>
      </c>
      <c r="AE496" t="s">
        <v>36</v>
      </c>
      <c r="AG496">
        <v>0</v>
      </c>
      <c r="AH496">
        <v>3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1</v>
      </c>
      <c r="AP496">
        <v>0</v>
      </c>
      <c r="AQ496">
        <v>0</v>
      </c>
      <c r="AR496">
        <v>0</v>
      </c>
      <c r="AS496">
        <v>3</v>
      </c>
      <c r="AT496">
        <v>3</v>
      </c>
      <c r="AU496" t="s">
        <v>151</v>
      </c>
      <c r="AV496" t="s">
        <v>327</v>
      </c>
      <c r="AW496">
        <v>150</v>
      </c>
      <c r="AX496">
        <v>0</v>
      </c>
      <c r="AY496">
        <v>0</v>
      </c>
      <c r="AZ496">
        <v>1</v>
      </c>
      <c r="BA496">
        <v>151</v>
      </c>
      <c r="BB496">
        <v>6.0385846000000001</v>
      </c>
      <c r="BC496">
        <v>14.4007468</v>
      </c>
      <c r="BD496">
        <v>11</v>
      </c>
    </row>
    <row r="497" spans="1:56" x14ac:dyDescent="0.25">
      <c r="A497" s="171">
        <v>44148</v>
      </c>
      <c r="B497" t="s">
        <v>10</v>
      </c>
      <c r="C497" t="s">
        <v>659</v>
      </c>
      <c r="D497" t="s">
        <v>11</v>
      </c>
      <c r="E497" t="s">
        <v>660</v>
      </c>
      <c r="F497" t="s">
        <v>51</v>
      </c>
      <c r="G497" t="s">
        <v>1141</v>
      </c>
      <c r="H497" t="s">
        <v>361</v>
      </c>
      <c r="I497" t="s">
        <v>14</v>
      </c>
      <c r="J497" t="s">
        <v>611</v>
      </c>
      <c r="L497" t="s">
        <v>52</v>
      </c>
      <c r="M497" t="s">
        <v>616</v>
      </c>
      <c r="R497" t="s">
        <v>372</v>
      </c>
      <c r="S497" t="s">
        <v>73</v>
      </c>
      <c r="T497" t="s">
        <v>25</v>
      </c>
      <c r="U497" t="s">
        <v>596</v>
      </c>
      <c r="W497" t="s">
        <v>10</v>
      </c>
      <c r="X497" t="s">
        <v>659</v>
      </c>
      <c r="Y497" t="s">
        <v>927</v>
      </c>
      <c r="Z497" t="s">
        <v>928</v>
      </c>
      <c r="AA497" t="s">
        <v>1143</v>
      </c>
      <c r="AB497" t="s">
        <v>1144</v>
      </c>
      <c r="AC497" t="s">
        <v>468</v>
      </c>
      <c r="AD497" t="s">
        <v>19</v>
      </c>
      <c r="AE497" t="s">
        <v>36</v>
      </c>
      <c r="AG497">
        <v>0</v>
      </c>
      <c r="AH497">
        <v>6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 s="36">
        <v>1</v>
      </c>
      <c r="AP497">
        <v>0</v>
      </c>
      <c r="AQ497">
        <v>2</v>
      </c>
      <c r="AR497">
        <v>1</v>
      </c>
      <c r="AS497">
        <v>3</v>
      </c>
      <c r="AT497">
        <v>6</v>
      </c>
      <c r="AU497" t="s">
        <v>21</v>
      </c>
      <c r="AV497" t="s">
        <v>327</v>
      </c>
      <c r="AW497">
        <v>70</v>
      </c>
      <c r="AX497">
        <v>30</v>
      </c>
      <c r="AY497">
        <v>0</v>
      </c>
      <c r="AZ497">
        <v>5</v>
      </c>
      <c r="BA497">
        <v>105</v>
      </c>
      <c r="BB497">
        <v>8.6633450799999991</v>
      </c>
      <c r="BC497">
        <v>14.9876931</v>
      </c>
      <c r="BD497">
        <v>11</v>
      </c>
    </row>
    <row r="498" spans="1:56" x14ac:dyDescent="0.25">
      <c r="A498" s="171">
        <v>44148</v>
      </c>
      <c r="B498" t="s">
        <v>10</v>
      </c>
      <c r="C498" t="s">
        <v>659</v>
      </c>
      <c r="D498" t="s">
        <v>11</v>
      </c>
      <c r="E498" t="s">
        <v>660</v>
      </c>
      <c r="F498" t="s">
        <v>51</v>
      </c>
      <c r="G498" t="s">
        <v>1141</v>
      </c>
      <c r="H498" t="s">
        <v>361</v>
      </c>
      <c r="I498" t="s">
        <v>14</v>
      </c>
      <c r="J498" t="s">
        <v>611</v>
      </c>
      <c r="L498" t="s">
        <v>52</v>
      </c>
      <c r="M498" t="s">
        <v>616</v>
      </c>
      <c r="R498" t="s">
        <v>372</v>
      </c>
      <c r="S498" t="s">
        <v>73</v>
      </c>
      <c r="T498" t="s">
        <v>25</v>
      </c>
      <c r="U498" t="s">
        <v>596</v>
      </c>
      <c r="W498" t="s">
        <v>10</v>
      </c>
      <c r="X498" t="s">
        <v>659</v>
      </c>
      <c r="Y498" t="s">
        <v>927</v>
      </c>
      <c r="Z498" t="s">
        <v>928</v>
      </c>
      <c r="AA498" t="s">
        <v>1143</v>
      </c>
      <c r="AB498" t="s">
        <v>1144</v>
      </c>
      <c r="AC498" t="s">
        <v>468</v>
      </c>
      <c r="AD498" t="s">
        <v>19</v>
      </c>
      <c r="AE498" t="s">
        <v>36</v>
      </c>
      <c r="AG498">
        <v>0</v>
      </c>
      <c r="AH498">
        <v>8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 s="36">
        <v>1</v>
      </c>
      <c r="AP498">
        <v>1</v>
      </c>
      <c r="AQ498">
        <v>2</v>
      </c>
      <c r="AR498">
        <v>2</v>
      </c>
      <c r="AS498">
        <v>3</v>
      </c>
      <c r="AT498">
        <v>8</v>
      </c>
      <c r="AU498" t="s">
        <v>21</v>
      </c>
      <c r="AV498" t="s">
        <v>327</v>
      </c>
      <c r="AW498">
        <v>80</v>
      </c>
      <c r="AX498">
        <v>20</v>
      </c>
      <c r="AY498">
        <v>0</v>
      </c>
      <c r="AZ498">
        <v>4</v>
      </c>
      <c r="BA498">
        <v>104</v>
      </c>
      <c r="BB498">
        <v>8.6633450799999991</v>
      </c>
      <c r="BC498">
        <v>14.9876931</v>
      </c>
      <c r="BD498">
        <v>11</v>
      </c>
    </row>
    <row r="499" spans="1:56" x14ac:dyDescent="0.25">
      <c r="A499" s="171">
        <v>44148</v>
      </c>
      <c r="B499" t="s">
        <v>10</v>
      </c>
      <c r="C499" t="s">
        <v>659</v>
      </c>
      <c r="D499" t="s">
        <v>11</v>
      </c>
      <c r="E499" t="s">
        <v>660</v>
      </c>
      <c r="F499" t="s">
        <v>51</v>
      </c>
      <c r="G499" t="s">
        <v>1141</v>
      </c>
      <c r="H499" t="s">
        <v>361</v>
      </c>
      <c r="I499" t="s">
        <v>14</v>
      </c>
      <c r="J499" t="s">
        <v>611</v>
      </c>
      <c r="L499" t="s">
        <v>52</v>
      </c>
      <c r="M499" t="s">
        <v>616</v>
      </c>
      <c r="R499" t="s">
        <v>372</v>
      </c>
      <c r="S499" t="s">
        <v>49</v>
      </c>
      <c r="T499" t="s">
        <v>17</v>
      </c>
      <c r="U499" t="s">
        <v>594</v>
      </c>
      <c r="W499" t="s">
        <v>614</v>
      </c>
      <c r="X499" t="s">
        <v>615</v>
      </c>
      <c r="AC499" t="s">
        <v>372</v>
      </c>
      <c r="AD499" t="s">
        <v>232</v>
      </c>
      <c r="AE499" t="s">
        <v>36</v>
      </c>
      <c r="AG499">
        <v>0</v>
      </c>
      <c r="AH499">
        <v>12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 s="36">
        <v>1</v>
      </c>
      <c r="AP499">
        <v>3</v>
      </c>
      <c r="AQ499">
        <v>3</v>
      </c>
      <c r="AR499">
        <v>2</v>
      </c>
      <c r="AS499">
        <v>4</v>
      </c>
      <c r="AT499">
        <v>12</v>
      </c>
      <c r="AU499" t="s">
        <v>21</v>
      </c>
      <c r="AV499" t="s">
        <v>652</v>
      </c>
      <c r="AW499">
        <v>100</v>
      </c>
      <c r="AX499">
        <v>30</v>
      </c>
      <c r="AY499">
        <v>0</v>
      </c>
      <c r="AZ499">
        <v>5</v>
      </c>
      <c r="BA499">
        <v>135</v>
      </c>
      <c r="BB499">
        <v>8.6633450799999991</v>
      </c>
      <c r="BC499">
        <v>14.9876931</v>
      </c>
      <c r="BD499">
        <v>11</v>
      </c>
    </row>
    <row r="500" spans="1:56" x14ac:dyDescent="0.25">
      <c r="A500" s="171">
        <v>44148</v>
      </c>
      <c r="B500" t="s">
        <v>10</v>
      </c>
      <c r="C500" t="s">
        <v>659</v>
      </c>
      <c r="D500" t="s">
        <v>11</v>
      </c>
      <c r="E500" t="s">
        <v>660</v>
      </c>
      <c r="F500" t="s">
        <v>51</v>
      </c>
      <c r="G500" t="s">
        <v>1141</v>
      </c>
      <c r="H500" t="s">
        <v>361</v>
      </c>
      <c r="I500" t="s">
        <v>14</v>
      </c>
      <c r="J500" t="s">
        <v>611</v>
      </c>
      <c r="L500" t="s">
        <v>52</v>
      </c>
      <c r="M500" t="s">
        <v>616</v>
      </c>
      <c r="R500" t="s">
        <v>372</v>
      </c>
      <c r="S500" t="s">
        <v>49</v>
      </c>
      <c r="T500" t="s">
        <v>17</v>
      </c>
      <c r="U500" t="s">
        <v>594</v>
      </c>
      <c r="W500" t="s">
        <v>614</v>
      </c>
      <c r="X500" t="s">
        <v>615</v>
      </c>
      <c r="AC500" t="s">
        <v>372</v>
      </c>
      <c r="AD500" t="s">
        <v>232</v>
      </c>
      <c r="AE500" t="s">
        <v>36</v>
      </c>
      <c r="AG500">
        <v>0</v>
      </c>
      <c r="AH500">
        <v>14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 s="36">
        <v>1</v>
      </c>
      <c r="AP500">
        <v>3</v>
      </c>
      <c r="AQ500">
        <v>4</v>
      </c>
      <c r="AR500">
        <v>3</v>
      </c>
      <c r="AS500">
        <v>4</v>
      </c>
      <c r="AT500">
        <v>14</v>
      </c>
      <c r="AU500" t="s">
        <v>21</v>
      </c>
      <c r="AV500" t="s">
        <v>652</v>
      </c>
      <c r="AW500">
        <v>120</v>
      </c>
      <c r="AX500">
        <v>40</v>
      </c>
      <c r="AY500">
        <v>0</v>
      </c>
      <c r="AZ500">
        <v>6</v>
      </c>
      <c r="BA500">
        <v>166</v>
      </c>
      <c r="BB500">
        <v>8.6633450799999991</v>
      </c>
      <c r="BC500">
        <v>14.9876931</v>
      </c>
      <c r="BD500">
        <v>11</v>
      </c>
    </row>
    <row r="501" spans="1:56" x14ac:dyDescent="0.25">
      <c r="A501" s="171">
        <v>44148</v>
      </c>
      <c r="B501" t="s">
        <v>10</v>
      </c>
      <c r="C501" t="s">
        <v>659</v>
      </c>
      <c r="D501" t="s">
        <v>11</v>
      </c>
      <c r="E501" t="s">
        <v>660</v>
      </c>
      <c r="F501" t="s">
        <v>33</v>
      </c>
      <c r="G501" t="s">
        <v>668</v>
      </c>
      <c r="H501" t="s">
        <v>362</v>
      </c>
      <c r="I501" t="s">
        <v>25</v>
      </c>
      <c r="J501" t="s">
        <v>596</v>
      </c>
      <c r="L501" t="s">
        <v>10</v>
      </c>
      <c r="M501" t="s">
        <v>659</v>
      </c>
      <c r="N501" t="s">
        <v>11</v>
      </c>
      <c r="O501" t="s">
        <v>660</v>
      </c>
      <c r="P501" t="s">
        <v>33</v>
      </c>
      <c r="Q501" t="s">
        <v>668</v>
      </c>
      <c r="R501" t="s">
        <v>362</v>
      </c>
      <c r="S501" t="s">
        <v>73</v>
      </c>
      <c r="T501" t="s">
        <v>14</v>
      </c>
      <c r="U501" t="s">
        <v>611</v>
      </c>
      <c r="W501" t="s">
        <v>52</v>
      </c>
      <c r="X501" t="s">
        <v>616</v>
      </c>
      <c r="AC501" t="s">
        <v>372</v>
      </c>
      <c r="AD501" t="s">
        <v>138</v>
      </c>
      <c r="AE501" t="s">
        <v>36</v>
      </c>
      <c r="AG501">
        <v>0</v>
      </c>
      <c r="AH501">
        <v>2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 s="36">
        <v>1</v>
      </c>
      <c r="AP501">
        <v>0</v>
      </c>
      <c r="AQ501">
        <v>1</v>
      </c>
      <c r="AR501">
        <v>0</v>
      </c>
      <c r="AS501">
        <v>1</v>
      </c>
      <c r="AT501">
        <v>2</v>
      </c>
      <c r="AU501" t="s">
        <v>37</v>
      </c>
      <c r="AW501">
        <v>86</v>
      </c>
      <c r="AX501">
        <v>0</v>
      </c>
      <c r="AY501">
        <v>0</v>
      </c>
      <c r="AZ501">
        <v>0</v>
      </c>
      <c r="BA501">
        <v>86</v>
      </c>
      <c r="BB501">
        <v>9.3887997999999993</v>
      </c>
      <c r="BC501">
        <v>13.43275727</v>
      </c>
      <c r="BD501">
        <v>11</v>
      </c>
    </row>
    <row r="502" spans="1:56" x14ac:dyDescent="0.25">
      <c r="A502" s="171">
        <v>44149</v>
      </c>
      <c r="B502" t="s">
        <v>26</v>
      </c>
      <c r="C502" t="s">
        <v>590</v>
      </c>
      <c r="D502" t="s">
        <v>591</v>
      </c>
      <c r="E502" t="s">
        <v>592</v>
      </c>
      <c r="F502" t="s">
        <v>142</v>
      </c>
      <c r="G502" t="s">
        <v>606</v>
      </c>
      <c r="H502" t="s">
        <v>363</v>
      </c>
      <c r="I502" t="s">
        <v>25</v>
      </c>
      <c r="J502" t="s">
        <v>596</v>
      </c>
      <c r="L502" t="s">
        <v>26</v>
      </c>
      <c r="M502" t="s">
        <v>590</v>
      </c>
      <c r="N502" t="s">
        <v>591</v>
      </c>
      <c r="O502" t="s">
        <v>592</v>
      </c>
      <c r="P502" t="s">
        <v>142</v>
      </c>
      <c r="Q502" t="s">
        <v>606</v>
      </c>
      <c r="R502" t="s">
        <v>363</v>
      </c>
      <c r="S502" t="s">
        <v>83</v>
      </c>
      <c r="T502" t="s">
        <v>17</v>
      </c>
      <c r="U502" t="s">
        <v>594</v>
      </c>
      <c r="W502" t="s">
        <v>163</v>
      </c>
      <c r="X502" t="s">
        <v>643</v>
      </c>
      <c r="AC502" t="s">
        <v>372</v>
      </c>
      <c r="AD502" t="s">
        <v>245</v>
      </c>
      <c r="AE502" t="s">
        <v>30</v>
      </c>
      <c r="AG502">
        <v>3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1</v>
      </c>
      <c r="AP502">
        <v>0</v>
      </c>
      <c r="AQ502">
        <v>0</v>
      </c>
      <c r="AR502">
        <v>0</v>
      </c>
      <c r="AS502">
        <v>3</v>
      </c>
      <c r="AT502">
        <v>3</v>
      </c>
      <c r="AU502" t="s">
        <v>37</v>
      </c>
      <c r="AW502">
        <v>187</v>
      </c>
      <c r="AX502">
        <v>0</v>
      </c>
      <c r="AY502">
        <v>0</v>
      </c>
      <c r="AZ502">
        <v>0</v>
      </c>
      <c r="BA502">
        <v>187</v>
      </c>
      <c r="BB502">
        <v>6.9304543000000001</v>
      </c>
      <c r="BC502">
        <v>14.819990539999999</v>
      </c>
      <c r="BD502">
        <v>11</v>
      </c>
    </row>
    <row r="503" spans="1:56" x14ac:dyDescent="0.25">
      <c r="A503" s="171">
        <v>44149</v>
      </c>
      <c r="B503" t="s">
        <v>26</v>
      </c>
      <c r="C503" t="s">
        <v>590</v>
      </c>
      <c r="D503" t="s">
        <v>591</v>
      </c>
      <c r="E503" t="s">
        <v>592</v>
      </c>
      <c r="F503" t="s">
        <v>142</v>
      </c>
      <c r="G503" t="s">
        <v>606</v>
      </c>
      <c r="H503" t="s">
        <v>363</v>
      </c>
      <c r="I503" t="s">
        <v>25</v>
      </c>
      <c r="J503" t="s">
        <v>596</v>
      </c>
      <c r="L503" t="s">
        <v>26</v>
      </c>
      <c r="M503" t="s">
        <v>590</v>
      </c>
      <c r="N503" t="s">
        <v>591</v>
      </c>
      <c r="O503" t="s">
        <v>592</v>
      </c>
      <c r="P503" t="s">
        <v>142</v>
      </c>
      <c r="Q503" t="s">
        <v>606</v>
      </c>
      <c r="R503" t="s">
        <v>676</v>
      </c>
      <c r="S503" t="s">
        <v>80</v>
      </c>
      <c r="T503" t="s">
        <v>17</v>
      </c>
      <c r="U503" t="s">
        <v>594</v>
      </c>
      <c r="W503" t="s">
        <v>143</v>
      </c>
      <c r="X503" t="s">
        <v>595</v>
      </c>
      <c r="AC503" t="s">
        <v>372</v>
      </c>
      <c r="AD503" t="s">
        <v>182</v>
      </c>
      <c r="AE503" t="s">
        <v>30</v>
      </c>
      <c r="AG503">
        <v>2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1</v>
      </c>
      <c r="AP503">
        <v>0</v>
      </c>
      <c r="AQ503">
        <v>0</v>
      </c>
      <c r="AR503">
        <v>0</v>
      </c>
      <c r="AS503">
        <v>2</v>
      </c>
      <c r="AT503">
        <v>2</v>
      </c>
      <c r="AU503" t="s">
        <v>37</v>
      </c>
      <c r="AW503">
        <v>71</v>
      </c>
      <c r="AX503">
        <v>0</v>
      </c>
      <c r="AY503">
        <v>0</v>
      </c>
      <c r="AZ503">
        <v>0</v>
      </c>
      <c r="BA503">
        <v>71</v>
      </c>
      <c r="BB503">
        <v>6.9304543000000001</v>
      </c>
      <c r="BC503">
        <v>14.819990539999999</v>
      </c>
      <c r="BD503">
        <v>11</v>
      </c>
    </row>
    <row r="504" spans="1:56" x14ac:dyDescent="0.25">
      <c r="A504" s="171">
        <v>44149</v>
      </c>
      <c r="B504" t="s">
        <v>26</v>
      </c>
      <c r="C504" t="s">
        <v>590</v>
      </c>
      <c r="D504" t="s">
        <v>591</v>
      </c>
      <c r="E504" t="s">
        <v>592</v>
      </c>
      <c r="F504" t="s">
        <v>142</v>
      </c>
      <c r="G504" t="s">
        <v>606</v>
      </c>
      <c r="H504" t="s">
        <v>363</v>
      </c>
      <c r="I504" t="s">
        <v>25</v>
      </c>
      <c r="J504" t="s">
        <v>596</v>
      </c>
      <c r="L504" t="s">
        <v>26</v>
      </c>
      <c r="M504" t="s">
        <v>590</v>
      </c>
      <c r="N504" t="s">
        <v>591</v>
      </c>
      <c r="O504" t="s">
        <v>592</v>
      </c>
      <c r="P504" t="s">
        <v>142</v>
      </c>
      <c r="Q504" t="s">
        <v>606</v>
      </c>
      <c r="R504" t="s">
        <v>675</v>
      </c>
      <c r="S504" t="s">
        <v>83</v>
      </c>
      <c r="T504" t="s">
        <v>25</v>
      </c>
      <c r="U504" t="s">
        <v>596</v>
      </c>
      <c r="W504" t="s">
        <v>92</v>
      </c>
      <c r="X504" t="s">
        <v>602</v>
      </c>
      <c r="Y504" t="s">
        <v>157</v>
      </c>
      <c r="Z504" t="s">
        <v>665</v>
      </c>
      <c r="AA504" t="s">
        <v>158</v>
      </c>
      <c r="AB504" t="s">
        <v>667</v>
      </c>
      <c r="AC504" t="s">
        <v>457</v>
      </c>
      <c r="AD504" t="s">
        <v>232</v>
      </c>
      <c r="AE504" t="s">
        <v>30</v>
      </c>
      <c r="AG504">
        <v>2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1</v>
      </c>
      <c r="AP504">
        <v>0</v>
      </c>
      <c r="AQ504">
        <v>0</v>
      </c>
      <c r="AR504">
        <v>0</v>
      </c>
      <c r="AS504">
        <v>2</v>
      </c>
      <c r="AT504">
        <v>2</v>
      </c>
      <c r="AU504" t="s">
        <v>37</v>
      </c>
      <c r="AW504">
        <v>96</v>
      </c>
      <c r="AX504">
        <v>0</v>
      </c>
      <c r="AY504">
        <v>0</v>
      </c>
      <c r="AZ504">
        <v>0</v>
      </c>
      <c r="BA504">
        <v>96</v>
      </c>
      <c r="BB504">
        <v>6.9304543000000001</v>
      </c>
      <c r="BC504">
        <v>14.819990539999999</v>
      </c>
      <c r="BD504">
        <v>11</v>
      </c>
    </row>
    <row r="505" spans="1:56" x14ac:dyDescent="0.25">
      <c r="A505" s="171">
        <v>44149</v>
      </c>
      <c r="B505" t="s">
        <v>26</v>
      </c>
      <c r="C505" t="s">
        <v>590</v>
      </c>
      <c r="D505" t="s">
        <v>591</v>
      </c>
      <c r="E505" t="s">
        <v>592</v>
      </c>
      <c r="F505" t="s">
        <v>88</v>
      </c>
      <c r="G505" t="s">
        <v>593</v>
      </c>
      <c r="H505" t="s">
        <v>89</v>
      </c>
      <c r="I505" t="s">
        <v>25</v>
      </c>
      <c r="J505" t="s">
        <v>596</v>
      </c>
      <c r="L505" t="s">
        <v>26</v>
      </c>
      <c r="M505" t="s">
        <v>590</v>
      </c>
      <c r="N505" t="s">
        <v>591</v>
      </c>
      <c r="O505" t="s">
        <v>592</v>
      </c>
      <c r="P505" t="s">
        <v>142</v>
      </c>
      <c r="Q505" t="s">
        <v>606</v>
      </c>
      <c r="R505" t="s">
        <v>153</v>
      </c>
      <c r="S505" t="s">
        <v>83</v>
      </c>
      <c r="T505" t="s">
        <v>25</v>
      </c>
      <c r="U505" t="s">
        <v>596</v>
      </c>
      <c r="W505" t="s">
        <v>26</v>
      </c>
      <c r="X505" t="s">
        <v>590</v>
      </c>
      <c r="Y505" t="s">
        <v>591</v>
      </c>
      <c r="Z505" t="s">
        <v>592</v>
      </c>
      <c r="AA505" t="s">
        <v>88</v>
      </c>
      <c r="AB505" t="s">
        <v>593</v>
      </c>
      <c r="AC505" t="s">
        <v>400</v>
      </c>
      <c r="AD505" t="s">
        <v>138</v>
      </c>
      <c r="AE505" t="s">
        <v>30</v>
      </c>
      <c r="AG505">
        <v>2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1</v>
      </c>
      <c r="AP505">
        <v>0</v>
      </c>
      <c r="AQ505">
        <v>0</v>
      </c>
      <c r="AR505">
        <v>0</v>
      </c>
      <c r="AS505">
        <v>2</v>
      </c>
      <c r="AT505">
        <v>2</v>
      </c>
      <c r="AU505" t="s">
        <v>37</v>
      </c>
      <c r="AW505">
        <v>18</v>
      </c>
      <c r="AX505">
        <v>0</v>
      </c>
      <c r="AY505">
        <v>0</v>
      </c>
      <c r="AZ505">
        <v>0</v>
      </c>
      <c r="BA505">
        <v>18</v>
      </c>
      <c r="BB505">
        <v>6.7419379599999996</v>
      </c>
      <c r="BC505">
        <v>14.56870743</v>
      </c>
      <c r="BD505">
        <v>11</v>
      </c>
    </row>
    <row r="506" spans="1:56" x14ac:dyDescent="0.25">
      <c r="A506" s="171">
        <v>44149</v>
      </c>
      <c r="B506" t="s">
        <v>26</v>
      </c>
      <c r="C506" t="s">
        <v>590</v>
      </c>
      <c r="D506" t="s">
        <v>591</v>
      </c>
      <c r="E506" t="s">
        <v>592</v>
      </c>
      <c r="F506" t="s">
        <v>88</v>
      </c>
      <c r="G506" t="s">
        <v>593</v>
      </c>
      <c r="H506" t="s">
        <v>89</v>
      </c>
      <c r="I506" t="s">
        <v>25</v>
      </c>
      <c r="J506" t="s">
        <v>596</v>
      </c>
      <c r="L506" t="s">
        <v>26</v>
      </c>
      <c r="M506" t="s">
        <v>590</v>
      </c>
      <c r="N506" t="s">
        <v>591</v>
      </c>
      <c r="O506" t="s">
        <v>592</v>
      </c>
      <c r="P506" t="s">
        <v>27</v>
      </c>
      <c r="Q506" t="s">
        <v>607</v>
      </c>
      <c r="R506" t="s">
        <v>689</v>
      </c>
      <c r="S506" t="s">
        <v>68</v>
      </c>
      <c r="T506" t="s">
        <v>25</v>
      </c>
      <c r="U506" t="s">
        <v>596</v>
      </c>
      <c r="W506" t="s">
        <v>92</v>
      </c>
      <c r="X506" t="s">
        <v>602</v>
      </c>
      <c r="Y506" t="s">
        <v>157</v>
      </c>
      <c r="Z506" t="s">
        <v>665</v>
      </c>
      <c r="AA506" t="s">
        <v>158</v>
      </c>
      <c r="AB506" t="s">
        <v>667</v>
      </c>
      <c r="AC506" t="s">
        <v>429</v>
      </c>
      <c r="AD506" t="s">
        <v>196</v>
      </c>
      <c r="AE506" t="s">
        <v>30</v>
      </c>
      <c r="AG506">
        <v>4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1</v>
      </c>
      <c r="AP506">
        <v>0</v>
      </c>
      <c r="AQ506">
        <v>0</v>
      </c>
      <c r="AR506">
        <v>0</v>
      </c>
      <c r="AS506">
        <v>4</v>
      </c>
      <c r="AT506">
        <v>4</v>
      </c>
      <c r="AU506" t="s">
        <v>37</v>
      </c>
      <c r="AW506">
        <v>47</v>
      </c>
      <c r="AX506">
        <v>0</v>
      </c>
      <c r="AY506">
        <v>0</v>
      </c>
      <c r="AZ506">
        <v>0</v>
      </c>
      <c r="BA506">
        <v>47</v>
      </c>
      <c r="BB506">
        <v>6.7419379599999996</v>
      </c>
      <c r="BC506">
        <v>14.56870743</v>
      </c>
      <c r="BD506">
        <v>11</v>
      </c>
    </row>
    <row r="507" spans="1:56" x14ac:dyDescent="0.25">
      <c r="A507" s="171">
        <v>44149</v>
      </c>
      <c r="B507" t="s">
        <v>26</v>
      </c>
      <c r="C507" t="s">
        <v>590</v>
      </c>
      <c r="D507" t="s">
        <v>591</v>
      </c>
      <c r="E507" t="s">
        <v>592</v>
      </c>
      <c r="F507" t="s">
        <v>88</v>
      </c>
      <c r="G507" t="s">
        <v>593</v>
      </c>
      <c r="H507" t="s">
        <v>89</v>
      </c>
      <c r="I507" t="s">
        <v>25</v>
      </c>
      <c r="J507" t="s">
        <v>596</v>
      </c>
      <c r="L507" t="s">
        <v>26</v>
      </c>
      <c r="M507" t="s">
        <v>590</v>
      </c>
      <c r="N507" t="s">
        <v>591</v>
      </c>
      <c r="O507" t="s">
        <v>592</v>
      </c>
      <c r="P507" t="s">
        <v>142</v>
      </c>
      <c r="Q507" t="s">
        <v>606</v>
      </c>
      <c r="R507" t="s">
        <v>699</v>
      </c>
      <c r="S507" t="s">
        <v>162</v>
      </c>
      <c r="T507" t="s">
        <v>25</v>
      </c>
      <c r="U507" t="s">
        <v>596</v>
      </c>
      <c r="W507" t="s">
        <v>109</v>
      </c>
      <c r="X507" t="s">
        <v>690</v>
      </c>
      <c r="Y507" t="s">
        <v>199</v>
      </c>
      <c r="Z507" t="s">
        <v>774</v>
      </c>
      <c r="AA507" t="s">
        <v>290</v>
      </c>
      <c r="AB507" t="s">
        <v>812</v>
      </c>
      <c r="AC507" t="s">
        <v>469</v>
      </c>
      <c r="AD507" t="s">
        <v>234</v>
      </c>
      <c r="AE507" t="s">
        <v>30</v>
      </c>
      <c r="AG507">
        <v>3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 s="36">
        <v>1</v>
      </c>
      <c r="AP507">
        <v>0</v>
      </c>
      <c r="AQ507">
        <v>0</v>
      </c>
      <c r="AR507">
        <v>1</v>
      </c>
      <c r="AS507">
        <v>2</v>
      </c>
      <c r="AT507">
        <v>3</v>
      </c>
      <c r="AU507" t="s">
        <v>37</v>
      </c>
      <c r="AW507">
        <v>27</v>
      </c>
      <c r="AX507">
        <v>0</v>
      </c>
      <c r="AY507">
        <v>0</v>
      </c>
      <c r="AZ507">
        <v>0</v>
      </c>
      <c r="BA507">
        <v>27</v>
      </c>
      <c r="BB507">
        <v>6.7419379599999996</v>
      </c>
      <c r="BC507">
        <v>14.56870743</v>
      </c>
      <c r="BD507">
        <v>11</v>
      </c>
    </row>
    <row r="508" spans="1:56" x14ac:dyDescent="0.25">
      <c r="A508" s="171">
        <v>44149</v>
      </c>
      <c r="B508" t="s">
        <v>92</v>
      </c>
      <c r="C508" t="s">
        <v>602</v>
      </c>
      <c r="D508" t="s">
        <v>157</v>
      </c>
      <c r="E508" t="s">
        <v>665</v>
      </c>
      <c r="F508" t="s">
        <v>158</v>
      </c>
      <c r="G508" t="s">
        <v>667</v>
      </c>
      <c r="H508" t="s">
        <v>847</v>
      </c>
      <c r="I508" t="s">
        <v>14</v>
      </c>
      <c r="J508" t="s">
        <v>611</v>
      </c>
      <c r="L508" t="s">
        <v>159</v>
      </c>
      <c r="M508" t="s">
        <v>653</v>
      </c>
      <c r="R508" t="s">
        <v>372</v>
      </c>
      <c r="S508" t="s">
        <v>74</v>
      </c>
      <c r="T508" t="s">
        <v>544</v>
      </c>
      <c r="U508" t="s">
        <v>782</v>
      </c>
      <c r="AC508" t="s">
        <v>372</v>
      </c>
      <c r="AD508" t="s">
        <v>297</v>
      </c>
      <c r="AE508" t="s">
        <v>36</v>
      </c>
      <c r="AG508">
        <v>0</v>
      </c>
      <c r="AH508">
        <v>4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1</v>
      </c>
      <c r="AP508">
        <v>0</v>
      </c>
      <c r="AQ508">
        <v>0</v>
      </c>
      <c r="AR508">
        <v>0</v>
      </c>
      <c r="AS508">
        <v>4</v>
      </c>
      <c r="AT508">
        <v>4</v>
      </c>
      <c r="AU508" t="s">
        <v>151</v>
      </c>
      <c r="AV508" t="s">
        <v>327</v>
      </c>
      <c r="AW508">
        <v>200</v>
      </c>
      <c r="AX508">
        <v>0</v>
      </c>
      <c r="AY508">
        <v>0</v>
      </c>
      <c r="AZ508">
        <v>2</v>
      </c>
      <c r="BA508">
        <v>202</v>
      </c>
      <c r="BB508">
        <v>6.0385846000000001</v>
      </c>
      <c r="BC508">
        <v>14.4007468</v>
      </c>
      <c r="BD508">
        <v>11</v>
      </c>
    </row>
    <row r="509" spans="1:56" x14ac:dyDescent="0.25">
      <c r="A509" s="171">
        <v>44149</v>
      </c>
      <c r="B509" t="s">
        <v>92</v>
      </c>
      <c r="C509" t="s">
        <v>602</v>
      </c>
      <c r="D509" t="s">
        <v>157</v>
      </c>
      <c r="E509" t="s">
        <v>665</v>
      </c>
      <c r="F509" t="s">
        <v>158</v>
      </c>
      <c r="G509" t="s">
        <v>667</v>
      </c>
      <c r="H509" t="s">
        <v>847</v>
      </c>
      <c r="I509" t="s">
        <v>14</v>
      </c>
      <c r="J509" t="s">
        <v>611</v>
      </c>
      <c r="L509" t="s">
        <v>159</v>
      </c>
      <c r="M509" t="s">
        <v>653</v>
      </c>
      <c r="R509" t="s">
        <v>372</v>
      </c>
      <c r="S509" t="s">
        <v>74</v>
      </c>
      <c r="T509" t="s">
        <v>544</v>
      </c>
      <c r="U509" t="s">
        <v>782</v>
      </c>
      <c r="AC509" t="s">
        <v>372</v>
      </c>
      <c r="AD509" t="s">
        <v>297</v>
      </c>
      <c r="AE509" t="s">
        <v>36</v>
      </c>
      <c r="AG509">
        <v>0</v>
      </c>
      <c r="AH509">
        <v>4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1</v>
      </c>
      <c r="AP509">
        <v>0</v>
      </c>
      <c r="AQ509">
        <v>0</v>
      </c>
      <c r="AR509">
        <v>0</v>
      </c>
      <c r="AS509">
        <v>4</v>
      </c>
      <c r="AT509">
        <v>4</v>
      </c>
      <c r="AU509" t="s">
        <v>151</v>
      </c>
      <c r="AV509" t="s">
        <v>327</v>
      </c>
      <c r="AW509">
        <v>200</v>
      </c>
      <c r="AX509">
        <v>0</v>
      </c>
      <c r="AY509">
        <v>0</v>
      </c>
      <c r="AZ509">
        <v>2</v>
      </c>
      <c r="BA509">
        <v>202</v>
      </c>
      <c r="BB509">
        <v>6.0385846000000001</v>
      </c>
      <c r="BC509">
        <v>14.4007468</v>
      </c>
      <c r="BD509">
        <v>11</v>
      </c>
    </row>
    <row r="510" spans="1:56" x14ac:dyDescent="0.25">
      <c r="A510" s="171">
        <v>44149</v>
      </c>
      <c r="B510" t="s">
        <v>10</v>
      </c>
      <c r="C510" t="s">
        <v>659</v>
      </c>
      <c r="D510" t="s">
        <v>11</v>
      </c>
      <c r="E510" t="s">
        <v>660</v>
      </c>
      <c r="F510" t="s">
        <v>33</v>
      </c>
      <c r="G510" t="s">
        <v>668</v>
      </c>
      <c r="H510" t="s">
        <v>362</v>
      </c>
      <c r="I510" t="s">
        <v>14</v>
      </c>
      <c r="J510" t="s">
        <v>611</v>
      </c>
      <c r="L510" t="s">
        <v>34</v>
      </c>
      <c r="M510" t="s">
        <v>651</v>
      </c>
      <c r="R510" t="s">
        <v>372</v>
      </c>
      <c r="S510" t="s">
        <v>68</v>
      </c>
      <c r="T510" t="s">
        <v>25</v>
      </c>
      <c r="U510" t="s">
        <v>596</v>
      </c>
      <c r="W510" t="s">
        <v>10</v>
      </c>
      <c r="X510" t="s">
        <v>659</v>
      </c>
      <c r="Y510" t="s">
        <v>927</v>
      </c>
      <c r="Z510" t="s">
        <v>928</v>
      </c>
      <c r="AA510" t="s">
        <v>1143</v>
      </c>
      <c r="AB510" t="s">
        <v>1144</v>
      </c>
      <c r="AC510" t="s">
        <v>359</v>
      </c>
      <c r="AD510" t="s">
        <v>141</v>
      </c>
      <c r="AE510" t="s">
        <v>36</v>
      </c>
      <c r="AG510">
        <v>0</v>
      </c>
      <c r="AH510">
        <v>2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 s="36">
        <v>1</v>
      </c>
      <c r="AP510">
        <v>0</v>
      </c>
      <c r="AQ510">
        <v>0</v>
      </c>
      <c r="AR510">
        <v>0</v>
      </c>
      <c r="AS510">
        <v>2</v>
      </c>
      <c r="AT510">
        <v>2</v>
      </c>
      <c r="AU510" t="s">
        <v>37</v>
      </c>
      <c r="AW510">
        <v>55</v>
      </c>
      <c r="AX510">
        <v>0</v>
      </c>
      <c r="AY510">
        <v>0</v>
      </c>
      <c r="AZ510">
        <v>0</v>
      </c>
      <c r="BA510">
        <v>55</v>
      </c>
      <c r="BB510">
        <v>9.3887997999999993</v>
      </c>
      <c r="BC510">
        <v>13.43275727</v>
      </c>
      <c r="BD510">
        <v>11</v>
      </c>
    </row>
    <row r="511" spans="1:56" x14ac:dyDescent="0.25">
      <c r="A511" s="171">
        <v>44149</v>
      </c>
      <c r="B511" t="s">
        <v>10</v>
      </c>
      <c r="C511" t="s">
        <v>659</v>
      </c>
      <c r="D511" t="s">
        <v>11</v>
      </c>
      <c r="E511" t="s">
        <v>660</v>
      </c>
      <c r="F511" t="s">
        <v>12</v>
      </c>
      <c r="G511" t="s">
        <v>661</v>
      </c>
      <c r="H511" t="s">
        <v>13</v>
      </c>
      <c r="I511" t="s">
        <v>14</v>
      </c>
      <c r="J511" t="s">
        <v>611</v>
      </c>
      <c r="L511" t="s">
        <v>15</v>
      </c>
      <c r="M511" t="s">
        <v>642</v>
      </c>
      <c r="R511" t="s">
        <v>372</v>
      </c>
      <c r="S511" t="s">
        <v>87</v>
      </c>
      <c r="T511" t="s">
        <v>25</v>
      </c>
      <c r="U511" t="s">
        <v>596</v>
      </c>
      <c r="W511" t="s">
        <v>92</v>
      </c>
      <c r="X511" t="s">
        <v>602</v>
      </c>
      <c r="Y511" t="s">
        <v>157</v>
      </c>
      <c r="Z511" t="s">
        <v>665</v>
      </c>
      <c r="AA511" t="s">
        <v>158</v>
      </c>
      <c r="AB511" t="s">
        <v>667</v>
      </c>
      <c r="AC511" t="s">
        <v>451</v>
      </c>
      <c r="AD511" t="s">
        <v>862</v>
      </c>
      <c r="AE511" t="s">
        <v>36</v>
      </c>
      <c r="AG511">
        <v>0</v>
      </c>
      <c r="AH511">
        <v>4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 s="36">
        <v>1</v>
      </c>
      <c r="AP511">
        <v>0</v>
      </c>
      <c r="AQ511">
        <v>0</v>
      </c>
      <c r="AR511">
        <v>2</v>
      </c>
      <c r="AS511">
        <v>2</v>
      </c>
      <c r="AT511">
        <v>4</v>
      </c>
      <c r="AU511" t="s">
        <v>21</v>
      </c>
      <c r="AV511" t="s">
        <v>327</v>
      </c>
      <c r="AW511">
        <v>340</v>
      </c>
      <c r="AX511">
        <v>110</v>
      </c>
      <c r="AY511">
        <v>0</v>
      </c>
      <c r="AZ511">
        <v>2</v>
      </c>
      <c r="BA511">
        <v>452</v>
      </c>
      <c r="BB511">
        <v>7.7847441999999996</v>
      </c>
      <c r="BC511">
        <v>15.51739456</v>
      </c>
      <c r="BD511">
        <v>11</v>
      </c>
    </row>
    <row r="512" spans="1:56" x14ac:dyDescent="0.25">
      <c r="A512" s="171">
        <v>44150</v>
      </c>
      <c r="B512" t="s">
        <v>26</v>
      </c>
      <c r="C512" t="s">
        <v>590</v>
      </c>
      <c r="D512" t="s">
        <v>591</v>
      </c>
      <c r="E512" t="s">
        <v>592</v>
      </c>
      <c r="F512" t="s">
        <v>88</v>
      </c>
      <c r="G512" t="s">
        <v>593</v>
      </c>
      <c r="H512" t="s">
        <v>89</v>
      </c>
      <c r="I512" t="s">
        <v>25</v>
      </c>
      <c r="J512" t="s">
        <v>596</v>
      </c>
      <c r="L512" t="s">
        <v>26</v>
      </c>
      <c r="M512" t="s">
        <v>590</v>
      </c>
      <c r="N512" t="s">
        <v>591</v>
      </c>
      <c r="O512" t="s">
        <v>592</v>
      </c>
      <c r="P512" t="s">
        <v>27</v>
      </c>
      <c r="Q512" t="s">
        <v>607</v>
      </c>
      <c r="R512" t="s">
        <v>291</v>
      </c>
      <c r="S512" t="s">
        <v>83</v>
      </c>
      <c r="T512" t="s">
        <v>25</v>
      </c>
      <c r="U512" t="s">
        <v>596</v>
      </c>
      <c r="W512" t="s">
        <v>26</v>
      </c>
      <c r="X512" t="s">
        <v>590</v>
      </c>
      <c r="Y512" t="s">
        <v>818</v>
      </c>
      <c r="Z512" t="s">
        <v>819</v>
      </c>
      <c r="AA512" t="s">
        <v>292</v>
      </c>
      <c r="AB512" t="s">
        <v>820</v>
      </c>
      <c r="AC512" t="s">
        <v>293</v>
      </c>
      <c r="AD512" t="s">
        <v>176</v>
      </c>
      <c r="AE512" t="s">
        <v>30</v>
      </c>
      <c r="AG512">
        <v>2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 s="36">
        <v>1</v>
      </c>
      <c r="AP512">
        <v>0</v>
      </c>
      <c r="AQ512">
        <v>0</v>
      </c>
      <c r="AR512">
        <v>0</v>
      </c>
      <c r="AS512">
        <v>2</v>
      </c>
      <c r="AT512">
        <v>2</v>
      </c>
      <c r="AU512" t="s">
        <v>37</v>
      </c>
      <c r="AW512">
        <v>44</v>
      </c>
      <c r="AX512">
        <v>0</v>
      </c>
      <c r="AY512">
        <v>0</v>
      </c>
      <c r="AZ512">
        <v>0</v>
      </c>
      <c r="BA512">
        <v>44</v>
      </c>
      <c r="BB512">
        <v>6.7419379599999996</v>
      </c>
      <c r="BC512">
        <v>14.56870743</v>
      </c>
      <c r="BD512">
        <v>11</v>
      </c>
    </row>
    <row r="513" spans="1:56" x14ac:dyDescent="0.25">
      <c r="A513" s="171">
        <v>44150</v>
      </c>
      <c r="B513" t="s">
        <v>26</v>
      </c>
      <c r="C513" t="s">
        <v>590</v>
      </c>
      <c r="D513" t="s">
        <v>591</v>
      </c>
      <c r="E513" t="s">
        <v>592</v>
      </c>
      <c r="F513" t="s">
        <v>88</v>
      </c>
      <c r="G513" t="s">
        <v>593</v>
      </c>
      <c r="H513" t="s">
        <v>89</v>
      </c>
      <c r="I513" t="s">
        <v>25</v>
      </c>
      <c r="J513" t="s">
        <v>596</v>
      </c>
      <c r="L513" t="s">
        <v>26</v>
      </c>
      <c r="M513" t="s">
        <v>590</v>
      </c>
      <c r="N513" t="s">
        <v>591</v>
      </c>
      <c r="O513" t="s">
        <v>592</v>
      </c>
      <c r="P513" t="s">
        <v>27</v>
      </c>
      <c r="Q513" t="s">
        <v>607</v>
      </c>
      <c r="R513" t="s">
        <v>701</v>
      </c>
      <c r="S513" t="s">
        <v>80</v>
      </c>
      <c r="T513" t="s">
        <v>25</v>
      </c>
      <c r="U513" t="s">
        <v>596</v>
      </c>
      <c r="W513" t="s">
        <v>92</v>
      </c>
      <c r="X513" t="s">
        <v>602</v>
      </c>
      <c r="Y513" t="s">
        <v>157</v>
      </c>
      <c r="Z513" t="s">
        <v>665</v>
      </c>
      <c r="AA513" t="s">
        <v>158</v>
      </c>
      <c r="AB513" t="s">
        <v>667</v>
      </c>
      <c r="AC513" t="s">
        <v>470</v>
      </c>
      <c r="AD513" t="s">
        <v>29</v>
      </c>
      <c r="AE513" t="s">
        <v>30</v>
      </c>
      <c r="AG513">
        <v>4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1</v>
      </c>
      <c r="AP513">
        <v>0</v>
      </c>
      <c r="AQ513">
        <v>0</v>
      </c>
      <c r="AR513">
        <v>0</v>
      </c>
      <c r="AS513">
        <v>4</v>
      </c>
      <c r="AT513">
        <v>4</v>
      </c>
      <c r="AU513" t="s">
        <v>37</v>
      </c>
      <c r="AW513">
        <v>37</v>
      </c>
      <c r="AX513">
        <v>0</v>
      </c>
      <c r="AY513">
        <v>0</v>
      </c>
      <c r="AZ513">
        <v>0</v>
      </c>
      <c r="BA513">
        <v>37</v>
      </c>
      <c r="BB513">
        <v>6.7419379599999996</v>
      </c>
      <c r="BC513">
        <v>14.56870743</v>
      </c>
      <c r="BD513">
        <v>11</v>
      </c>
    </row>
    <row r="514" spans="1:56" x14ac:dyDescent="0.25">
      <c r="A514" s="171">
        <v>44150</v>
      </c>
      <c r="B514" t="s">
        <v>26</v>
      </c>
      <c r="C514" t="s">
        <v>590</v>
      </c>
      <c r="D514" t="s">
        <v>591</v>
      </c>
      <c r="E514" t="s">
        <v>592</v>
      </c>
      <c r="F514" t="s">
        <v>88</v>
      </c>
      <c r="G514" t="s">
        <v>593</v>
      </c>
      <c r="H514" t="s">
        <v>89</v>
      </c>
      <c r="I514" t="s">
        <v>25</v>
      </c>
      <c r="J514" t="s">
        <v>596</v>
      </c>
      <c r="L514" t="s">
        <v>26</v>
      </c>
      <c r="M514" t="s">
        <v>590</v>
      </c>
      <c r="N514" t="s">
        <v>591</v>
      </c>
      <c r="O514" t="s">
        <v>592</v>
      </c>
      <c r="P514" t="s">
        <v>27</v>
      </c>
      <c r="Q514" t="s">
        <v>607</v>
      </c>
      <c r="R514" t="s">
        <v>712</v>
      </c>
      <c r="S514" t="s">
        <v>162</v>
      </c>
      <c r="T514" t="s">
        <v>25</v>
      </c>
      <c r="U514" t="s">
        <v>596</v>
      </c>
      <c r="W514" t="s">
        <v>92</v>
      </c>
      <c r="X514" t="s">
        <v>602</v>
      </c>
      <c r="Y514" t="s">
        <v>603</v>
      </c>
      <c r="Z514" t="s">
        <v>604</v>
      </c>
      <c r="AA514" t="s">
        <v>154</v>
      </c>
      <c r="AB514" t="s">
        <v>605</v>
      </c>
      <c r="AC514" t="s">
        <v>414</v>
      </c>
      <c r="AD514" t="s">
        <v>196</v>
      </c>
      <c r="AE514" t="s">
        <v>30</v>
      </c>
      <c r="AG514">
        <v>6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1</v>
      </c>
      <c r="AP514">
        <v>0</v>
      </c>
      <c r="AQ514">
        <v>0</v>
      </c>
      <c r="AR514">
        <v>2</v>
      </c>
      <c r="AS514">
        <v>4</v>
      </c>
      <c r="AT514">
        <v>6</v>
      </c>
      <c r="AU514" t="s">
        <v>37</v>
      </c>
      <c r="AW514">
        <v>66</v>
      </c>
      <c r="AX514">
        <v>0</v>
      </c>
      <c r="AY514">
        <v>0</v>
      </c>
      <c r="AZ514">
        <v>0</v>
      </c>
      <c r="BA514">
        <v>66</v>
      </c>
      <c r="BB514">
        <v>6.7419379599999996</v>
      </c>
      <c r="BC514">
        <v>14.56870743</v>
      </c>
      <c r="BD514">
        <v>11</v>
      </c>
    </row>
    <row r="515" spans="1:56" x14ac:dyDescent="0.25">
      <c r="A515" s="171">
        <v>44150</v>
      </c>
      <c r="B515" t="s">
        <v>26</v>
      </c>
      <c r="C515" t="s">
        <v>590</v>
      </c>
      <c r="D515" t="s">
        <v>591</v>
      </c>
      <c r="E515" t="s">
        <v>592</v>
      </c>
      <c r="F515" t="s">
        <v>88</v>
      </c>
      <c r="G515" t="s">
        <v>593</v>
      </c>
      <c r="H515" t="s">
        <v>89</v>
      </c>
      <c r="I515" t="s">
        <v>17</v>
      </c>
      <c r="J515" t="s">
        <v>594</v>
      </c>
      <c r="L515" t="s">
        <v>243</v>
      </c>
      <c r="M515" t="s">
        <v>630</v>
      </c>
      <c r="R515" t="s">
        <v>372</v>
      </c>
      <c r="S515" t="s">
        <v>140</v>
      </c>
      <c r="T515" t="s">
        <v>25</v>
      </c>
      <c r="U515" t="s">
        <v>596</v>
      </c>
      <c r="W515" t="s">
        <v>109</v>
      </c>
      <c r="X515" t="s">
        <v>690</v>
      </c>
      <c r="Y515" t="s">
        <v>173</v>
      </c>
      <c r="Z515" t="s">
        <v>691</v>
      </c>
      <c r="AA515" t="s">
        <v>174</v>
      </c>
      <c r="AB515" t="s">
        <v>718</v>
      </c>
      <c r="AC515" t="s">
        <v>471</v>
      </c>
      <c r="AD515" t="s">
        <v>194</v>
      </c>
      <c r="AE515" t="s">
        <v>112</v>
      </c>
      <c r="AG515">
        <v>0</v>
      </c>
      <c r="AH515">
        <v>0</v>
      </c>
      <c r="AI515">
        <v>5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1</v>
      </c>
      <c r="AP515">
        <v>0</v>
      </c>
      <c r="AQ515">
        <v>0</v>
      </c>
      <c r="AR515">
        <v>1</v>
      </c>
      <c r="AS515">
        <v>4</v>
      </c>
      <c r="AT515">
        <v>5</v>
      </c>
      <c r="AU515" t="s">
        <v>600</v>
      </c>
      <c r="AW515">
        <v>57</v>
      </c>
      <c r="AX515">
        <v>0</v>
      </c>
      <c r="AY515">
        <v>0</v>
      </c>
      <c r="AZ515">
        <v>0</v>
      </c>
      <c r="BA515">
        <v>57</v>
      </c>
      <c r="BB515">
        <v>6.7419379599999996</v>
      </c>
      <c r="BC515">
        <v>14.56870743</v>
      </c>
      <c r="BD515">
        <v>11</v>
      </c>
    </row>
    <row r="516" spans="1:56" x14ac:dyDescent="0.25">
      <c r="A516" s="171">
        <v>44150</v>
      </c>
      <c r="B516" t="s">
        <v>92</v>
      </c>
      <c r="C516" t="s">
        <v>602</v>
      </c>
      <c r="D516" t="s">
        <v>940</v>
      </c>
      <c r="E516" t="s">
        <v>604</v>
      </c>
      <c r="F516" t="s">
        <v>193</v>
      </c>
      <c r="G516" t="s">
        <v>754</v>
      </c>
      <c r="H516" t="s">
        <v>367</v>
      </c>
      <c r="I516" t="s">
        <v>14</v>
      </c>
      <c r="J516" t="s">
        <v>611</v>
      </c>
      <c r="L516" t="s">
        <v>97</v>
      </c>
      <c r="M516" t="s">
        <v>644</v>
      </c>
      <c r="R516" t="s">
        <v>372</v>
      </c>
      <c r="S516" t="s">
        <v>113</v>
      </c>
      <c r="T516" t="s">
        <v>544</v>
      </c>
      <c r="U516" t="s">
        <v>782</v>
      </c>
      <c r="AC516" t="s">
        <v>372</v>
      </c>
      <c r="AD516" t="s">
        <v>72</v>
      </c>
      <c r="AE516" t="s">
        <v>294</v>
      </c>
      <c r="AG516">
        <v>0</v>
      </c>
      <c r="AH516">
        <v>6</v>
      </c>
      <c r="AI516">
        <v>0</v>
      </c>
      <c r="AJ516">
        <v>0</v>
      </c>
      <c r="AK516">
        <v>0</v>
      </c>
      <c r="AL516">
        <v>4</v>
      </c>
      <c r="AM516">
        <v>0</v>
      </c>
      <c r="AN516">
        <v>0</v>
      </c>
      <c r="AO516" s="36">
        <v>2</v>
      </c>
      <c r="AP516">
        <v>0</v>
      </c>
      <c r="AQ516">
        <v>1</v>
      </c>
      <c r="AR516">
        <v>2</v>
      </c>
      <c r="AS516">
        <v>7</v>
      </c>
      <c r="AT516">
        <v>10</v>
      </c>
      <c r="AU516" t="s">
        <v>21</v>
      </c>
      <c r="AV516" t="s">
        <v>327</v>
      </c>
      <c r="AW516">
        <v>183</v>
      </c>
      <c r="AX516">
        <v>17</v>
      </c>
      <c r="AY516">
        <v>0</v>
      </c>
      <c r="AZ516">
        <v>2</v>
      </c>
      <c r="BA516">
        <v>202</v>
      </c>
      <c r="BB516">
        <v>4.8990748999999996</v>
      </c>
      <c r="BC516">
        <v>14.54433978</v>
      </c>
      <c r="BD516">
        <v>11</v>
      </c>
    </row>
    <row r="517" spans="1:56" x14ac:dyDescent="0.25">
      <c r="A517" s="171">
        <v>44150</v>
      </c>
      <c r="B517" t="s">
        <v>92</v>
      </c>
      <c r="C517" t="s">
        <v>602</v>
      </c>
      <c r="D517" t="s">
        <v>940</v>
      </c>
      <c r="E517" t="s">
        <v>604</v>
      </c>
      <c r="F517" t="s">
        <v>218</v>
      </c>
      <c r="G517" t="s">
        <v>837</v>
      </c>
      <c r="H517" t="s">
        <v>364</v>
      </c>
      <c r="I517" t="s">
        <v>25</v>
      </c>
      <c r="J517" t="s">
        <v>596</v>
      </c>
      <c r="L517" t="s">
        <v>92</v>
      </c>
      <c r="M517" t="s">
        <v>602</v>
      </c>
      <c r="N517" t="s">
        <v>940</v>
      </c>
      <c r="O517" t="s">
        <v>604</v>
      </c>
      <c r="P517" t="s">
        <v>218</v>
      </c>
      <c r="Q517" t="s">
        <v>837</v>
      </c>
      <c r="R517" t="s">
        <v>949</v>
      </c>
      <c r="S517" t="s">
        <v>83</v>
      </c>
      <c r="T517" t="s">
        <v>17</v>
      </c>
      <c r="U517" t="s">
        <v>594</v>
      </c>
      <c r="W517" t="s">
        <v>639</v>
      </c>
      <c r="X517" t="s">
        <v>640</v>
      </c>
      <c r="AC517" t="s">
        <v>372</v>
      </c>
      <c r="AD517" t="s">
        <v>19</v>
      </c>
      <c r="AE517" t="s">
        <v>156</v>
      </c>
      <c r="AG517">
        <v>2</v>
      </c>
      <c r="AH517">
        <v>0</v>
      </c>
      <c r="AI517">
        <v>2</v>
      </c>
      <c r="AJ517">
        <v>0</v>
      </c>
      <c r="AK517">
        <v>0</v>
      </c>
      <c r="AL517">
        <v>0</v>
      </c>
      <c r="AM517">
        <v>0</v>
      </c>
      <c r="AN517">
        <v>0</v>
      </c>
      <c r="AO517" s="36">
        <v>2</v>
      </c>
      <c r="AP517">
        <v>0</v>
      </c>
      <c r="AQ517">
        <v>0</v>
      </c>
      <c r="AR517">
        <v>0</v>
      </c>
      <c r="AS517">
        <v>4</v>
      </c>
      <c r="AT517">
        <v>4</v>
      </c>
      <c r="AU517" t="s">
        <v>151</v>
      </c>
      <c r="AV517" t="s">
        <v>327</v>
      </c>
      <c r="AW517">
        <v>96</v>
      </c>
      <c r="AX517">
        <v>0</v>
      </c>
      <c r="AY517">
        <v>0</v>
      </c>
      <c r="AZ517">
        <v>2</v>
      </c>
      <c r="BA517">
        <v>98</v>
      </c>
      <c r="BB517">
        <v>5.0849866700000002</v>
      </c>
      <c r="BC517">
        <v>14.63825578</v>
      </c>
      <c r="BD517">
        <v>11</v>
      </c>
    </row>
    <row r="518" spans="1:56" x14ac:dyDescent="0.25">
      <c r="A518" s="171">
        <v>44150</v>
      </c>
      <c r="B518" t="s">
        <v>92</v>
      </c>
      <c r="C518" t="s">
        <v>602</v>
      </c>
      <c r="D518" t="s">
        <v>157</v>
      </c>
      <c r="E518" t="s">
        <v>665</v>
      </c>
      <c r="F518" t="s">
        <v>158</v>
      </c>
      <c r="G518" t="s">
        <v>667</v>
      </c>
      <c r="H518" t="s">
        <v>847</v>
      </c>
      <c r="I518" t="s">
        <v>14</v>
      </c>
      <c r="J518" t="s">
        <v>611</v>
      </c>
      <c r="L518" t="s">
        <v>159</v>
      </c>
      <c r="M518" t="s">
        <v>653</v>
      </c>
      <c r="R518" t="s">
        <v>372</v>
      </c>
      <c r="S518" t="s">
        <v>903</v>
      </c>
      <c r="T518" t="s">
        <v>544</v>
      </c>
      <c r="U518" t="s">
        <v>782</v>
      </c>
      <c r="AC518" t="s">
        <v>372</v>
      </c>
      <c r="AD518" t="s">
        <v>77</v>
      </c>
      <c r="AE518" t="s">
        <v>36</v>
      </c>
      <c r="AG518">
        <v>0</v>
      </c>
      <c r="AH518">
        <v>2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1</v>
      </c>
      <c r="AP518">
        <v>0</v>
      </c>
      <c r="AQ518">
        <v>0</v>
      </c>
      <c r="AR518">
        <v>0</v>
      </c>
      <c r="AS518">
        <v>2</v>
      </c>
      <c r="AT518">
        <v>2</v>
      </c>
      <c r="AU518" t="s">
        <v>37</v>
      </c>
      <c r="AW518">
        <v>100</v>
      </c>
      <c r="AX518">
        <v>0</v>
      </c>
      <c r="AY518">
        <v>0</v>
      </c>
      <c r="AZ518">
        <v>0</v>
      </c>
      <c r="BA518">
        <v>100</v>
      </c>
      <c r="BB518">
        <v>6.0385846000000001</v>
      </c>
      <c r="BC518">
        <v>14.4007468</v>
      </c>
      <c r="BD518">
        <v>11</v>
      </c>
    </row>
    <row r="519" spans="1:56" x14ac:dyDescent="0.25">
      <c r="A519" s="171">
        <v>44150</v>
      </c>
      <c r="B519" t="s">
        <v>92</v>
      </c>
      <c r="C519" t="s">
        <v>602</v>
      </c>
      <c r="D519" t="s">
        <v>157</v>
      </c>
      <c r="E519" t="s">
        <v>665</v>
      </c>
      <c r="F519" t="s">
        <v>158</v>
      </c>
      <c r="G519" t="s">
        <v>667</v>
      </c>
      <c r="H519" t="s">
        <v>847</v>
      </c>
      <c r="I519" t="s">
        <v>14</v>
      </c>
      <c r="J519" t="s">
        <v>611</v>
      </c>
      <c r="L519" t="s">
        <v>159</v>
      </c>
      <c r="M519" t="s">
        <v>653</v>
      </c>
      <c r="R519" t="s">
        <v>372</v>
      </c>
      <c r="S519" t="s">
        <v>162</v>
      </c>
      <c r="T519" t="s">
        <v>544</v>
      </c>
      <c r="U519" t="s">
        <v>782</v>
      </c>
      <c r="AC519" t="s">
        <v>372</v>
      </c>
      <c r="AD519" t="s">
        <v>77</v>
      </c>
      <c r="AE519" t="s">
        <v>36</v>
      </c>
      <c r="AG519">
        <v>0</v>
      </c>
      <c r="AH519">
        <v>2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1</v>
      </c>
      <c r="AP519">
        <v>0</v>
      </c>
      <c r="AQ519">
        <v>0</v>
      </c>
      <c r="AR519">
        <v>0</v>
      </c>
      <c r="AS519">
        <v>2</v>
      </c>
      <c r="AT519">
        <v>2</v>
      </c>
      <c r="AU519" t="s">
        <v>37</v>
      </c>
      <c r="AW519">
        <v>100</v>
      </c>
      <c r="AX519">
        <v>0</v>
      </c>
      <c r="AY519">
        <v>0</v>
      </c>
      <c r="AZ519">
        <v>0</v>
      </c>
      <c r="BA519">
        <v>100</v>
      </c>
      <c r="BB519">
        <v>6.0385846000000001</v>
      </c>
      <c r="BC519">
        <v>14.4007468</v>
      </c>
      <c r="BD519">
        <v>11</v>
      </c>
    </row>
    <row r="520" spans="1:56" x14ac:dyDescent="0.25">
      <c r="A520" s="171">
        <v>44150</v>
      </c>
      <c r="B520" t="s">
        <v>10</v>
      </c>
      <c r="C520" t="s">
        <v>659</v>
      </c>
      <c r="D520" t="s">
        <v>11</v>
      </c>
      <c r="E520" t="s">
        <v>660</v>
      </c>
      <c r="F520" t="s">
        <v>33</v>
      </c>
      <c r="G520" t="s">
        <v>668</v>
      </c>
      <c r="H520" t="s">
        <v>362</v>
      </c>
      <c r="I520" t="s">
        <v>14</v>
      </c>
      <c r="J520" t="s">
        <v>611</v>
      </c>
      <c r="L520" t="s">
        <v>34</v>
      </c>
      <c r="M520" t="s">
        <v>651</v>
      </c>
      <c r="R520" t="s">
        <v>372</v>
      </c>
      <c r="S520" t="s">
        <v>68</v>
      </c>
      <c r="T520" t="s">
        <v>25</v>
      </c>
      <c r="U520" t="s">
        <v>596</v>
      </c>
      <c r="W520" t="s">
        <v>10</v>
      </c>
      <c r="X520" t="s">
        <v>659</v>
      </c>
      <c r="Y520" t="s">
        <v>927</v>
      </c>
      <c r="Z520" t="s">
        <v>928</v>
      </c>
      <c r="AA520" t="s">
        <v>1143</v>
      </c>
      <c r="AB520" t="s">
        <v>1144</v>
      </c>
      <c r="AC520" t="s">
        <v>359</v>
      </c>
      <c r="AD520" t="s">
        <v>65</v>
      </c>
      <c r="AE520" t="s">
        <v>36</v>
      </c>
      <c r="AG520">
        <v>0</v>
      </c>
      <c r="AH520">
        <v>2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 s="36">
        <v>1</v>
      </c>
      <c r="AP520">
        <v>0</v>
      </c>
      <c r="AQ520">
        <v>0</v>
      </c>
      <c r="AR520">
        <v>0</v>
      </c>
      <c r="AS520">
        <v>2</v>
      </c>
      <c r="AT520">
        <v>2</v>
      </c>
      <c r="AU520" t="s">
        <v>37</v>
      </c>
      <c r="AW520">
        <v>70</v>
      </c>
      <c r="AX520">
        <v>0</v>
      </c>
      <c r="AY520">
        <v>0</v>
      </c>
      <c r="AZ520">
        <v>0</v>
      </c>
      <c r="BA520">
        <v>70</v>
      </c>
      <c r="BB520">
        <v>9.3887997999999993</v>
      </c>
      <c r="BC520">
        <v>13.43275727</v>
      </c>
      <c r="BD520">
        <v>11</v>
      </c>
    </row>
    <row r="521" spans="1:56" x14ac:dyDescent="0.25">
      <c r="A521" s="171">
        <v>44150</v>
      </c>
      <c r="B521" t="s">
        <v>10</v>
      </c>
      <c r="C521" t="s">
        <v>659</v>
      </c>
      <c r="D521" t="s">
        <v>11</v>
      </c>
      <c r="E521" t="s">
        <v>660</v>
      </c>
      <c r="F521" t="s">
        <v>12</v>
      </c>
      <c r="G521" t="s">
        <v>661</v>
      </c>
      <c r="H521" t="s">
        <v>13</v>
      </c>
      <c r="I521" t="s">
        <v>14</v>
      </c>
      <c r="J521" t="s">
        <v>611</v>
      </c>
      <c r="L521" t="s">
        <v>324</v>
      </c>
      <c r="M521" t="s">
        <v>629</v>
      </c>
      <c r="R521" t="s">
        <v>372</v>
      </c>
      <c r="S521" t="s">
        <v>72</v>
      </c>
      <c r="T521" t="s">
        <v>17</v>
      </c>
      <c r="U521" t="s">
        <v>594</v>
      </c>
      <c r="W521" t="s">
        <v>614</v>
      </c>
      <c r="X521" t="s">
        <v>615</v>
      </c>
      <c r="AC521" t="s">
        <v>372</v>
      </c>
      <c r="AD521" t="s">
        <v>254</v>
      </c>
      <c r="AE521" t="s">
        <v>36</v>
      </c>
      <c r="AG521">
        <v>0</v>
      </c>
      <c r="AH521">
        <v>11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 s="36">
        <v>1</v>
      </c>
      <c r="AP521">
        <v>2</v>
      </c>
      <c r="AQ521">
        <v>3</v>
      </c>
      <c r="AR521">
        <v>4</v>
      </c>
      <c r="AS521">
        <v>2</v>
      </c>
      <c r="AT521">
        <v>11</v>
      </c>
      <c r="AU521" t="s">
        <v>64</v>
      </c>
      <c r="AV521" t="s">
        <v>327</v>
      </c>
      <c r="AW521">
        <v>70</v>
      </c>
      <c r="AX521">
        <v>100</v>
      </c>
      <c r="AY521">
        <v>20</v>
      </c>
      <c r="AZ521">
        <v>5</v>
      </c>
      <c r="BA521">
        <v>195</v>
      </c>
      <c r="BB521">
        <v>7.7847441999999996</v>
      </c>
      <c r="BC521">
        <v>15.51739456</v>
      </c>
      <c r="BD521">
        <v>11</v>
      </c>
    </row>
    <row r="522" spans="1:56" x14ac:dyDescent="0.25">
      <c r="A522" s="171">
        <v>44151</v>
      </c>
      <c r="B522" t="s">
        <v>26</v>
      </c>
      <c r="C522" t="s">
        <v>590</v>
      </c>
      <c r="D522" t="s">
        <v>591</v>
      </c>
      <c r="E522" t="s">
        <v>592</v>
      </c>
      <c r="F522" t="s">
        <v>142</v>
      </c>
      <c r="G522" t="s">
        <v>606</v>
      </c>
      <c r="H522" t="s">
        <v>363</v>
      </c>
      <c r="I522" t="s">
        <v>14</v>
      </c>
      <c r="J522" t="s">
        <v>611</v>
      </c>
      <c r="L522" t="s">
        <v>208</v>
      </c>
      <c r="M522" t="s">
        <v>631</v>
      </c>
      <c r="R522" t="s">
        <v>372</v>
      </c>
      <c r="S522" t="s">
        <v>68</v>
      </c>
      <c r="T522" t="s">
        <v>17</v>
      </c>
      <c r="U522" t="s">
        <v>594</v>
      </c>
      <c r="W522" t="s">
        <v>143</v>
      </c>
      <c r="X522" t="s">
        <v>595</v>
      </c>
      <c r="AC522" t="s">
        <v>372</v>
      </c>
      <c r="AD522" t="s">
        <v>182</v>
      </c>
      <c r="AE522" t="s">
        <v>36</v>
      </c>
      <c r="AG522">
        <v>0</v>
      </c>
      <c r="AH522">
        <v>12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1</v>
      </c>
      <c r="AP522">
        <v>3</v>
      </c>
      <c r="AQ522">
        <v>2</v>
      </c>
      <c r="AR522">
        <v>3</v>
      </c>
      <c r="AS522">
        <v>4</v>
      </c>
      <c r="AT522">
        <v>12</v>
      </c>
      <c r="AU522" t="s">
        <v>37</v>
      </c>
      <c r="AW522">
        <v>408</v>
      </c>
      <c r="AX522">
        <v>0</v>
      </c>
      <c r="AY522">
        <v>0</v>
      </c>
      <c r="AZ522">
        <v>0</v>
      </c>
      <c r="BA522">
        <v>408</v>
      </c>
      <c r="BB522">
        <v>6.9304543000000001</v>
      </c>
      <c r="BC522">
        <v>14.819990539999999</v>
      </c>
      <c r="BD522">
        <v>11</v>
      </c>
    </row>
    <row r="523" spans="1:56" x14ac:dyDescent="0.25">
      <c r="A523" s="171">
        <v>44151</v>
      </c>
      <c r="B523" t="s">
        <v>26</v>
      </c>
      <c r="C523" t="s">
        <v>590</v>
      </c>
      <c r="D523" t="s">
        <v>591</v>
      </c>
      <c r="E523" t="s">
        <v>592</v>
      </c>
      <c r="F523" t="s">
        <v>142</v>
      </c>
      <c r="G523" t="s">
        <v>606</v>
      </c>
      <c r="H523" t="s">
        <v>363</v>
      </c>
      <c r="I523" t="s">
        <v>25</v>
      </c>
      <c r="J523" t="s">
        <v>596</v>
      </c>
      <c r="L523" t="s">
        <v>26</v>
      </c>
      <c r="M523" t="s">
        <v>590</v>
      </c>
      <c r="N523" t="s">
        <v>591</v>
      </c>
      <c r="O523" t="s">
        <v>592</v>
      </c>
      <c r="P523" t="s">
        <v>142</v>
      </c>
      <c r="Q523" t="s">
        <v>606</v>
      </c>
      <c r="R523" t="s">
        <v>363</v>
      </c>
      <c r="S523" t="s">
        <v>179</v>
      </c>
      <c r="T523" t="s">
        <v>25</v>
      </c>
      <c r="U523" t="s">
        <v>596</v>
      </c>
      <c r="W523" t="s">
        <v>92</v>
      </c>
      <c r="X523" t="s">
        <v>602</v>
      </c>
      <c r="Y523" t="s">
        <v>157</v>
      </c>
      <c r="Z523" t="s">
        <v>665</v>
      </c>
      <c r="AA523" t="s">
        <v>158</v>
      </c>
      <c r="AB523" t="s">
        <v>667</v>
      </c>
      <c r="AC523" t="s">
        <v>450</v>
      </c>
      <c r="AD523" t="s">
        <v>182</v>
      </c>
      <c r="AE523" t="s">
        <v>112</v>
      </c>
      <c r="AG523">
        <v>0</v>
      </c>
      <c r="AH523">
        <v>0</v>
      </c>
      <c r="AI523">
        <v>9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1</v>
      </c>
      <c r="AP523">
        <v>0</v>
      </c>
      <c r="AQ523">
        <v>0</v>
      </c>
      <c r="AR523">
        <v>4</v>
      </c>
      <c r="AS523">
        <v>5</v>
      </c>
      <c r="AT523">
        <v>9</v>
      </c>
      <c r="AU523" t="s">
        <v>37</v>
      </c>
      <c r="AW523">
        <v>339</v>
      </c>
      <c r="AX523">
        <v>0</v>
      </c>
      <c r="AY523">
        <v>0</v>
      </c>
      <c r="AZ523">
        <v>0</v>
      </c>
      <c r="BA523">
        <v>339</v>
      </c>
      <c r="BB523">
        <v>6.9304543000000001</v>
      </c>
      <c r="BC523">
        <v>14.819990539999999</v>
      </c>
      <c r="BD523">
        <v>11</v>
      </c>
    </row>
    <row r="524" spans="1:56" x14ac:dyDescent="0.25">
      <c r="A524" s="171">
        <v>44151</v>
      </c>
      <c r="B524" t="s">
        <v>26</v>
      </c>
      <c r="C524" t="s">
        <v>590</v>
      </c>
      <c r="D524" t="s">
        <v>591</v>
      </c>
      <c r="E524" t="s">
        <v>592</v>
      </c>
      <c r="F524" t="s">
        <v>142</v>
      </c>
      <c r="G524" t="s">
        <v>606</v>
      </c>
      <c r="H524" t="s">
        <v>363</v>
      </c>
      <c r="I524" t="s">
        <v>25</v>
      </c>
      <c r="J524" t="s">
        <v>596</v>
      </c>
      <c r="L524" t="s">
        <v>26</v>
      </c>
      <c r="M524" t="s">
        <v>590</v>
      </c>
      <c r="N524" t="s">
        <v>591</v>
      </c>
      <c r="O524" t="s">
        <v>592</v>
      </c>
      <c r="P524" t="s">
        <v>142</v>
      </c>
      <c r="Q524" t="s">
        <v>606</v>
      </c>
      <c r="R524" t="s">
        <v>363</v>
      </c>
      <c r="S524" t="s">
        <v>179</v>
      </c>
      <c r="T524" t="s">
        <v>17</v>
      </c>
      <c r="U524" t="s">
        <v>594</v>
      </c>
      <c r="W524" t="s">
        <v>143</v>
      </c>
      <c r="X524" t="s">
        <v>595</v>
      </c>
      <c r="AC524" t="s">
        <v>372</v>
      </c>
      <c r="AD524" t="s">
        <v>194</v>
      </c>
      <c r="AE524" t="s">
        <v>112</v>
      </c>
      <c r="AG524">
        <v>0</v>
      </c>
      <c r="AH524">
        <v>0</v>
      </c>
      <c r="AI524">
        <v>8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1</v>
      </c>
      <c r="AP524">
        <v>0</v>
      </c>
      <c r="AQ524">
        <v>0</v>
      </c>
      <c r="AR524">
        <v>2</v>
      </c>
      <c r="AS524">
        <v>6</v>
      </c>
      <c r="AT524">
        <v>8</v>
      </c>
      <c r="AU524" t="s">
        <v>37</v>
      </c>
      <c r="AW524">
        <v>384</v>
      </c>
      <c r="AX524">
        <v>0</v>
      </c>
      <c r="AY524">
        <v>0</v>
      </c>
      <c r="AZ524">
        <v>0</v>
      </c>
      <c r="BA524">
        <v>384</v>
      </c>
      <c r="BB524">
        <v>6.9304543000000001</v>
      </c>
      <c r="BC524">
        <v>14.819990539999999</v>
      </c>
      <c r="BD524">
        <v>11</v>
      </c>
    </row>
    <row r="525" spans="1:56" x14ac:dyDescent="0.25">
      <c r="A525" s="171">
        <v>44151</v>
      </c>
      <c r="B525" t="s">
        <v>26</v>
      </c>
      <c r="C525" t="s">
        <v>590</v>
      </c>
      <c r="D525" t="s">
        <v>591</v>
      </c>
      <c r="E525" t="s">
        <v>592</v>
      </c>
      <c r="F525" t="s">
        <v>142</v>
      </c>
      <c r="G525" t="s">
        <v>606</v>
      </c>
      <c r="H525" t="s">
        <v>363</v>
      </c>
      <c r="I525" t="s">
        <v>14</v>
      </c>
      <c r="J525" t="s">
        <v>611</v>
      </c>
      <c r="L525" t="s">
        <v>136</v>
      </c>
      <c r="M525" t="s">
        <v>612</v>
      </c>
      <c r="R525" t="s">
        <v>372</v>
      </c>
      <c r="S525" t="s">
        <v>72</v>
      </c>
      <c r="T525" t="s">
        <v>17</v>
      </c>
      <c r="U525" t="s">
        <v>594</v>
      </c>
      <c r="W525" t="s">
        <v>143</v>
      </c>
      <c r="X525" t="s">
        <v>595</v>
      </c>
      <c r="AC525" t="s">
        <v>372</v>
      </c>
      <c r="AD525" t="s">
        <v>65</v>
      </c>
      <c r="AE525" t="s">
        <v>36</v>
      </c>
      <c r="AG525">
        <v>0</v>
      </c>
      <c r="AH525">
        <v>22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1</v>
      </c>
      <c r="AP525">
        <v>6</v>
      </c>
      <c r="AQ525">
        <v>4</v>
      </c>
      <c r="AR525">
        <v>5</v>
      </c>
      <c r="AS525">
        <v>7</v>
      </c>
      <c r="AT525">
        <v>22</v>
      </c>
      <c r="AU525" t="s">
        <v>39</v>
      </c>
      <c r="AW525">
        <v>235</v>
      </c>
      <c r="AX525">
        <v>74</v>
      </c>
      <c r="AY525">
        <v>26</v>
      </c>
      <c r="AZ525">
        <v>0</v>
      </c>
      <c r="BA525">
        <v>335</v>
      </c>
      <c r="BB525">
        <v>6.9304543000000001</v>
      </c>
      <c r="BC525">
        <v>14.819990539999999</v>
      </c>
      <c r="BD525">
        <v>11</v>
      </c>
    </row>
    <row r="526" spans="1:56" x14ac:dyDescent="0.25">
      <c r="A526" s="171">
        <v>44151</v>
      </c>
      <c r="B526" t="s">
        <v>26</v>
      </c>
      <c r="C526" t="s">
        <v>590</v>
      </c>
      <c r="D526" t="s">
        <v>591</v>
      </c>
      <c r="E526" t="s">
        <v>592</v>
      </c>
      <c r="F526" t="s">
        <v>142</v>
      </c>
      <c r="G526" t="s">
        <v>606</v>
      </c>
      <c r="H526" t="s">
        <v>363</v>
      </c>
      <c r="I526" t="s">
        <v>14</v>
      </c>
      <c r="J526" t="s">
        <v>611</v>
      </c>
      <c r="L526" t="s">
        <v>208</v>
      </c>
      <c r="M526" t="s">
        <v>631</v>
      </c>
      <c r="R526" t="s">
        <v>372</v>
      </c>
      <c r="S526" t="s">
        <v>68</v>
      </c>
      <c r="T526" t="s">
        <v>17</v>
      </c>
      <c r="U526" t="s">
        <v>594</v>
      </c>
      <c r="W526" t="s">
        <v>618</v>
      </c>
      <c r="X526" t="s">
        <v>619</v>
      </c>
      <c r="AC526" t="s">
        <v>372</v>
      </c>
      <c r="AD526" t="s">
        <v>29</v>
      </c>
      <c r="AE526" t="s">
        <v>307</v>
      </c>
      <c r="AG526">
        <v>0</v>
      </c>
      <c r="AH526">
        <v>25</v>
      </c>
      <c r="AI526">
        <v>0</v>
      </c>
      <c r="AJ526">
        <v>0</v>
      </c>
      <c r="AK526">
        <v>10</v>
      </c>
      <c r="AL526">
        <v>0</v>
      </c>
      <c r="AM526">
        <v>0</v>
      </c>
      <c r="AN526">
        <v>0</v>
      </c>
      <c r="AO526">
        <v>2</v>
      </c>
      <c r="AP526">
        <v>8</v>
      </c>
      <c r="AQ526">
        <v>7</v>
      </c>
      <c r="AR526">
        <v>7</v>
      </c>
      <c r="AS526">
        <v>13</v>
      </c>
      <c r="AT526">
        <v>35</v>
      </c>
      <c r="AU526" t="s">
        <v>31</v>
      </c>
      <c r="AW526">
        <v>220</v>
      </c>
      <c r="AX526">
        <v>70</v>
      </c>
      <c r="AY526">
        <v>0</v>
      </c>
      <c r="AZ526">
        <v>0</v>
      </c>
      <c r="BA526">
        <v>290</v>
      </c>
      <c r="BB526">
        <v>6.9304543000000001</v>
      </c>
      <c r="BC526">
        <v>14.819990539999999</v>
      </c>
      <c r="BD526">
        <v>11</v>
      </c>
    </row>
    <row r="527" spans="1:56" x14ac:dyDescent="0.25">
      <c r="A527" s="171">
        <v>44151</v>
      </c>
      <c r="B527" t="s">
        <v>26</v>
      </c>
      <c r="C527" t="s">
        <v>590</v>
      </c>
      <c r="D527" t="s">
        <v>591</v>
      </c>
      <c r="E527" t="s">
        <v>592</v>
      </c>
      <c r="F527" t="s">
        <v>142</v>
      </c>
      <c r="G527" t="s">
        <v>606</v>
      </c>
      <c r="H527" t="s">
        <v>363</v>
      </c>
      <c r="I527" t="s">
        <v>14</v>
      </c>
      <c r="J527" t="s">
        <v>611</v>
      </c>
      <c r="L527" t="s">
        <v>147</v>
      </c>
      <c r="M527" t="s">
        <v>641</v>
      </c>
      <c r="R527" t="s">
        <v>372</v>
      </c>
      <c r="S527" t="s">
        <v>190</v>
      </c>
      <c r="T527" t="s">
        <v>17</v>
      </c>
      <c r="U527" t="s">
        <v>594</v>
      </c>
      <c r="W527" t="s">
        <v>143</v>
      </c>
      <c r="X527" t="s">
        <v>595</v>
      </c>
      <c r="AC527" t="s">
        <v>372</v>
      </c>
      <c r="AD527" t="s">
        <v>29</v>
      </c>
      <c r="AE527" t="s">
        <v>36</v>
      </c>
      <c r="AG527">
        <v>0</v>
      </c>
      <c r="AH527">
        <v>29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1</v>
      </c>
      <c r="AP527">
        <v>8</v>
      </c>
      <c r="AQ527">
        <v>4</v>
      </c>
      <c r="AR527">
        <v>12</v>
      </c>
      <c r="AS527">
        <v>5</v>
      </c>
      <c r="AT527">
        <v>29</v>
      </c>
      <c r="AU527" t="s">
        <v>135</v>
      </c>
      <c r="AW527">
        <v>210</v>
      </c>
      <c r="AX527">
        <v>0</v>
      </c>
      <c r="AY527">
        <v>85</v>
      </c>
      <c r="AZ527">
        <v>0</v>
      </c>
      <c r="BA527">
        <v>295</v>
      </c>
      <c r="BB527">
        <v>6.9304543000000001</v>
      </c>
      <c r="BC527">
        <v>14.819990539999999</v>
      </c>
      <c r="BD527">
        <v>11</v>
      </c>
    </row>
    <row r="528" spans="1:56" x14ac:dyDescent="0.25">
      <c r="A528" s="171">
        <v>44151</v>
      </c>
      <c r="B528" t="s">
        <v>26</v>
      </c>
      <c r="C528" t="s">
        <v>590</v>
      </c>
      <c r="D528" t="s">
        <v>591</v>
      </c>
      <c r="E528" t="s">
        <v>592</v>
      </c>
      <c r="F528" t="s">
        <v>142</v>
      </c>
      <c r="G528" t="s">
        <v>606</v>
      </c>
      <c r="H528" t="s">
        <v>363</v>
      </c>
      <c r="I528" t="s">
        <v>14</v>
      </c>
      <c r="J528" t="s">
        <v>611</v>
      </c>
      <c r="L528" t="s">
        <v>136</v>
      </c>
      <c r="M528" t="s">
        <v>612</v>
      </c>
      <c r="R528" t="s">
        <v>372</v>
      </c>
      <c r="S528" t="s">
        <v>72</v>
      </c>
      <c r="T528" t="s">
        <v>17</v>
      </c>
      <c r="U528" t="s">
        <v>594</v>
      </c>
      <c r="W528" t="s">
        <v>143</v>
      </c>
      <c r="X528" t="s">
        <v>595</v>
      </c>
      <c r="AC528" t="s">
        <v>372</v>
      </c>
      <c r="AD528" t="s">
        <v>254</v>
      </c>
      <c r="AE528" t="s">
        <v>36</v>
      </c>
      <c r="AG528">
        <v>0</v>
      </c>
      <c r="AH528">
        <v>12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1</v>
      </c>
      <c r="AP528">
        <v>4</v>
      </c>
      <c r="AQ528">
        <v>2</v>
      </c>
      <c r="AR528">
        <v>3</v>
      </c>
      <c r="AS528">
        <v>3</v>
      </c>
      <c r="AT528">
        <v>12</v>
      </c>
      <c r="AU528" t="s">
        <v>39</v>
      </c>
      <c r="AW528">
        <v>80</v>
      </c>
      <c r="AX528">
        <v>36</v>
      </c>
      <c r="AY528">
        <v>24</v>
      </c>
      <c r="AZ528">
        <v>0</v>
      </c>
      <c r="BA528">
        <v>140</v>
      </c>
      <c r="BB528">
        <v>6.9304543000000001</v>
      </c>
      <c r="BC528">
        <v>14.819990539999999</v>
      </c>
      <c r="BD528">
        <v>11</v>
      </c>
    </row>
    <row r="529" spans="1:56" x14ac:dyDescent="0.25">
      <c r="A529" s="171">
        <v>44151</v>
      </c>
      <c r="B529" t="s">
        <v>26</v>
      </c>
      <c r="C529" t="s">
        <v>590</v>
      </c>
      <c r="D529" t="s">
        <v>591</v>
      </c>
      <c r="E529" t="s">
        <v>592</v>
      </c>
      <c r="F529" t="s">
        <v>142</v>
      </c>
      <c r="G529" t="s">
        <v>606</v>
      </c>
      <c r="H529" t="s">
        <v>363</v>
      </c>
      <c r="I529" t="s">
        <v>14</v>
      </c>
      <c r="J529" t="s">
        <v>611</v>
      </c>
      <c r="L529" t="s">
        <v>147</v>
      </c>
      <c r="M529" t="s">
        <v>641</v>
      </c>
      <c r="R529" t="s">
        <v>372</v>
      </c>
      <c r="S529" t="s">
        <v>80</v>
      </c>
      <c r="T529" t="s">
        <v>17</v>
      </c>
      <c r="U529" t="s">
        <v>594</v>
      </c>
      <c r="W529" t="s">
        <v>221</v>
      </c>
      <c r="X529" t="s">
        <v>622</v>
      </c>
      <c r="AC529" t="s">
        <v>372</v>
      </c>
      <c r="AD529" t="s">
        <v>29</v>
      </c>
      <c r="AE529" t="s">
        <v>36</v>
      </c>
      <c r="AG529">
        <v>0</v>
      </c>
      <c r="AH529">
        <v>22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1</v>
      </c>
      <c r="AP529">
        <v>4</v>
      </c>
      <c r="AQ529">
        <v>6</v>
      </c>
      <c r="AR529">
        <v>5</v>
      </c>
      <c r="AS529">
        <v>7</v>
      </c>
      <c r="AT529">
        <v>22</v>
      </c>
      <c r="AU529" t="s">
        <v>39</v>
      </c>
      <c r="AW529">
        <v>190</v>
      </c>
      <c r="AX529">
        <v>30</v>
      </c>
      <c r="AY529">
        <v>15</v>
      </c>
      <c r="AZ529">
        <v>0</v>
      </c>
      <c r="BA529">
        <v>235</v>
      </c>
      <c r="BB529">
        <v>6.9304543000000001</v>
      </c>
      <c r="BC529">
        <v>14.819990539999999</v>
      </c>
      <c r="BD529">
        <v>11</v>
      </c>
    </row>
    <row r="530" spans="1:56" x14ac:dyDescent="0.25">
      <c r="A530" s="171">
        <v>44151</v>
      </c>
      <c r="B530" t="s">
        <v>26</v>
      </c>
      <c r="C530" t="s">
        <v>590</v>
      </c>
      <c r="D530" t="s">
        <v>591</v>
      </c>
      <c r="E530" t="s">
        <v>592</v>
      </c>
      <c r="F530" t="s">
        <v>142</v>
      </c>
      <c r="G530" t="s">
        <v>606</v>
      </c>
      <c r="H530" t="s">
        <v>363</v>
      </c>
      <c r="I530" t="s">
        <v>14</v>
      </c>
      <c r="J530" t="s">
        <v>611</v>
      </c>
      <c r="L530" t="s">
        <v>247</v>
      </c>
      <c r="M530" t="s">
        <v>625</v>
      </c>
      <c r="R530" t="s">
        <v>372</v>
      </c>
      <c r="S530" t="s">
        <v>72</v>
      </c>
      <c r="T530" t="s">
        <v>17</v>
      </c>
      <c r="U530" t="s">
        <v>594</v>
      </c>
      <c r="W530" t="s">
        <v>177</v>
      </c>
      <c r="X530" t="s">
        <v>624</v>
      </c>
      <c r="AC530" t="s">
        <v>372</v>
      </c>
      <c r="AD530" t="s">
        <v>75</v>
      </c>
      <c r="AE530" t="s">
        <v>36</v>
      </c>
      <c r="AG530">
        <v>0</v>
      </c>
      <c r="AH530">
        <v>15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1</v>
      </c>
      <c r="AP530">
        <v>3</v>
      </c>
      <c r="AQ530">
        <v>5</v>
      </c>
      <c r="AR530">
        <v>2</v>
      </c>
      <c r="AS530">
        <v>5</v>
      </c>
      <c r="AT530">
        <v>15</v>
      </c>
      <c r="AU530" t="s">
        <v>39</v>
      </c>
      <c r="AW530">
        <v>150</v>
      </c>
      <c r="AX530">
        <v>75</v>
      </c>
      <c r="AY530">
        <v>25</v>
      </c>
      <c r="AZ530">
        <v>0</v>
      </c>
      <c r="BA530">
        <v>250</v>
      </c>
      <c r="BB530">
        <v>6.9304543000000001</v>
      </c>
      <c r="BC530">
        <v>14.819990539999999</v>
      </c>
      <c r="BD530">
        <v>11</v>
      </c>
    </row>
    <row r="531" spans="1:56" x14ac:dyDescent="0.25">
      <c r="A531" s="171">
        <v>44151</v>
      </c>
      <c r="B531" t="s">
        <v>26</v>
      </c>
      <c r="C531" t="s">
        <v>590</v>
      </c>
      <c r="D531" t="s">
        <v>591</v>
      </c>
      <c r="E531" t="s">
        <v>592</v>
      </c>
      <c r="F531" t="s">
        <v>88</v>
      </c>
      <c r="G531" t="s">
        <v>593</v>
      </c>
      <c r="H531" t="s">
        <v>89</v>
      </c>
      <c r="I531" t="s">
        <v>25</v>
      </c>
      <c r="J531" t="s">
        <v>596</v>
      </c>
      <c r="L531" t="s">
        <v>26</v>
      </c>
      <c r="M531" t="s">
        <v>590</v>
      </c>
      <c r="N531" t="s">
        <v>591</v>
      </c>
      <c r="O531" t="s">
        <v>592</v>
      </c>
      <c r="P531" t="s">
        <v>27</v>
      </c>
      <c r="Q531" t="s">
        <v>607</v>
      </c>
      <c r="R531" t="s">
        <v>394</v>
      </c>
      <c r="S531" t="s">
        <v>80</v>
      </c>
      <c r="T531" t="s">
        <v>25</v>
      </c>
      <c r="U531" t="s">
        <v>596</v>
      </c>
      <c r="W531" t="s">
        <v>92</v>
      </c>
      <c r="X531" t="s">
        <v>602</v>
      </c>
      <c r="Y531" t="s">
        <v>603</v>
      </c>
      <c r="Z531" t="s">
        <v>604</v>
      </c>
      <c r="AA531" t="s">
        <v>154</v>
      </c>
      <c r="AB531" t="s">
        <v>605</v>
      </c>
      <c r="AC531" t="s">
        <v>401</v>
      </c>
      <c r="AD531" t="s">
        <v>283</v>
      </c>
      <c r="AE531" t="s">
        <v>107</v>
      </c>
      <c r="AG531">
        <v>2</v>
      </c>
      <c r="AH531">
        <v>0</v>
      </c>
      <c r="AI531">
        <v>1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2</v>
      </c>
      <c r="AP531">
        <v>0</v>
      </c>
      <c r="AQ531">
        <v>0</v>
      </c>
      <c r="AR531">
        <v>0</v>
      </c>
      <c r="AS531">
        <v>3</v>
      </c>
      <c r="AT531">
        <v>3</v>
      </c>
      <c r="AU531" t="s">
        <v>37</v>
      </c>
      <c r="AW531">
        <v>47</v>
      </c>
      <c r="AX531">
        <v>0</v>
      </c>
      <c r="AY531">
        <v>0</v>
      </c>
      <c r="AZ531">
        <v>0</v>
      </c>
      <c r="BA531">
        <v>47</v>
      </c>
      <c r="BB531">
        <v>6.7419379599999996</v>
      </c>
      <c r="BC531">
        <v>14.56870743</v>
      </c>
      <c r="BD531">
        <v>11</v>
      </c>
    </row>
    <row r="532" spans="1:56" x14ac:dyDescent="0.25">
      <c r="A532" s="171">
        <v>44151</v>
      </c>
      <c r="B532" t="s">
        <v>26</v>
      </c>
      <c r="C532" t="s">
        <v>590</v>
      </c>
      <c r="D532" t="s">
        <v>591</v>
      </c>
      <c r="E532" t="s">
        <v>592</v>
      </c>
      <c r="F532" t="s">
        <v>88</v>
      </c>
      <c r="G532" t="s">
        <v>593</v>
      </c>
      <c r="H532" t="s">
        <v>89</v>
      </c>
      <c r="I532" t="s">
        <v>25</v>
      </c>
      <c r="J532" t="s">
        <v>596</v>
      </c>
      <c r="L532" t="s">
        <v>26</v>
      </c>
      <c r="M532" t="s">
        <v>590</v>
      </c>
      <c r="N532" t="s">
        <v>591</v>
      </c>
      <c r="O532" t="s">
        <v>592</v>
      </c>
      <c r="P532" t="s">
        <v>27</v>
      </c>
      <c r="Q532" t="s">
        <v>607</v>
      </c>
      <c r="R532" t="s">
        <v>394</v>
      </c>
      <c r="S532" t="s">
        <v>83</v>
      </c>
      <c r="T532" t="s">
        <v>25</v>
      </c>
      <c r="U532" t="s">
        <v>596</v>
      </c>
      <c r="W532" t="s">
        <v>26</v>
      </c>
      <c r="X532" t="s">
        <v>590</v>
      </c>
      <c r="Y532" t="s">
        <v>591</v>
      </c>
      <c r="Z532" t="s">
        <v>592</v>
      </c>
      <c r="AA532" t="s">
        <v>88</v>
      </c>
      <c r="AB532" t="s">
        <v>593</v>
      </c>
      <c r="AC532" t="s">
        <v>400</v>
      </c>
      <c r="AD532" t="s">
        <v>65</v>
      </c>
      <c r="AE532" t="s">
        <v>30</v>
      </c>
      <c r="AG532">
        <v>2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1</v>
      </c>
      <c r="AP532">
        <v>0</v>
      </c>
      <c r="AQ532">
        <v>0</v>
      </c>
      <c r="AR532">
        <v>0</v>
      </c>
      <c r="AS532">
        <v>2</v>
      </c>
      <c r="AT532">
        <v>2</v>
      </c>
      <c r="AU532" t="s">
        <v>37</v>
      </c>
      <c r="AW532">
        <v>23</v>
      </c>
      <c r="AX532">
        <v>0</v>
      </c>
      <c r="AY532">
        <v>0</v>
      </c>
      <c r="AZ532">
        <v>0</v>
      </c>
      <c r="BA532">
        <v>23</v>
      </c>
      <c r="BB532">
        <v>6.7419379599999996</v>
      </c>
      <c r="BC532">
        <v>14.56870743</v>
      </c>
      <c r="BD532">
        <v>11</v>
      </c>
    </row>
    <row r="533" spans="1:56" x14ac:dyDescent="0.25">
      <c r="A533" s="171">
        <v>44151</v>
      </c>
      <c r="B533" t="s">
        <v>26</v>
      </c>
      <c r="C533" t="s">
        <v>590</v>
      </c>
      <c r="D533" t="s">
        <v>591</v>
      </c>
      <c r="E533" t="s">
        <v>592</v>
      </c>
      <c r="F533" t="s">
        <v>88</v>
      </c>
      <c r="G533" t="s">
        <v>593</v>
      </c>
      <c r="H533" t="s">
        <v>89</v>
      </c>
      <c r="I533" t="s">
        <v>25</v>
      </c>
      <c r="J533" t="s">
        <v>596</v>
      </c>
      <c r="L533" t="s">
        <v>26</v>
      </c>
      <c r="M533" t="s">
        <v>590</v>
      </c>
      <c r="N533" t="s">
        <v>591</v>
      </c>
      <c r="O533" t="s">
        <v>592</v>
      </c>
      <c r="P533" t="s">
        <v>27</v>
      </c>
      <c r="Q533" t="s">
        <v>607</v>
      </c>
      <c r="R533" t="s">
        <v>689</v>
      </c>
      <c r="S533" t="s">
        <v>162</v>
      </c>
      <c r="T533" t="s">
        <v>25</v>
      </c>
      <c r="U533" t="s">
        <v>596</v>
      </c>
      <c r="W533" t="s">
        <v>92</v>
      </c>
      <c r="X533" t="s">
        <v>602</v>
      </c>
      <c r="Y533" t="s">
        <v>93</v>
      </c>
      <c r="Z533" t="s">
        <v>687</v>
      </c>
      <c r="AA533" t="s">
        <v>211</v>
      </c>
      <c r="AB533" t="s">
        <v>688</v>
      </c>
      <c r="AC533" t="s">
        <v>439</v>
      </c>
      <c r="AD533" t="s">
        <v>234</v>
      </c>
      <c r="AE533" t="s">
        <v>30</v>
      </c>
      <c r="AG533">
        <v>4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1</v>
      </c>
      <c r="AP533">
        <v>0</v>
      </c>
      <c r="AQ533">
        <v>0</v>
      </c>
      <c r="AR533">
        <v>0</v>
      </c>
      <c r="AS533">
        <v>4</v>
      </c>
      <c r="AT533">
        <v>4</v>
      </c>
      <c r="AU533" t="s">
        <v>37</v>
      </c>
      <c r="AW533">
        <v>47</v>
      </c>
      <c r="AX533">
        <v>0</v>
      </c>
      <c r="AY533">
        <v>0</v>
      </c>
      <c r="AZ533">
        <v>0</v>
      </c>
      <c r="BA533">
        <v>47</v>
      </c>
      <c r="BB533">
        <v>6.7419379599999996</v>
      </c>
      <c r="BC533">
        <v>14.56870743</v>
      </c>
      <c r="BD533">
        <v>11</v>
      </c>
    </row>
    <row r="534" spans="1:56" x14ac:dyDescent="0.25">
      <c r="A534" s="171">
        <v>44151</v>
      </c>
      <c r="B534" t="s">
        <v>92</v>
      </c>
      <c r="C534" t="s">
        <v>602</v>
      </c>
      <c r="D534" t="s">
        <v>940</v>
      </c>
      <c r="E534" t="s">
        <v>604</v>
      </c>
      <c r="F534" t="s">
        <v>218</v>
      </c>
      <c r="G534" t="s">
        <v>837</v>
      </c>
      <c r="H534" t="s">
        <v>364</v>
      </c>
      <c r="I534" t="s">
        <v>25</v>
      </c>
      <c r="J534" t="s">
        <v>596</v>
      </c>
      <c r="L534" t="s">
        <v>92</v>
      </c>
      <c r="M534" t="s">
        <v>602</v>
      </c>
      <c r="N534" t="s">
        <v>157</v>
      </c>
      <c r="O534" t="s">
        <v>665</v>
      </c>
      <c r="P534" t="s">
        <v>201</v>
      </c>
      <c r="Q534" t="s">
        <v>666</v>
      </c>
      <c r="R534" t="s">
        <v>958</v>
      </c>
      <c r="S534" t="s">
        <v>83</v>
      </c>
      <c r="T534" t="s">
        <v>17</v>
      </c>
      <c r="U534" t="s">
        <v>594</v>
      </c>
      <c r="W534" t="s">
        <v>221</v>
      </c>
      <c r="X534" t="s">
        <v>622</v>
      </c>
      <c r="AC534" t="s">
        <v>372</v>
      </c>
      <c r="AD534" t="s">
        <v>234</v>
      </c>
      <c r="AE534" t="s">
        <v>107</v>
      </c>
      <c r="AG534">
        <v>3</v>
      </c>
      <c r="AH534">
        <v>0</v>
      </c>
      <c r="AI534">
        <v>3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2</v>
      </c>
      <c r="AP534">
        <v>0</v>
      </c>
      <c r="AQ534">
        <v>0</v>
      </c>
      <c r="AR534">
        <v>0</v>
      </c>
      <c r="AS534">
        <v>6</v>
      </c>
      <c r="AT534">
        <v>6</v>
      </c>
      <c r="AU534" t="s">
        <v>37</v>
      </c>
      <c r="AW534">
        <v>46</v>
      </c>
      <c r="AX534">
        <v>0</v>
      </c>
      <c r="AY534">
        <v>0</v>
      </c>
      <c r="AZ534">
        <v>0</v>
      </c>
      <c r="BA534">
        <v>46</v>
      </c>
      <c r="BB534">
        <v>5.0849866700000002</v>
      </c>
      <c r="BC534">
        <v>14.63825578</v>
      </c>
      <c r="BD534">
        <v>11</v>
      </c>
    </row>
    <row r="535" spans="1:56" x14ac:dyDescent="0.25">
      <c r="A535" s="171">
        <v>44151</v>
      </c>
      <c r="B535" t="s">
        <v>92</v>
      </c>
      <c r="C535" t="s">
        <v>602</v>
      </c>
      <c r="D535" t="s">
        <v>940</v>
      </c>
      <c r="E535" t="s">
        <v>604</v>
      </c>
      <c r="F535" t="s">
        <v>218</v>
      </c>
      <c r="G535" t="s">
        <v>837</v>
      </c>
      <c r="H535" t="s">
        <v>364</v>
      </c>
      <c r="I535" t="s">
        <v>25</v>
      </c>
      <c r="J535" t="s">
        <v>596</v>
      </c>
      <c r="L535" t="s">
        <v>92</v>
      </c>
      <c r="M535" t="s">
        <v>602</v>
      </c>
      <c r="N535" t="s">
        <v>157</v>
      </c>
      <c r="O535" t="s">
        <v>665</v>
      </c>
      <c r="P535" t="s">
        <v>201</v>
      </c>
      <c r="Q535" t="s">
        <v>666</v>
      </c>
      <c r="R535" t="s">
        <v>992</v>
      </c>
      <c r="S535" t="s">
        <v>83</v>
      </c>
      <c r="T535" t="s">
        <v>17</v>
      </c>
      <c r="U535" t="s">
        <v>594</v>
      </c>
      <c r="W535" t="s">
        <v>647</v>
      </c>
      <c r="X535" t="s">
        <v>648</v>
      </c>
      <c r="AC535" t="s">
        <v>372</v>
      </c>
      <c r="AD535" t="s">
        <v>176</v>
      </c>
      <c r="AE535" t="s">
        <v>107</v>
      </c>
      <c r="AG535">
        <v>4</v>
      </c>
      <c r="AH535">
        <v>0</v>
      </c>
      <c r="AI535">
        <v>2</v>
      </c>
      <c r="AJ535">
        <v>0</v>
      </c>
      <c r="AK535">
        <v>0</v>
      </c>
      <c r="AL535">
        <v>0</v>
      </c>
      <c r="AM535">
        <v>0</v>
      </c>
      <c r="AN535">
        <v>0</v>
      </c>
      <c r="AO535" s="36">
        <v>2</v>
      </c>
      <c r="AP535">
        <v>0</v>
      </c>
      <c r="AQ535">
        <v>0</v>
      </c>
      <c r="AR535">
        <v>0</v>
      </c>
      <c r="AS535">
        <v>6</v>
      </c>
      <c r="AT535">
        <v>6</v>
      </c>
      <c r="AU535" t="s">
        <v>37</v>
      </c>
      <c r="AW535">
        <v>350</v>
      </c>
      <c r="AX535">
        <v>0</v>
      </c>
      <c r="AY535">
        <v>0</v>
      </c>
      <c r="AZ535">
        <v>0</v>
      </c>
      <c r="BA535">
        <v>350</v>
      </c>
      <c r="BB535">
        <v>5.0849866700000002</v>
      </c>
      <c r="BC535">
        <v>14.63825578</v>
      </c>
      <c r="BD535">
        <v>11</v>
      </c>
    </row>
    <row r="536" spans="1:56" x14ac:dyDescent="0.25">
      <c r="A536" s="171">
        <v>44151</v>
      </c>
      <c r="B536" t="s">
        <v>92</v>
      </c>
      <c r="C536" t="s">
        <v>602</v>
      </c>
      <c r="D536" t="s">
        <v>940</v>
      </c>
      <c r="E536" t="s">
        <v>604</v>
      </c>
      <c r="F536" t="s">
        <v>218</v>
      </c>
      <c r="G536" t="s">
        <v>837</v>
      </c>
      <c r="H536" t="s">
        <v>364</v>
      </c>
      <c r="I536" t="s">
        <v>25</v>
      </c>
      <c r="J536" t="s">
        <v>596</v>
      </c>
      <c r="L536" t="s">
        <v>92</v>
      </c>
      <c r="M536" t="s">
        <v>602</v>
      </c>
      <c r="N536" t="s">
        <v>157</v>
      </c>
      <c r="O536" t="s">
        <v>665</v>
      </c>
      <c r="P536" t="s">
        <v>201</v>
      </c>
      <c r="Q536" t="s">
        <v>666</v>
      </c>
      <c r="R536" t="s">
        <v>967</v>
      </c>
      <c r="S536" t="s">
        <v>162</v>
      </c>
      <c r="T536" t="s">
        <v>17</v>
      </c>
      <c r="U536" t="s">
        <v>594</v>
      </c>
      <c r="W536" t="s">
        <v>639</v>
      </c>
      <c r="X536" t="s">
        <v>640</v>
      </c>
      <c r="AC536" t="s">
        <v>372</v>
      </c>
      <c r="AD536" t="s">
        <v>245</v>
      </c>
      <c r="AE536" t="s">
        <v>156</v>
      </c>
      <c r="AG536">
        <v>2</v>
      </c>
      <c r="AH536">
        <v>0</v>
      </c>
      <c r="AI536">
        <v>3</v>
      </c>
      <c r="AJ536">
        <v>0</v>
      </c>
      <c r="AK536">
        <v>0</v>
      </c>
      <c r="AL536">
        <v>0</v>
      </c>
      <c r="AM536">
        <v>0</v>
      </c>
      <c r="AN536">
        <v>0</v>
      </c>
      <c r="AO536" s="36">
        <v>2</v>
      </c>
      <c r="AP536">
        <v>0</v>
      </c>
      <c r="AQ536">
        <v>0</v>
      </c>
      <c r="AR536">
        <v>0</v>
      </c>
      <c r="AS536">
        <v>5</v>
      </c>
      <c r="AT536">
        <v>5</v>
      </c>
      <c r="AU536" t="s">
        <v>37</v>
      </c>
      <c r="AW536">
        <v>111</v>
      </c>
      <c r="AX536">
        <v>0</v>
      </c>
      <c r="AY536">
        <v>0</v>
      </c>
      <c r="AZ536">
        <v>0</v>
      </c>
      <c r="BA536">
        <v>111</v>
      </c>
      <c r="BB536">
        <v>5.0849866700000002</v>
      </c>
      <c r="BC536">
        <v>14.63825578</v>
      </c>
      <c r="BD536">
        <v>11</v>
      </c>
    </row>
    <row r="537" spans="1:56" x14ac:dyDescent="0.25">
      <c r="A537" s="171">
        <v>44151</v>
      </c>
      <c r="B537" t="s">
        <v>92</v>
      </c>
      <c r="C537" t="s">
        <v>602</v>
      </c>
      <c r="D537" t="s">
        <v>157</v>
      </c>
      <c r="E537" t="s">
        <v>665</v>
      </c>
      <c r="F537" t="s">
        <v>158</v>
      </c>
      <c r="G537" t="s">
        <v>667</v>
      </c>
      <c r="H537" t="s">
        <v>847</v>
      </c>
      <c r="I537" t="s">
        <v>25</v>
      </c>
      <c r="J537" t="s">
        <v>596</v>
      </c>
      <c r="L537" t="s">
        <v>26</v>
      </c>
      <c r="M537" t="s">
        <v>590</v>
      </c>
      <c r="N537" t="s">
        <v>301</v>
      </c>
      <c r="O537" t="s">
        <v>745</v>
      </c>
      <c r="P537" t="s">
        <v>543</v>
      </c>
      <c r="Q537" t="s">
        <v>827</v>
      </c>
      <c r="R537" t="s">
        <v>828</v>
      </c>
      <c r="S537" t="s">
        <v>68</v>
      </c>
      <c r="T537" t="s">
        <v>25</v>
      </c>
      <c r="U537" t="s">
        <v>596</v>
      </c>
      <c r="W537" t="s">
        <v>92</v>
      </c>
      <c r="X537" t="s">
        <v>602</v>
      </c>
      <c r="Y537" t="s">
        <v>157</v>
      </c>
      <c r="Z537" t="s">
        <v>665</v>
      </c>
      <c r="AA537" t="s">
        <v>158</v>
      </c>
      <c r="AB537" t="s">
        <v>667</v>
      </c>
      <c r="AC537" t="s">
        <v>830</v>
      </c>
      <c r="AD537" t="s">
        <v>179</v>
      </c>
      <c r="AE537" t="s">
        <v>30</v>
      </c>
      <c r="AG537">
        <v>3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1</v>
      </c>
      <c r="AP537">
        <v>0</v>
      </c>
      <c r="AQ537">
        <v>0</v>
      </c>
      <c r="AR537">
        <v>0</v>
      </c>
      <c r="AS537">
        <v>3</v>
      </c>
      <c r="AT537">
        <v>3</v>
      </c>
      <c r="AU537" t="s">
        <v>37</v>
      </c>
      <c r="AW537">
        <v>100</v>
      </c>
      <c r="AX537">
        <v>0</v>
      </c>
      <c r="AY537">
        <v>0</v>
      </c>
      <c r="AZ537">
        <v>0</v>
      </c>
      <c r="BA537">
        <v>100</v>
      </c>
      <c r="BB537">
        <v>6.0385846000000001</v>
      </c>
      <c r="BC537">
        <v>14.4007468</v>
      </c>
      <c r="BD537">
        <v>11</v>
      </c>
    </row>
    <row r="538" spans="1:56" x14ac:dyDescent="0.25">
      <c r="A538" s="171">
        <v>44151</v>
      </c>
      <c r="B538" t="s">
        <v>92</v>
      </c>
      <c r="C538" t="s">
        <v>602</v>
      </c>
      <c r="D538" t="s">
        <v>157</v>
      </c>
      <c r="E538" t="s">
        <v>665</v>
      </c>
      <c r="F538" t="s">
        <v>158</v>
      </c>
      <c r="G538" t="s">
        <v>667</v>
      </c>
      <c r="H538" t="s">
        <v>847</v>
      </c>
      <c r="I538" t="s">
        <v>25</v>
      </c>
      <c r="J538" t="s">
        <v>596</v>
      </c>
      <c r="L538" t="s">
        <v>26</v>
      </c>
      <c r="M538" t="s">
        <v>590</v>
      </c>
      <c r="N538" t="s">
        <v>301</v>
      </c>
      <c r="O538" t="s">
        <v>745</v>
      </c>
      <c r="P538" t="s">
        <v>543</v>
      </c>
      <c r="Q538" t="s">
        <v>827</v>
      </c>
      <c r="R538" t="s">
        <v>828</v>
      </c>
      <c r="S538" t="s">
        <v>68</v>
      </c>
      <c r="T538" t="s">
        <v>25</v>
      </c>
      <c r="U538" t="s">
        <v>596</v>
      </c>
      <c r="W538" t="s">
        <v>92</v>
      </c>
      <c r="X538" t="s">
        <v>602</v>
      </c>
      <c r="Y538" t="s">
        <v>157</v>
      </c>
      <c r="Z538" t="s">
        <v>665</v>
      </c>
      <c r="AA538" t="s">
        <v>158</v>
      </c>
      <c r="AB538" t="s">
        <v>667</v>
      </c>
      <c r="AC538" t="s">
        <v>830</v>
      </c>
      <c r="AD538" t="s">
        <v>179</v>
      </c>
      <c r="AE538" t="s">
        <v>30</v>
      </c>
      <c r="AG538">
        <v>2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1</v>
      </c>
      <c r="AP538">
        <v>0</v>
      </c>
      <c r="AQ538">
        <v>0</v>
      </c>
      <c r="AR538">
        <v>0</v>
      </c>
      <c r="AS538">
        <v>2</v>
      </c>
      <c r="AT538">
        <v>2</v>
      </c>
      <c r="AU538" t="s">
        <v>37</v>
      </c>
      <c r="AW538">
        <v>100</v>
      </c>
      <c r="AX538">
        <v>0</v>
      </c>
      <c r="AY538">
        <v>0</v>
      </c>
      <c r="AZ538">
        <v>0</v>
      </c>
      <c r="BA538">
        <v>100</v>
      </c>
      <c r="BB538">
        <v>6.0385846000000001</v>
      </c>
      <c r="BC538">
        <v>14.4007468</v>
      </c>
      <c r="BD538">
        <v>11</v>
      </c>
    </row>
    <row r="539" spans="1:56" x14ac:dyDescent="0.25">
      <c r="A539" s="171">
        <v>44151</v>
      </c>
      <c r="B539" t="s">
        <v>10</v>
      </c>
      <c r="C539" t="s">
        <v>659</v>
      </c>
      <c r="D539" t="s">
        <v>11</v>
      </c>
      <c r="E539" t="s">
        <v>660</v>
      </c>
      <c r="F539" t="s">
        <v>51</v>
      </c>
      <c r="G539" t="s">
        <v>1141</v>
      </c>
      <c r="H539" t="s">
        <v>361</v>
      </c>
      <c r="I539" t="s">
        <v>14</v>
      </c>
      <c r="J539" t="s">
        <v>611</v>
      </c>
      <c r="L539" t="s">
        <v>52</v>
      </c>
      <c r="M539" t="s">
        <v>616</v>
      </c>
      <c r="R539" t="s">
        <v>372</v>
      </c>
      <c r="S539" t="s">
        <v>68</v>
      </c>
      <c r="T539" t="s">
        <v>25</v>
      </c>
      <c r="U539" t="s">
        <v>596</v>
      </c>
      <c r="W539" t="s">
        <v>10</v>
      </c>
      <c r="X539" t="s">
        <v>659</v>
      </c>
      <c r="Y539" t="s">
        <v>11</v>
      </c>
      <c r="Z539" t="s">
        <v>660</v>
      </c>
      <c r="AA539" t="s">
        <v>12</v>
      </c>
      <c r="AB539" t="s">
        <v>661</v>
      </c>
      <c r="AC539" t="s">
        <v>102</v>
      </c>
      <c r="AD539" t="s">
        <v>234</v>
      </c>
      <c r="AE539" t="s">
        <v>36</v>
      </c>
      <c r="AG539">
        <v>0</v>
      </c>
      <c r="AH539">
        <v>3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 s="36">
        <v>1</v>
      </c>
      <c r="AP539">
        <v>0</v>
      </c>
      <c r="AQ539">
        <v>0</v>
      </c>
      <c r="AR539">
        <v>0</v>
      </c>
      <c r="AS539">
        <v>3</v>
      </c>
      <c r="AT539">
        <v>3</v>
      </c>
      <c r="AU539" t="s">
        <v>37</v>
      </c>
      <c r="AW539">
        <v>40</v>
      </c>
      <c r="AX539">
        <v>0</v>
      </c>
      <c r="AY539">
        <v>0</v>
      </c>
      <c r="AZ539">
        <v>0</v>
      </c>
      <c r="BA539">
        <v>40</v>
      </c>
      <c r="BB539">
        <v>8.6633450799999991</v>
      </c>
      <c r="BC539">
        <v>14.9876931</v>
      </c>
      <c r="BD539">
        <v>11</v>
      </c>
    </row>
    <row r="540" spans="1:56" x14ac:dyDescent="0.25">
      <c r="A540" s="171">
        <v>44151</v>
      </c>
      <c r="B540" t="s">
        <v>10</v>
      </c>
      <c r="C540" t="s">
        <v>659</v>
      </c>
      <c r="D540" t="s">
        <v>11</v>
      </c>
      <c r="E540" t="s">
        <v>660</v>
      </c>
      <c r="F540" t="s">
        <v>51</v>
      </c>
      <c r="G540" t="s">
        <v>1141</v>
      </c>
      <c r="H540" t="s">
        <v>361</v>
      </c>
      <c r="I540" t="s">
        <v>14</v>
      </c>
      <c r="J540" t="s">
        <v>611</v>
      </c>
      <c r="L540" t="s">
        <v>52</v>
      </c>
      <c r="M540" t="s">
        <v>616</v>
      </c>
      <c r="R540" t="s">
        <v>372</v>
      </c>
      <c r="S540" t="s">
        <v>68</v>
      </c>
      <c r="T540" t="s">
        <v>25</v>
      </c>
      <c r="U540" t="s">
        <v>596</v>
      </c>
      <c r="W540" t="s">
        <v>10</v>
      </c>
      <c r="X540" t="s">
        <v>659</v>
      </c>
      <c r="Y540" t="s">
        <v>11</v>
      </c>
      <c r="Z540" t="s">
        <v>660</v>
      </c>
      <c r="AA540" t="s">
        <v>12</v>
      </c>
      <c r="AB540" t="s">
        <v>661</v>
      </c>
      <c r="AC540" t="s">
        <v>102</v>
      </c>
      <c r="AD540" t="s">
        <v>234</v>
      </c>
      <c r="AE540" t="s">
        <v>36</v>
      </c>
      <c r="AG540">
        <v>0</v>
      </c>
      <c r="AH540">
        <v>4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 s="36">
        <v>1</v>
      </c>
      <c r="AP540">
        <v>0</v>
      </c>
      <c r="AQ540">
        <v>0</v>
      </c>
      <c r="AR540">
        <v>0</v>
      </c>
      <c r="AS540">
        <v>4</v>
      </c>
      <c r="AT540">
        <v>4</v>
      </c>
      <c r="AU540" t="s">
        <v>37</v>
      </c>
      <c r="AW540">
        <v>55</v>
      </c>
      <c r="AX540">
        <v>0</v>
      </c>
      <c r="AY540">
        <v>0</v>
      </c>
      <c r="AZ540">
        <v>0</v>
      </c>
      <c r="BA540">
        <v>55</v>
      </c>
      <c r="BB540">
        <v>8.6633450799999991</v>
      </c>
      <c r="BC540">
        <v>14.9876931</v>
      </c>
      <c r="BD540">
        <v>11</v>
      </c>
    </row>
    <row r="541" spans="1:56" x14ac:dyDescent="0.25">
      <c r="A541" s="171">
        <v>44151</v>
      </c>
      <c r="B541" t="s">
        <v>10</v>
      </c>
      <c r="C541" t="s">
        <v>659</v>
      </c>
      <c r="D541" t="s">
        <v>11</v>
      </c>
      <c r="E541" t="s">
        <v>660</v>
      </c>
      <c r="F541" t="s">
        <v>51</v>
      </c>
      <c r="G541" t="s">
        <v>1141</v>
      </c>
      <c r="H541" t="s">
        <v>361</v>
      </c>
      <c r="I541" t="s">
        <v>14</v>
      </c>
      <c r="J541" t="s">
        <v>611</v>
      </c>
      <c r="L541" t="s">
        <v>52</v>
      </c>
      <c r="M541" t="s">
        <v>616</v>
      </c>
      <c r="R541" t="s">
        <v>372</v>
      </c>
      <c r="S541" t="s">
        <v>68</v>
      </c>
      <c r="T541" t="s">
        <v>25</v>
      </c>
      <c r="U541" t="s">
        <v>596</v>
      </c>
      <c r="W541" t="s">
        <v>10</v>
      </c>
      <c r="X541" t="s">
        <v>659</v>
      </c>
      <c r="Y541" t="s">
        <v>11</v>
      </c>
      <c r="Z541" t="s">
        <v>660</v>
      </c>
      <c r="AA541" t="s">
        <v>12</v>
      </c>
      <c r="AB541" t="s">
        <v>661</v>
      </c>
      <c r="AC541" t="s">
        <v>381</v>
      </c>
      <c r="AD541" t="s">
        <v>234</v>
      </c>
      <c r="AE541" t="s">
        <v>36</v>
      </c>
      <c r="AG541">
        <v>0</v>
      </c>
      <c r="AH541">
        <v>4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 s="36">
        <v>1</v>
      </c>
      <c r="AP541">
        <v>0</v>
      </c>
      <c r="AQ541">
        <v>0</v>
      </c>
      <c r="AR541">
        <v>0</v>
      </c>
      <c r="AS541">
        <v>4</v>
      </c>
      <c r="AT541">
        <v>4</v>
      </c>
      <c r="AU541" t="s">
        <v>37</v>
      </c>
      <c r="AW541">
        <v>50</v>
      </c>
      <c r="AX541">
        <v>0</v>
      </c>
      <c r="AY541">
        <v>0</v>
      </c>
      <c r="AZ541">
        <v>0</v>
      </c>
      <c r="BA541">
        <v>50</v>
      </c>
      <c r="BB541">
        <v>8.6633450799999991</v>
      </c>
      <c r="BC541">
        <v>14.9876931</v>
      </c>
      <c r="BD541">
        <v>11</v>
      </c>
    </row>
    <row r="542" spans="1:56" x14ac:dyDescent="0.25">
      <c r="A542" s="171">
        <v>44151</v>
      </c>
      <c r="B542" t="s">
        <v>10</v>
      </c>
      <c r="C542" t="s">
        <v>659</v>
      </c>
      <c r="D542" t="s">
        <v>11</v>
      </c>
      <c r="E542" t="s">
        <v>660</v>
      </c>
      <c r="F542" t="s">
        <v>51</v>
      </c>
      <c r="G542" t="s">
        <v>1141</v>
      </c>
      <c r="H542" t="s">
        <v>361</v>
      </c>
      <c r="I542" t="s">
        <v>14</v>
      </c>
      <c r="J542" t="s">
        <v>611</v>
      </c>
      <c r="L542" t="s">
        <v>52</v>
      </c>
      <c r="M542" t="s">
        <v>616</v>
      </c>
      <c r="R542" t="s">
        <v>372</v>
      </c>
      <c r="S542" t="s">
        <v>68</v>
      </c>
      <c r="T542" t="s">
        <v>25</v>
      </c>
      <c r="U542" t="s">
        <v>596</v>
      </c>
      <c r="W542" t="s">
        <v>10</v>
      </c>
      <c r="X542" t="s">
        <v>659</v>
      </c>
      <c r="Y542" t="s">
        <v>11</v>
      </c>
      <c r="Z542" t="s">
        <v>660</v>
      </c>
      <c r="AA542" t="s">
        <v>12</v>
      </c>
      <c r="AB542" t="s">
        <v>661</v>
      </c>
      <c r="AC542" t="s">
        <v>381</v>
      </c>
      <c r="AD542" t="s">
        <v>234</v>
      </c>
      <c r="AE542" t="s">
        <v>36</v>
      </c>
      <c r="AG542">
        <v>0</v>
      </c>
      <c r="AH542">
        <v>3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 s="36">
        <v>1</v>
      </c>
      <c r="AP542">
        <v>0</v>
      </c>
      <c r="AQ542">
        <v>0</v>
      </c>
      <c r="AR542">
        <v>0</v>
      </c>
      <c r="AS542">
        <v>3</v>
      </c>
      <c r="AT542">
        <v>3</v>
      </c>
      <c r="AU542" t="s">
        <v>37</v>
      </c>
      <c r="AW542">
        <v>40</v>
      </c>
      <c r="AX542">
        <v>0</v>
      </c>
      <c r="AY542">
        <v>0</v>
      </c>
      <c r="AZ542">
        <v>0</v>
      </c>
      <c r="BA542">
        <v>40</v>
      </c>
      <c r="BB542">
        <v>8.6633450799999991</v>
      </c>
      <c r="BC542">
        <v>14.9876931</v>
      </c>
      <c r="BD542">
        <v>11</v>
      </c>
    </row>
    <row r="543" spans="1:56" x14ac:dyDescent="0.25">
      <c r="A543" s="171">
        <v>44151</v>
      </c>
      <c r="B543" t="s">
        <v>10</v>
      </c>
      <c r="C543" t="s">
        <v>659</v>
      </c>
      <c r="D543" t="s">
        <v>11</v>
      </c>
      <c r="E543" t="s">
        <v>660</v>
      </c>
      <c r="F543" t="s">
        <v>33</v>
      </c>
      <c r="G543" t="s">
        <v>668</v>
      </c>
      <c r="H543" t="s">
        <v>362</v>
      </c>
      <c r="I543" t="s">
        <v>14</v>
      </c>
      <c r="J543" t="s">
        <v>611</v>
      </c>
      <c r="L543" t="s">
        <v>34</v>
      </c>
      <c r="M543" t="s">
        <v>651</v>
      </c>
      <c r="R543" t="s">
        <v>372</v>
      </c>
      <c r="S543" t="s">
        <v>162</v>
      </c>
      <c r="T543" t="s">
        <v>25</v>
      </c>
      <c r="U543" t="s">
        <v>596</v>
      </c>
      <c r="W543" t="s">
        <v>10</v>
      </c>
      <c r="X543" t="s">
        <v>659</v>
      </c>
      <c r="Y543" t="s">
        <v>927</v>
      </c>
      <c r="Z543" t="s">
        <v>928</v>
      </c>
      <c r="AA543" t="s">
        <v>1143</v>
      </c>
      <c r="AB543" t="s">
        <v>1144</v>
      </c>
      <c r="AC543" t="s">
        <v>359</v>
      </c>
      <c r="AD543" t="s">
        <v>19</v>
      </c>
      <c r="AE543" t="s">
        <v>36</v>
      </c>
      <c r="AG543">
        <v>0</v>
      </c>
      <c r="AH543">
        <v>2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 s="36">
        <v>1</v>
      </c>
      <c r="AP543">
        <v>0</v>
      </c>
      <c r="AQ543">
        <v>0</v>
      </c>
      <c r="AR543">
        <v>0</v>
      </c>
      <c r="AS543">
        <v>2</v>
      </c>
      <c r="AT543">
        <v>2</v>
      </c>
      <c r="AU543" t="s">
        <v>37</v>
      </c>
      <c r="AW543">
        <v>32</v>
      </c>
      <c r="AX543">
        <v>0</v>
      </c>
      <c r="AY543">
        <v>0</v>
      </c>
      <c r="AZ543">
        <v>0</v>
      </c>
      <c r="BA543">
        <v>32</v>
      </c>
      <c r="BB543">
        <v>9.3887997999999993</v>
      </c>
      <c r="BC543">
        <v>13.43275727</v>
      </c>
      <c r="BD543">
        <v>11</v>
      </c>
    </row>
    <row r="544" spans="1:56" x14ac:dyDescent="0.25">
      <c r="A544" s="171">
        <v>44151</v>
      </c>
      <c r="B544" t="s">
        <v>10</v>
      </c>
      <c r="C544" t="s">
        <v>659</v>
      </c>
      <c r="D544" t="s">
        <v>11</v>
      </c>
      <c r="E544" t="s">
        <v>660</v>
      </c>
      <c r="F544" t="s">
        <v>33</v>
      </c>
      <c r="G544" t="s">
        <v>668</v>
      </c>
      <c r="H544" t="s">
        <v>362</v>
      </c>
      <c r="I544" t="s">
        <v>25</v>
      </c>
      <c r="J544" t="s">
        <v>596</v>
      </c>
      <c r="L544" t="s">
        <v>10</v>
      </c>
      <c r="M544" t="s">
        <v>659</v>
      </c>
      <c r="N544" t="s">
        <v>927</v>
      </c>
      <c r="O544" t="s">
        <v>928</v>
      </c>
      <c r="P544" t="s">
        <v>1143</v>
      </c>
      <c r="Q544" t="s">
        <v>1144</v>
      </c>
      <c r="R544" t="s">
        <v>1163</v>
      </c>
      <c r="S544" t="s">
        <v>83</v>
      </c>
      <c r="T544" t="s">
        <v>25</v>
      </c>
      <c r="U544" t="s">
        <v>596</v>
      </c>
      <c r="W544" t="s">
        <v>10</v>
      </c>
      <c r="X544" t="s">
        <v>659</v>
      </c>
      <c r="Y544" t="s">
        <v>11</v>
      </c>
      <c r="Z544" t="s">
        <v>660</v>
      </c>
      <c r="AA544" t="s">
        <v>33</v>
      </c>
      <c r="AB544" t="s">
        <v>668</v>
      </c>
      <c r="AC544" t="s">
        <v>392</v>
      </c>
      <c r="AD544" t="s">
        <v>65</v>
      </c>
      <c r="AE544" t="s">
        <v>30</v>
      </c>
      <c r="AG544">
        <v>6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 s="36">
        <v>1</v>
      </c>
      <c r="AP544">
        <v>0</v>
      </c>
      <c r="AQ544">
        <v>0</v>
      </c>
      <c r="AR544">
        <v>0</v>
      </c>
      <c r="AS544">
        <v>6</v>
      </c>
      <c r="AT544">
        <v>6</v>
      </c>
      <c r="AU544" t="s">
        <v>37</v>
      </c>
      <c r="AW544">
        <v>188</v>
      </c>
      <c r="AX544">
        <v>0</v>
      </c>
      <c r="AY544">
        <v>0</v>
      </c>
      <c r="AZ544">
        <v>0</v>
      </c>
      <c r="BA544">
        <v>188</v>
      </c>
      <c r="BB544">
        <v>9.3887997999999993</v>
      </c>
      <c r="BC544">
        <v>13.43275727</v>
      </c>
      <c r="BD544">
        <v>11</v>
      </c>
    </row>
    <row r="545" spans="1:56" x14ac:dyDescent="0.25">
      <c r="A545" s="171">
        <v>44152</v>
      </c>
      <c r="B545" t="s">
        <v>26</v>
      </c>
      <c r="C545" t="s">
        <v>590</v>
      </c>
      <c r="D545" t="s">
        <v>591</v>
      </c>
      <c r="E545" t="s">
        <v>592</v>
      </c>
      <c r="F545" t="s">
        <v>142</v>
      </c>
      <c r="G545" t="s">
        <v>606</v>
      </c>
      <c r="H545" t="s">
        <v>363</v>
      </c>
      <c r="I545" t="s">
        <v>25</v>
      </c>
      <c r="J545" t="s">
        <v>596</v>
      </c>
      <c r="L545" t="s">
        <v>26</v>
      </c>
      <c r="M545" t="s">
        <v>590</v>
      </c>
      <c r="N545" t="s">
        <v>591</v>
      </c>
      <c r="O545" t="s">
        <v>592</v>
      </c>
      <c r="P545" t="s">
        <v>142</v>
      </c>
      <c r="Q545" t="s">
        <v>606</v>
      </c>
      <c r="R545" t="s">
        <v>363</v>
      </c>
      <c r="S545" t="s">
        <v>141</v>
      </c>
      <c r="T545" t="s">
        <v>25</v>
      </c>
      <c r="U545" t="s">
        <v>596</v>
      </c>
      <c r="W545" t="s">
        <v>92</v>
      </c>
      <c r="X545" t="s">
        <v>602</v>
      </c>
      <c r="Y545" t="s">
        <v>157</v>
      </c>
      <c r="Z545" t="s">
        <v>665</v>
      </c>
      <c r="AA545" t="s">
        <v>671</v>
      </c>
      <c r="AB545" t="s">
        <v>672</v>
      </c>
      <c r="AC545" t="s">
        <v>450</v>
      </c>
      <c r="AD545" t="s">
        <v>185</v>
      </c>
      <c r="AE545" t="s">
        <v>30</v>
      </c>
      <c r="AG545">
        <v>3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1</v>
      </c>
      <c r="AP545">
        <v>0</v>
      </c>
      <c r="AQ545">
        <v>0</v>
      </c>
      <c r="AR545">
        <v>0</v>
      </c>
      <c r="AS545">
        <v>3</v>
      </c>
      <c r="AT545">
        <v>3</v>
      </c>
      <c r="AU545" t="s">
        <v>37</v>
      </c>
      <c r="AW545">
        <v>177</v>
      </c>
      <c r="AX545">
        <v>0</v>
      </c>
      <c r="AY545">
        <v>0</v>
      </c>
      <c r="AZ545">
        <v>0</v>
      </c>
      <c r="BA545">
        <v>177</v>
      </c>
      <c r="BB545">
        <v>6.9304543000000001</v>
      </c>
      <c r="BC545">
        <v>14.819990539999999</v>
      </c>
      <c r="BD545">
        <v>11</v>
      </c>
    </row>
    <row r="546" spans="1:56" x14ac:dyDescent="0.25">
      <c r="A546" s="171">
        <v>44152</v>
      </c>
      <c r="B546" t="s">
        <v>26</v>
      </c>
      <c r="C546" t="s">
        <v>590</v>
      </c>
      <c r="D546" t="s">
        <v>591</v>
      </c>
      <c r="E546" t="s">
        <v>592</v>
      </c>
      <c r="F546" t="s">
        <v>142</v>
      </c>
      <c r="G546" t="s">
        <v>606</v>
      </c>
      <c r="H546" t="s">
        <v>363</v>
      </c>
      <c r="I546" t="s">
        <v>25</v>
      </c>
      <c r="J546" t="s">
        <v>596</v>
      </c>
      <c r="L546" t="s">
        <v>26</v>
      </c>
      <c r="M546" t="s">
        <v>590</v>
      </c>
      <c r="N546" t="s">
        <v>591</v>
      </c>
      <c r="O546" t="s">
        <v>592</v>
      </c>
      <c r="P546" t="s">
        <v>142</v>
      </c>
      <c r="Q546" t="s">
        <v>606</v>
      </c>
      <c r="R546" t="s">
        <v>363</v>
      </c>
      <c r="S546" t="s">
        <v>141</v>
      </c>
      <c r="T546" t="s">
        <v>17</v>
      </c>
      <c r="U546" t="s">
        <v>594</v>
      </c>
      <c r="W546" t="s">
        <v>143</v>
      </c>
      <c r="X546" t="s">
        <v>595</v>
      </c>
      <c r="AC546" t="s">
        <v>372</v>
      </c>
      <c r="AD546" t="s">
        <v>232</v>
      </c>
      <c r="AE546" t="s">
        <v>112</v>
      </c>
      <c r="AG546">
        <v>0</v>
      </c>
      <c r="AH546">
        <v>0</v>
      </c>
      <c r="AI546">
        <v>4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1</v>
      </c>
      <c r="AP546">
        <v>0</v>
      </c>
      <c r="AQ546">
        <v>0</v>
      </c>
      <c r="AR546">
        <v>1</v>
      </c>
      <c r="AS546">
        <v>3</v>
      </c>
      <c r="AT546">
        <v>4</v>
      </c>
      <c r="AU546" t="s">
        <v>37</v>
      </c>
      <c r="AW546">
        <v>215</v>
      </c>
      <c r="AX546">
        <v>0</v>
      </c>
      <c r="AY546">
        <v>0</v>
      </c>
      <c r="AZ546">
        <v>0</v>
      </c>
      <c r="BA546">
        <v>215</v>
      </c>
      <c r="BB546">
        <v>6.9304543000000001</v>
      </c>
      <c r="BC546">
        <v>14.819990539999999</v>
      </c>
      <c r="BD546">
        <v>11</v>
      </c>
    </row>
    <row r="547" spans="1:56" x14ac:dyDescent="0.25">
      <c r="A547" s="171">
        <v>44152</v>
      </c>
      <c r="B547" t="s">
        <v>26</v>
      </c>
      <c r="C547" t="s">
        <v>590</v>
      </c>
      <c r="D547" t="s">
        <v>591</v>
      </c>
      <c r="E547" t="s">
        <v>592</v>
      </c>
      <c r="F547" t="s">
        <v>142</v>
      </c>
      <c r="G547" t="s">
        <v>606</v>
      </c>
      <c r="H547" t="s">
        <v>363</v>
      </c>
      <c r="I547" t="s">
        <v>25</v>
      </c>
      <c r="J547" t="s">
        <v>596</v>
      </c>
      <c r="L547" t="s">
        <v>26</v>
      </c>
      <c r="M547" t="s">
        <v>590</v>
      </c>
      <c r="N547" t="s">
        <v>591</v>
      </c>
      <c r="O547" t="s">
        <v>592</v>
      </c>
      <c r="P547" t="s">
        <v>142</v>
      </c>
      <c r="Q547" t="s">
        <v>606</v>
      </c>
      <c r="R547" t="s">
        <v>363</v>
      </c>
      <c r="S547" t="s">
        <v>141</v>
      </c>
      <c r="T547" t="s">
        <v>17</v>
      </c>
      <c r="U547" t="s">
        <v>594</v>
      </c>
      <c r="W547" t="s">
        <v>143</v>
      </c>
      <c r="X547" t="s">
        <v>595</v>
      </c>
      <c r="AC547" t="s">
        <v>372</v>
      </c>
      <c r="AD547" t="s">
        <v>144</v>
      </c>
      <c r="AE547" t="s">
        <v>112</v>
      </c>
      <c r="AG547">
        <v>0</v>
      </c>
      <c r="AH547">
        <v>0</v>
      </c>
      <c r="AI547">
        <v>2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1</v>
      </c>
      <c r="AP547">
        <v>0</v>
      </c>
      <c r="AQ547">
        <v>0</v>
      </c>
      <c r="AR547">
        <v>0</v>
      </c>
      <c r="AS547">
        <v>2</v>
      </c>
      <c r="AT547">
        <v>2</v>
      </c>
      <c r="AU547" t="s">
        <v>37</v>
      </c>
      <c r="AW547">
        <v>116</v>
      </c>
      <c r="AX547">
        <v>0</v>
      </c>
      <c r="AY547">
        <v>0</v>
      </c>
      <c r="AZ547">
        <v>0</v>
      </c>
      <c r="BA547">
        <v>116</v>
      </c>
      <c r="BB547">
        <v>6.9304543000000001</v>
      </c>
      <c r="BC547">
        <v>14.819990539999999</v>
      </c>
      <c r="BD547">
        <v>11</v>
      </c>
    </row>
    <row r="548" spans="1:56" x14ac:dyDescent="0.25">
      <c r="A548" s="171">
        <v>44152</v>
      </c>
      <c r="B548" t="s">
        <v>26</v>
      </c>
      <c r="C548" t="s">
        <v>590</v>
      </c>
      <c r="D548" t="s">
        <v>591</v>
      </c>
      <c r="E548" t="s">
        <v>592</v>
      </c>
      <c r="F548" t="s">
        <v>142</v>
      </c>
      <c r="G548" t="s">
        <v>606</v>
      </c>
      <c r="H548" t="s">
        <v>363</v>
      </c>
      <c r="I548" t="s">
        <v>14</v>
      </c>
      <c r="J548" t="s">
        <v>611</v>
      </c>
      <c r="L548" t="s">
        <v>23</v>
      </c>
      <c r="M548" t="s">
        <v>613</v>
      </c>
      <c r="R548" t="s">
        <v>372</v>
      </c>
      <c r="S548" t="s">
        <v>68</v>
      </c>
      <c r="T548" t="s">
        <v>17</v>
      </c>
      <c r="U548" t="s">
        <v>594</v>
      </c>
      <c r="W548" t="s">
        <v>614</v>
      </c>
      <c r="X548" t="s">
        <v>615</v>
      </c>
      <c r="AC548" t="s">
        <v>372</v>
      </c>
      <c r="AD548" t="s">
        <v>196</v>
      </c>
      <c r="AE548" t="s">
        <v>36</v>
      </c>
      <c r="AG548">
        <v>0</v>
      </c>
      <c r="AH548">
        <v>14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1</v>
      </c>
      <c r="AP548">
        <v>3</v>
      </c>
      <c r="AQ548">
        <v>2</v>
      </c>
      <c r="AR548">
        <v>6</v>
      </c>
      <c r="AS548">
        <v>3</v>
      </c>
      <c r="AT548">
        <v>14</v>
      </c>
      <c r="AU548" t="s">
        <v>39</v>
      </c>
      <c r="AW548">
        <v>350</v>
      </c>
      <c r="AX548">
        <v>125</v>
      </c>
      <c r="AY548">
        <v>35</v>
      </c>
      <c r="AZ548">
        <v>0</v>
      </c>
      <c r="BA548">
        <v>510</v>
      </c>
      <c r="BB548">
        <v>6.9304543000000001</v>
      </c>
      <c r="BC548">
        <v>14.819990539999999</v>
      </c>
      <c r="BD548">
        <v>11</v>
      </c>
    </row>
    <row r="549" spans="1:56" x14ac:dyDescent="0.25">
      <c r="A549" s="171">
        <v>44152</v>
      </c>
      <c r="B549" t="s">
        <v>26</v>
      </c>
      <c r="C549" t="s">
        <v>590</v>
      </c>
      <c r="D549" t="s">
        <v>591</v>
      </c>
      <c r="E549" t="s">
        <v>592</v>
      </c>
      <c r="F549" t="s">
        <v>142</v>
      </c>
      <c r="G549" t="s">
        <v>606</v>
      </c>
      <c r="H549" t="s">
        <v>363</v>
      </c>
      <c r="I549" t="s">
        <v>14</v>
      </c>
      <c r="J549" t="s">
        <v>611</v>
      </c>
      <c r="L549" t="s">
        <v>52</v>
      </c>
      <c r="M549" t="s">
        <v>616</v>
      </c>
      <c r="R549" t="s">
        <v>372</v>
      </c>
      <c r="S549" t="s">
        <v>73</v>
      </c>
      <c r="T549" t="s">
        <v>25</v>
      </c>
      <c r="U549" t="s">
        <v>596</v>
      </c>
      <c r="W549" t="s">
        <v>26</v>
      </c>
      <c r="X549" t="s">
        <v>590</v>
      </c>
      <c r="Y549" t="s">
        <v>591</v>
      </c>
      <c r="Z549" t="s">
        <v>592</v>
      </c>
      <c r="AA549" t="s">
        <v>27</v>
      </c>
      <c r="AB549" t="s">
        <v>607</v>
      </c>
      <c r="AC549" t="s">
        <v>488</v>
      </c>
      <c r="AD549" t="s">
        <v>254</v>
      </c>
      <c r="AE549" t="s">
        <v>310</v>
      </c>
      <c r="AG549">
        <v>0</v>
      </c>
      <c r="AH549">
        <v>0</v>
      </c>
      <c r="AI549">
        <v>0</v>
      </c>
      <c r="AJ549">
        <v>16</v>
      </c>
      <c r="AK549">
        <v>0</v>
      </c>
      <c r="AL549">
        <v>0</v>
      </c>
      <c r="AM549">
        <v>0</v>
      </c>
      <c r="AN549">
        <v>0</v>
      </c>
      <c r="AO549">
        <v>1</v>
      </c>
      <c r="AP549">
        <v>4</v>
      </c>
      <c r="AQ549">
        <v>2</v>
      </c>
      <c r="AR549">
        <v>6</v>
      </c>
      <c r="AS549">
        <v>4</v>
      </c>
      <c r="AT549">
        <v>16</v>
      </c>
      <c r="AU549" t="s">
        <v>39</v>
      </c>
      <c r="AW549">
        <v>150</v>
      </c>
      <c r="AX549">
        <v>39</v>
      </c>
      <c r="AY549">
        <v>20</v>
      </c>
      <c r="AZ549">
        <v>0</v>
      </c>
      <c r="BA549">
        <v>209</v>
      </c>
      <c r="BB549">
        <v>6.9304543000000001</v>
      </c>
      <c r="BC549">
        <v>14.819990539999999</v>
      </c>
      <c r="BD549">
        <v>11</v>
      </c>
    </row>
    <row r="550" spans="1:56" x14ac:dyDescent="0.25">
      <c r="A550" s="171">
        <v>44152</v>
      </c>
      <c r="B550" t="s">
        <v>26</v>
      </c>
      <c r="C550" t="s">
        <v>590</v>
      </c>
      <c r="D550" t="s">
        <v>591</v>
      </c>
      <c r="E550" t="s">
        <v>592</v>
      </c>
      <c r="F550" t="s">
        <v>142</v>
      </c>
      <c r="G550" t="s">
        <v>606</v>
      </c>
      <c r="H550" t="s">
        <v>363</v>
      </c>
      <c r="I550" t="s">
        <v>14</v>
      </c>
      <c r="J550" t="s">
        <v>611</v>
      </c>
      <c r="L550" t="s">
        <v>242</v>
      </c>
      <c r="M550" t="s">
        <v>617</v>
      </c>
      <c r="R550" t="s">
        <v>372</v>
      </c>
      <c r="S550" t="s">
        <v>80</v>
      </c>
      <c r="T550" t="s">
        <v>17</v>
      </c>
      <c r="U550" t="s">
        <v>594</v>
      </c>
      <c r="W550" t="s">
        <v>618</v>
      </c>
      <c r="X550" t="s">
        <v>619</v>
      </c>
      <c r="AC550" t="s">
        <v>372</v>
      </c>
      <c r="AD550" t="s">
        <v>196</v>
      </c>
      <c r="AE550" t="s">
        <v>36</v>
      </c>
      <c r="AG550">
        <v>0</v>
      </c>
      <c r="AH550">
        <v>25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1</v>
      </c>
      <c r="AP550">
        <v>6</v>
      </c>
      <c r="AQ550">
        <v>4</v>
      </c>
      <c r="AR550">
        <v>10</v>
      </c>
      <c r="AS550">
        <v>5</v>
      </c>
      <c r="AT550">
        <v>25</v>
      </c>
      <c r="AU550" t="s">
        <v>39</v>
      </c>
      <c r="AW550">
        <v>350</v>
      </c>
      <c r="AX550">
        <v>78</v>
      </c>
      <c r="AY550">
        <v>36</v>
      </c>
      <c r="AZ550">
        <v>0</v>
      </c>
      <c r="BA550">
        <v>464</v>
      </c>
      <c r="BB550">
        <v>6.9304543000000001</v>
      </c>
      <c r="BC550">
        <v>14.819990539999999</v>
      </c>
      <c r="BD550">
        <v>11</v>
      </c>
    </row>
    <row r="551" spans="1:56" x14ac:dyDescent="0.25">
      <c r="A551" s="171">
        <v>44152</v>
      </c>
      <c r="B551" t="s">
        <v>26</v>
      </c>
      <c r="C551" t="s">
        <v>590</v>
      </c>
      <c r="D551" t="s">
        <v>591</v>
      </c>
      <c r="E551" t="s">
        <v>592</v>
      </c>
      <c r="F551" t="s">
        <v>142</v>
      </c>
      <c r="G551" t="s">
        <v>606</v>
      </c>
      <c r="H551" t="s">
        <v>363</v>
      </c>
      <c r="I551" t="s">
        <v>286</v>
      </c>
      <c r="J551" t="s">
        <v>620</v>
      </c>
      <c r="L551" t="s">
        <v>311</v>
      </c>
      <c r="M551" t="s">
        <v>621</v>
      </c>
      <c r="R551" t="s">
        <v>372</v>
      </c>
      <c r="S551" t="s">
        <v>152</v>
      </c>
      <c r="T551" t="s">
        <v>17</v>
      </c>
      <c r="U551" t="s">
        <v>594</v>
      </c>
      <c r="W551" t="s">
        <v>221</v>
      </c>
      <c r="X551" t="s">
        <v>622</v>
      </c>
      <c r="AC551" t="s">
        <v>372</v>
      </c>
      <c r="AD551" t="s">
        <v>234</v>
      </c>
      <c r="AE551" t="s">
        <v>244</v>
      </c>
      <c r="AG551">
        <v>0</v>
      </c>
      <c r="AH551">
        <v>0</v>
      </c>
      <c r="AI551">
        <v>0</v>
      </c>
      <c r="AJ551">
        <v>0</v>
      </c>
      <c r="AK551">
        <v>18</v>
      </c>
      <c r="AL551">
        <v>0</v>
      </c>
      <c r="AM551">
        <v>0</v>
      </c>
      <c r="AN551">
        <v>0</v>
      </c>
      <c r="AO551">
        <v>1</v>
      </c>
      <c r="AP551">
        <v>4</v>
      </c>
      <c r="AQ551">
        <v>2</v>
      </c>
      <c r="AR551">
        <v>8</v>
      </c>
      <c r="AS551">
        <v>4</v>
      </c>
      <c r="AT551">
        <v>18</v>
      </c>
      <c r="AU551" t="s">
        <v>39</v>
      </c>
      <c r="AW551">
        <v>225</v>
      </c>
      <c r="AX551">
        <v>75</v>
      </c>
      <c r="AY551">
        <v>25</v>
      </c>
      <c r="AZ551">
        <v>0</v>
      </c>
      <c r="BA551">
        <v>325</v>
      </c>
      <c r="BB551">
        <v>6.9304543000000001</v>
      </c>
      <c r="BC551">
        <v>14.819990539999999</v>
      </c>
      <c r="BD551">
        <v>11</v>
      </c>
    </row>
    <row r="552" spans="1:56" x14ac:dyDescent="0.25">
      <c r="A552" s="171">
        <v>44152</v>
      </c>
      <c r="B552" t="s">
        <v>26</v>
      </c>
      <c r="C552" t="s">
        <v>590</v>
      </c>
      <c r="D552" t="s">
        <v>591</v>
      </c>
      <c r="E552" t="s">
        <v>592</v>
      </c>
      <c r="F552" t="s">
        <v>142</v>
      </c>
      <c r="G552" t="s">
        <v>606</v>
      </c>
      <c r="H552" t="s">
        <v>363</v>
      </c>
      <c r="I552" t="s">
        <v>14</v>
      </c>
      <c r="J552" t="s">
        <v>611</v>
      </c>
      <c r="L552" t="s">
        <v>258</v>
      </c>
      <c r="M552" t="s">
        <v>623</v>
      </c>
      <c r="R552" t="s">
        <v>372</v>
      </c>
      <c r="S552" t="s">
        <v>72</v>
      </c>
      <c r="T552" t="s">
        <v>17</v>
      </c>
      <c r="U552" t="s">
        <v>594</v>
      </c>
      <c r="W552" t="s">
        <v>177</v>
      </c>
      <c r="X552" t="s">
        <v>624</v>
      </c>
      <c r="AC552" t="s">
        <v>372</v>
      </c>
      <c r="AD552" t="s">
        <v>196</v>
      </c>
      <c r="AE552" t="s">
        <v>36</v>
      </c>
      <c r="AG552">
        <v>0</v>
      </c>
      <c r="AH552">
        <v>12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1</v>
      </c>
      <c r="AP552">
        <v>2</v>
      </c>
      <c r="AQ552">
        <v>3</v>
      </c>
      <c r="AR552">
        <v>4</v>
      </c>
      <c r="AS552">
        <v>3</v>
      </c>
      <c r="AT552">
        <v>12</v>
      </c>
      <c r="AU552" t="s">
        <v>39</v>
      </c>
      <c r="AW552">
        <v>150</v>
      </c>
      <c r="AX552">
        <v>39</v>
      </c>
      <c r="AY552">
        <v>17</v>
      </c>
      <c r="AZ552">
        <v>0</v>
      </c>
      <c r="BA552">
        <v>206</v>
      </c>
      <c r="BB552">
        <v>6.9304543000000001</v>
      </c>
      <c r="BC552">
        <v>14.819990539999999</v>
      </c>
      <c r="BD552">
        <v>11</v>
      </c>
    </row>
    <row r="553" spans="1:56" x14ac:dyDescent="0.25">
      <c r="A553" s="171">
        <v>44152</v>
      </c>
      <c r="B553" t="s">
        <v>26</v>
      </c>
      <c r="C553" t="s">
        <v>590</v>
      </c>
      <c r="D553" t="s">
        <v>591</v>
      </c>
      <c r="E553" t="s">
        <v>592</v>
      </c>
      <c r="F553" t="s">
        <v>142</v>
      </c>
      <c r="G553" t="s">
        <v>606</v>
      </c>
      <c r="H553" t="s">
        <v>363</v>
      </c>
      <c r="I553" t="s">
        <v>14</v>
      </c>
      <c r="J553" t="s">
        <v>611</v>
      </c>
      <c r="L553" t="s">
        <v>247</v>
      </c>
      <c r="M553" t="s">
        <v>625</v>
      </c>
      <c r="R553" t="s">
        <v>372</v>
      </c>
      <c r="S553" t="s">
        <v>162</v>
      </c>
      <c r="T553" t="s">
        <v>17</v>
      </c>
      <c r="U553" t="s">
        <v>594</v>
      </c>
      <c r="W553" t="s">
        <v>221</v>
      </c>
      <c r="X553" t="s">
        <v>622</v>
      </c>
      <c r="AC553" t="s">
        <v>372</v>
      </c>
      <c r="AD553" t="s">
        <v>29</v>
      </c>
      <c r="AE553" t="s">
        <v>36</v>
      </c>
      <c r="AG553">
        <v>0</v>
      </c>
      <c r="AH553">
        <v>14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1</v>
      </c>
      <c r="AP553">
        <v>6</v>
      </c>
      <c r="AQ553">
        <v>2</v>
      </c>
      <c r="AR553">
        <v>3</v>
      </c>
      <c r="AS553">
        <v>3</v>
      </c>
      <c r="AT553">
        <v>14</v>
      </c>
      <c r="AU553" t="s">
        <v>312</v>
      </c>
      <c r="AW553">
        <v>123</v>
      </c>
      <c r="AX553">
        <v>32</v>
      </c>
      <c r="AY553">
        <v>32</v>
      </c>
      <c r="AZ553">
        <v>0</v>
      </c>
      <c r="BA553">
        <v>187</v>
      </c>
      <c r="BB553">
        <v>6.9304543000000001</v>
      </c>
      <c r="BC553">
        <v>14.819990539999999</v>
      </c>
      <c r="BD553">
        <v>11</v>
      </c>
    </row>
    <row r="554" spans="1:56" x14ac:dyDescent="0.25">
      <c r="A554" s="171">
        <v>44152</v>
      </c>
      <c r="B554" t="s">
        <v>26</v>
      </c>
      <c r="C554" t="s">
        <v>590</v>
      </c>
      <c r="D554" t="s">
        <v>591</v>
      </c>
      <c r="E554" t="s">
        <v>592</v>
      </c>
      <c r="F554" t="s">
        <v>142</v>
      </c>
      <c r="G554" t="s">
        <v>606</v>
      </c>
      <c r="H554" t="s">
        <v>363</v>
      </c>
      <c r="I554" t="s">
        <v>14</v>
      </c>
      <c r="J554" t="s">
        <v>611</v>
      </c>
      <c r="L554" t="s">
        <v>313</v>
      </c>
      <c r="M554" t="s">
        <v>627</v>
      </c>
      <c r="R554" t="s">
        <v>372</v>
      </c>
      <c r="S554" t="s">
        <v>83</v>
      </c>
      <c r="T554" t="s">
        <v>17</v>
      </c>
      <c r="U554" t="s">
        <v>594</v>
      </c>
      <c r="W554" t="s">
        <v>143</v>
      </c>
      <c r="X554" t="s">
        <v>595</v>
      </c>
      <c r="AC554" t="s">
        <v>372</v>
      </c>
      <c r="AD554" t="s">
        <v>75</v>
      </c>
      <c r="AE554" t="s">
        <v>36</v>
      </c>
      <c r="AG554">
        <v>0</v>
      </c>
      <c r="AH554">
        <v>16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1</v>
      </c>
      <c r="AP554">
        <v>5</v>
      </c>
      <c r="AQ554">
        <v>4</v>
      </c>
      <c r="AR554">
        <v>3</v>
      </c>
      <c r="AS554">
        <v>4</v>
      </c>
      <c r="AT554">
        <v>16</v>
      </c>
      <c r="AU554" t="s">
        <v>39</v>
      </c>
      <c r="AW554">
        <v>118</v>
      </c>
      <c r="AX554">
        <v>37</v>
      </c>
      <c r="AY554">
        <v>48</v>
      </c>
      <c r="AZ554">
        <v>0</v>
      </c>
      <c r="BA554">
        <v>203</v>
      </c>
      <c r="BB554">
        <v>6.9304543000000001</v>
      </c>
      <c r="BC554">
        <v>14.819990539999999</v>
      </c>
      <c r="BD554">
        <v>11</v>
      </c>
    </row>
    <row r="555" spans="1:56" x14ac:dyDescent="0.25">
      <c r="A555" s="171">
        <v>44152</v>
      </c>
      <c r="B555" t="s">
        <v>26</v>
      </c>
      <c r="C555" t="s">
        <v>590</v>
      </c>
      <c r="D555" t="s">
        <v>591</v>
      </c>
      <c r="E555" t="s">
        <v>592</v>
      </c>
      <c r="F555" t="s">
        <v>142</v>
      </c>
      <c r="G555" t="s">
        <v>606</v>
      </c>
      <c r="H555" t="s">
        <v>363</v>
      </c>
      <c r="I555" t="s">
        <v>14</v>
      </c>
      <c r="J555" t="s">
        <v>611</v>
      </c>
      <c r="L555" t="s">
        <v>23</v>
      </c>
      <c r="M555" t="s">
        <v>613</v>
      </c>
      <c r="R555" t="s">
        <v>372</v>
      </c>
      <c r="S555" t="s">
        <v>162</v>
      </c>
      <c r="T555" t="s">
        <v>17</v>
      </c>
      <c r="U555" t="s">
        <v>594</v>
      </c>
      <c r="W555" t="s">
        <v>221</v>
      </c>
      <c r="X555" t="s">
        <v>622</v>
      </c>
      <c r="AC555" t="s">
        <v>372</v>
      </c>
      <c r="AD555" t="s">
        <v>75</v>
      </c>
      <c r="AE555" t="s">
        <v>36</v>
      </c>
      <c r="AG555">
        <v>0</v>
      </c>
      <c r="AH555">
        <v>15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1</v>
      </c>
      <c r="AP555">
        <v>6</v>
      </c>
      <c r="AQ555">
        <v>3</v>
      </c>
      <c r="AR555">
        <v>4</v>
      </c>
      <c r="AS555">
        <v>2</v>
      </c>
      <c r="AT555">
        <v>15</v>
      </c>
      <c r="AU555" t="s">
        <v>39</v>
      </c>
      <c r="AW555">
        <v>122</v>
      </c>
      <c r="AX555">
        <v>46</v>
      </c>
      <c r="AY555">
        <v>25</v>
      </c>
      <c r="AZ555">
        <v>0</v>
      </c>
      <c r="BA555">
        <v>193</v>
      </c>
      <c r="BB555">
        <v>6.9304543000000001</v>
      </c>
      <c r="BC555">
        <v>14.819990539999999</v>
      </c>
      <c r="BD555">
        <v>11</v>
      </c>
    </row>
    <row r="556" spans="1:56" x14ac:dyDescent="0.25">
      <c r="A556" s="171">
        <v>44152</v>
      </c>
      <c r="B556" t="s">
        <v>26</v>
      </c>
      <c r="C556" t="s">
        <v>590</v>
      </c>
      <c r="D556" t="s">
        <v>591</v>
      </c>
      <c r="E556" t="s">
        <v>592</v>
      </c>
      <c r="F556" t="s">
        <v>88</v>
      </c>
      <c r="G556" t="s">
        <v>593</v>
      </c>
      <c r="H556" t="s">
        <v>89</v>
      </c>
      <c r="I556" t="s">
        <v>25</v>
      </c>
      <c r="J556" t="s">
        <v>596</v>
      </c>
      <c r="L556" t="s">
        <v>26</v>
      </c>
      <c r="M556" t="s">
        <v>590</v>
      </c>
      <c r="N556" t="s">
        <v>591</v>
      </c>
      <c r="O556" t="s">
        <v>592</v>
      </c>
      <c r="P556" t="s">
        <v>27</v>
      </c>
      <c r="Q556" t="s">
        <v>607</v>
      </c>
      <c r="R556" t="s">
        <v>394</v>
      </c>
      <c r="S556" t="s">
        <v>138</v>
      </c>
      <c r="T556" t="s">
        <v>25</v>
      </c>
      <c r="U556" t="s">
        <v>596</v>
      </c>
      <c r="W556" t="s">
        <v>109</v>
      </c>
      <c r="X556" t="s">
        <v>690</v>
      </c>
      <c r="Y556" t="s">
        <v>173</v>
      </c>
      <c r="Z556" t="s">
        <v>691</v>
      </c>
      <c r="AA556" t="s">
        <v>174</v>
      </c>
      <c r="AB556" t="s">
        <v>718</v>
      </c>
      <c r="AC556" t="s">
        <v>409</v>
      </c>
      <c r="AD556" t="s">
        <v>308</v>
      </c>
      <c r="AE556" t="s">
        <v>30</v>
      </c>
      <c r="AG556">
        <v>2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1</v>
      </c>
      <c r="AP556">
        <v>0</v>
      </c>
      <c r="AQ556">
        <v>0</v>
      </c>
      <c r="AR556">
        <v>0</v>
      </c>
      <c r="AS556">
        <v>2</v>
      </c>
      <c r="AT556">
        <v>2</v>
      </c>
      <c r="AU556" t="s">
        <v>37</v>
      </c>
      <c r="AW556">
        <v>55</v>
      </c>
      <c r="AX556">
        <v>0</v>
      </c>
      <c r="AY556">
        <v>0</v>
      </c>
      <c r="AZ556">
        <v>0</v>
      </c>
      <c r="BA556">
        <v>55</v>
      </c>
      <c r="BB556">
        <v>6.7419379599999996</v>
      </c>
      <c r="BC556">
        <v>14.56870743</v>
      </c>
      <c r="BD556">
        <v>11</v>
      </c>
    </row>
    <row r="557" spans="1:56" x14ac:dyDescent="0.25">
      <c r="A557" s="171">
        <v>44152</v>
      </c>
      <c r="B557" t="s">
        <v>26</v>
      </c>
      <c r="C557" t="s">
        <v>590</v>
      </c>
      <c r="D557" t="s">
        <v>591</v>
      </c>
      <c r="E557" t="s">
        <v>592</v>
      </c>
      <c r="F557" t="s">
        <v>88</v>
      </c>
      <c r="G557" t="s">
        <v>593</v>
      </c>
      <c r="H557" t="s">
        <v>89</v>
      </c>
      <c r="I557" t="s">
        <v>25</v>
      </c>
      <c r="J557" t="s">
        <v>596</v>
      </c>
      <c r="L557" t="s">
        <v>26</v>
      </c>
      <c r="M557" t="s">
        <v>590</v>
      </c>
      <c r="N557" t="s">
        <v>591</v>
      </c>
      <c r="O557" t="s">
        <v>592</v>
      </c>
      <c r="P557" t="s">
        <v>27</v>
      </c>
      <c r="Q557" t="s">
        <v>607</v>
      </c>
      <c r="R557" t="s">
        <v>394</v>
      </c>
      <c r="S557" t="s">
        <v>138</v>
      </c>
      <c r="T557" t="s">
        <v>25</v>
      </c>
      <c r="U557" t="s">
        <v>596</v>
      </c>
      <c r="W557" t="s">
        <v>26</v>
      </c>
      <c r="X557" t="s">
        <v>590</v>
      </c>
      <c r="Y557" t="s">
        <v>591</v>
      </c>
      <c r="Z557" t="s">
        <v>592</v>
      </c>
      <c r="AA557" t="s">
        <v>88</v>
      </c>
      <c r="AB557" t="s">
        <v>593</v>
      </c>
      <c r="AC557" t="s">
        <v>400</v>
      </c>
      <c r="AD557" t="s">
        <v>65</v>
      </c>
      <c r="AE557" t="s">
        <v>30</v>
      </c>
      <c r="AG557">
        <v>3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1</v>
      </c>
      <c r="AP557">
        <v>0</v>
      </c>
      <c r="AQ557">
        <v>0</v>
      </c>
      <c r="AR557">
        <v>0</v>
      </c>
      <c r="AS557">
        <v>3</v>
      </c>
      <c r="AT557">
        <v>3</v>
      </c>
      <c r="AU557" t="s">
        <v>37</v>
      </c>
      <c r="AW557">
        <v>30</v>
      </c>
      <c r="AX557">
        <v>0</v>
      </c>
      <c r="AY557">
        <v>0</v>
      </c>
      <c r="AZ557">
        <v>0</v>
      </c>
      <c r="BA557">
        <v>30</v>
      </c>
      <c r="BB557">
        <v>6.7419379599999996</v>
      </c>
      <c r="BC557">
        <v>14.56870743</v>
      </c>
      <c r="BD557">
        <v>11</v>
      </c>
    </row>
    <row r="558" spans="1:56" x14ac:dyDescent="0.25">
      <c r="A558" s="171">
        <v>44152</v>
      </c>
      <c r="B558" t="s">
        <v>26</v>
      </c>
      <c r="C558" t="s">
        <v>590</v>
      </c>
      <c r="D558" t="s">
        <v>591</v>
      </c>
      <c r="E558" t="s">
        <v>592</v>
      </c>
      <c r="F558" t="s">
        <v>88</v>
      </c>
      <c r="G558" t="s">
        <v>593</v>
      </c>
      <c r="H558" t="s">
        <v>89</v>
      </c>
      <c r="I558" t="s">
        <v>25</v>
      </c>
      <c r="J558" t="s">
        <v>596</v>
      </c>
      <c r="L558" t="s">
        <v>26</v>
      </c>
      <c r="M558" t="s">
        <v>590</v>
      </c>
      <c r="N558" t="s">
        <v>591</v>
      </c>
      <c r="O558" t="s">
        <v>592</v>
      </c>
      <c r="P558" t="s">
        <v>27</v>
      </c>
      <c r="Q558" t="s">
        <v>607</v>
      </c>
      <c r="R558" t="s">
        <v>189</v>
      </c>
      <c r="S558" t="s">
        <v>80</v>
      </c>
      <c r="T558" t="s">
        <v>25</v>
      </c>
      <c r="U558" t="s">
        <v>596</v>
      </c>
      <c r="W558" t="s">
        <v>109</v>
      </c>
      <c r="X558" t="s">
        <v>690</v>
      </c>
      <c r="Y558" t="s">
        <v>703</v>
      </c>
      <c r="Z558" t="s">
        <v>704</v>
      </c>
      <c r="AA558" t="s">
        <v>309</v>
      </c>
      <c r="AB558" t="s">
        <v>784</v>
      </c>
      <c r="AC558" t="s">
        <v>487</v>
      </c>
      <c r="AD558" t="s">
        <v>182</v>
      </c>
      <c r="AE558" t="s">
        <v>30</v>
      </c>
      <c r="AG558">
        <v>4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1</v>
      </c>
      <c r="AP558">
        <v>0</v>
      </c>
      <c r="AQ558">
        <v>0</v>
      </c>
      <c r="AR558">
        <v>0</v>
      </c>
      <c r="AS558">
        <v>4</v>
      </c>
      <c r="AT558">
        <v>4</v>
      </c>
      <c r="AU558" t="s">
        <v>37</v>
      </c>
      <c r="AW558">
        <v>49</v>
      </c>
      <c r="AX558">
        <v>0</v>
      </c>
      <c r="AY558">
        <v>0</v>
      </c>
      <c r="AZ558">
        <v>0</v>
      </c>
      <c r="BA558">
        <v>49</v>
      </c>
      <c r="BB558">
        <v>6.7419379599999996</v>
      </c>
      <c r="BC558">
        <v>14.56870743</v>
      </c>
      <c r="BD558">
        <v>11</v>
      </c>
    </row>
    <row r="559" spans="1:56" x14ac:dyDescent="0.25">
      <c r="A559" s="171">
        <v>44152</v>
      </c>
      <c r="B559" t="s">
        <v>26</v>
      </c>
      <c r="C559" t="s">
        <v>590</v>
      </c>
      <c r="D559" t="s">
        <v>591</v>
      </c>
      <c r="E559" t="s">
        <v>592</v>
      </c>
      <c r="F559" t="s">
        <v>88</v>
      </c>
      <c r="G559" t="s">
        <v>593</v>
      </c>
      <c r="H559" t="s">
        <v>89</v>
      </c>
      <c r="I559" t="s">
        <v>25</v>
      </c>
      <c r="J559" t="s">
        <v>596</v>
      </c>
      <c r="L559" t="s">
        <v>26</v>
      </c>
      <c r="M559" t="s">
        <v>590</v>
      </c>
      <c r="N559" t="s">
        <v>591</v>
      </c>
      <c r="O559" t="s">
        <v>592</v>
      </c>
      <c r="P559" t="s">
        <v>27</v>
      </c>
      <c r="Q559" t="s">
        <v>607</v>
      </c>
      <c r="R559" t="s">
        <v>696</v>
      </c>
      <c r="S559" t="s">
        <v>72</v>
      </c>
      <c r="T559" t="s">
        <v>25</v>
      </c>
      <c r="U559" t="s">
        <v>596</v>
      </c>
      <c r="W559" t="s">
        <v>92</v>
      </c>
      <c r="X559" t="s">
        <v>602</v>
      </c>
      <c r="Y559" t="s">
        <v>603</v>
      </c>
      <c r="Z559" t="s">
        <v>604</v>
      </c>
      <c r="AA559" t="s">
        <v>154</v>
      </c>
      <c r="AB559" t="s">
        <v>605</v>
      </c>
      <c r="AC559" t="s">
        <v>414</v>
      </c>
      <c r="AD559" t="s">
        <v>19</v>
      </c>
      <c r="AE559" t="s">
        <v>30</v>
      </c>
      <c r="AG559">
        <v>3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1</v>
      </c>
      <c r="AP559">
        <v>0</v>
      </c>
      <c r="AQ559">
        <v>0</v>
      </c>
      <c r="AR559">
        <v>0</v>
      </c>
      <c r="AS559">
        <v>3</v>
      </c>
      <c r="AT559">
        <v>3</v>
      </c>
      <c r="AU559" t="s">
        <v>37</v>
      </c>
      <c r="AW559">
        <v>56</v>
      </c>
      <c r="AX559">
        <v>0</v>
      </c>
      <c r="AY559">
        <v>0</v>
      </c>
      <c r="AZ559">
        <v>0</v>
      </c>
      <c r="BA559">
        <v>56</v>
      </c>
      <c r="BB559">
        <v>6.7419379599999996</v>
      </c>
      <c r="BC559">
        <v>14.56870743</v>
      </c>
      <c r="BD559">
        <v>11</v>
      </c>
    </row>
    <row r="560" spans="1:56" x14ac:dyDescent="0.25">
      <c r="A560" s="171">
        <v>44152</v>
      </c>
      <c r="B560" t="s">
        <v>92</v>
      </c>
      <c r="C560" t="s">
        <v>602</v>
      </c>
      <c r="D560" t="s">
        <v>940</v>
      </c>
      <c r="E560" t="s">
        <v>604</v>
      </c>
      <c r="F560" t="s">
        <v>218</v>
      </c>
      <c r="G560" t="s">
        <v>837</v>
      </c>
      <c r="H560" t="s">
        <v>364</v>
      </c>
      <c r="I560" t="s">
        <v>25</v>
      </c>
      <c r="J560" t="s">
        <v>596</v>
      </c>
      <c r="L560" t="s">
        <v>92</v>
      </c>
      <c r="M560" t="s">
        <v>602</v>
      </c>
      <c r="N560" t="s">
        <v>157</v>
      </c>
      <c r="O560" t="s">
        <v>665</v>
      </c>
      <c r="P560" t="s">
        <v>205</v>
      </c>
      <c r="Q560" t="s">
        <v>697</v>
      </c>
      <c r="R560" t="s">
        <v>425</v>
      </c>
      <c r="S560" t="s">
        <v>68</v>
      </c>
      <c r="T560" t="s">
        <v>17</v>
      </c>
      <c r="U560" t="s">
        <v>594</v>
      </c>
      <c r="W560" t="s">
        <v>163</v>
      </c>
      <c r="X560" t="s">
        <v>643</v>
      </c>
      <c r="AC560" t="s">
        <v>372</v>
      </c>
      <c r="AD560" t="s">
        <v>176</v>
      </c>
      <c r="AE560" t="s">
        <v>30</v>
      </c>
      <c r="AG560">
        <v>6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1</v>
      </c>
      <c r="AP560">
        <v>0</v>
      </c>
      <c r="AQ560">
        <v>2</v>
      </c>
      <c r="AR560">
        <v>0</v>
      </c>
      <c r="AS560">
        <v>4</v>
      </c>
      <c r="AT560">
        <v>6</v>
      </c>
      <c r="AU560" t="s">
        <v>37</v>
      </c>
      <c r="AW560">
        <v>530</v>
      </c>
      <c r="AX560">
        <v>0</v>
      </c>
      <c r="AY560">
        <v>0</v>
      </c>
      <c r="AZ560">
        <v>0</v>
      </c>
      <c r="BA560">
        <v>530</v>
      </c>
      <c r="BB560">
        <v>5.0849866700000002</v>
      </c>
      <c r="BC560">
        <v>14.63825578</v>
      </c>
      <c r="BD560">
        <v>11</v>
      </c>
    </row>
    <row r="561" spans="1:56" x14ac:dyDescent="0.25">
      <c r="A561" s="171">
        <v>44152</v>
      </c>
      <c r="B561" t="s">
        <v>92</v>
      </c>
      <c r="C561" t="s">
        <v>602</v>
      </c>
      <c r="D561" t="s">
        <v>940</v>
      </c>
      <c r="E561" t="s">
        <v>604</v>
      </c>
      <c r="F561" t="s">
        <v>218</v>
      </c>
      <c r="G561" t="s">
        <v>837</v>
      </c>
      <c r="H561" t="s">
        <v>364</v>
      </c>
      <c r="I561" t="s">
        <v>25</v>
      </c>
      <c r="J561" t="s">
        <v>596</v>
      </c>
      <c r="L561" t="s">
        <v>92</v>
      </c>
      <c r="M561" t="s">
        <v>602</v>
      </c>
      <c r="N561" t="s">
        <v>157</v>
      </c>
      <c r="O561" t="s">
        <v>665</v>
      </c>
      <c r="P561" t="s">
        <v>205</v>
      </c>
      <c r="Q561" t="s">
        <v>697</v>
      </c>
      <c r="R561" t="s">
        <v>425</v>
      </c>
      <c r="S561" t="s">
        <v>68</v>
      </c>
      <c r="T561" t="s">
        <v>17</v>
      </c>
      <c r="U561" t="s">
        <v>594</v>
      </c>
      <c r="W561" t="s">
        <v>163</v>
      </c>
      <c r="X561" t="s">
        <v>643</v>
      </c>
      <c r="AC561" t="s">
        <v>372</v>
      </c>
      <c r="AD561" t="s">
        <v>176</v>
      </c>
      <c r="AE561" t="s">
        <v>30</v>
      </c>
      <c r="AG561">
        <v>9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1</v>
      </c>
      <c r="AP561">
        <v>0</v>
      </c>
      <c r="AQ561">
        <v>3</v>
      </c>
      <c r="AR561">
        <v>1</v>
      </c>
      <c r="AS561">
        <v>5</v>
      </c>
      <c r="AT561">
        <v>9</v>
      </c>
      <c r="AU561" t="s">
        <v>31</v>
      </c>
      <c r="AW561">
        <v>650</v>
      </c>
      <c r="AX561">
        <v>105</v>
      </c>
      <c r="AY561">
        <v>0</v>
      </c>
      <c r="AZ561">
        <v>0</v>
      </c>
      <c r="BA561">
        <v>755</v>
      </c>
      <c r="BB561">
        <v>5.0849866700000002</v>
      </c>
      <c r="BC561">
        <v>14.63825578</v>
      </c>
      <c r="BD561">
        <v>11</v>
      </c>
    </row>
    <row r="562" spans="1:56" x14ac:dyDescent="0.25">
      <c r="A562" s="171">
        <v>44152</v>
      </c>
      <c r="B562" t="s">
        <v>92</v>
      </c>
      <c r="C562" t="s">
        <v>602</v>
      </c>
      <c r="D562" t="s">
        <v>940</v>
      </c>
      <c r="E562" t="s">
        <v>604</v>
      </c>
      <c r="F562" t="s">
        <v>218</v>
      </c>
      <c r="G562" t="s">
        <v>837</v>
      </c>
      <c r="H562" t="s">
        <v>364</v>
      </c>
      <c r="I562" t="s">
        <v>25</v>
      </c>
      <c r="J562" t="s">
        <v>596</v>
      </c>
      <c r="L562" t="s">
        <v>92</v>
      </c>
      <c r="M562" t="s">
        <v>602</v>
      </c>
      <c r="N562" t="s">
        <v>157</v>
      </c>
      <c r="O562" t="s">
        <v>665</v>
      </c>
      <c r="P562" t="s">
        <v>205</v>
      </c>
      <c r="Q562" t="s">
        <v>697</v>
      </c>
      <c r="R562" t="s">
        <v>425</v>
      </c>
      <c r="S562" t="s">
        <v>68</v>
      </c>
      <c r="T562" t="s">
        <v>17</v>
      </c>
      <c r="U562" t="s">
        <v>594</v>
      </c>
      <c r="W562" t="s">
        <v>243</v>
      </c>
      <c r="X562" t="s">
        <v>630</v>
      </c>
      <c r="AC562" t="s">
        <v>372</v>
      </c>
      <c r="AD562" t="s">
        <v>176</v>
      </c>
      <c r="AE562" t="s">
        <v>30</v>
      </c>
      <c r="AG562">
        <v>8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1</v>
      </c>
      <c r="AP562">
        <v>0</v>
      </c>
      <c r="AQ562">
        <v>2</v>
      </c>
      <c r="AR562">
        <v>1</v>
      </c>
      <c r="AS562">
        <v>5</v>
      </c>
      <c r="AT562">
        <v>8</v>
      </c>
      <c r="AU562" t="s">
        <v>37</v>
      </c>
      <c r="AW562">
        <v>660</v>
      </c>
      <c r="AX562">
        <v>0</v>
      </c>
      <c r="AY562">
        <v>0</v>
      </c>
      <c r="AZ562">
        <v>0</v>
      </c>
      <c r="BA562">
        <v>660</v>
      </c>
      <c r="BB562">
        <v>5.0849866700000002</v>
      </c>
      <c r="BC562">
        <v>14.63825578</v>
      </c>
      <c r="BD562">
        <v>11</v>
      </c>
    </row>
    <row r="563" spans="1:56" x14ac:dyDescent="0.25">
      <c r="A563" s="171">
        <v>44152</v>
      </c>
      <c r="B563" t="s">
        <v>92</v>
      </c>
      <c r="C563" t="s">
        <v>602</v>
      </c>
      <c r="D563" t="s">
        <v>940</v>
      </c>
      <c r="E563" t="s">
        <v>604</v>
      </c>
      <c r="F563" t="s">
        <v>218</v>
      </c>
      <c r="G563" t="s">
        <v>837</v>
      </c>
      <c r="H563" t="s">
        <v>364</v>
      </c>
      <c r="I563" t="s">
        <v>25</v>
      </c>
      <c r="J563" t="s">
        <v>596</v>
      </c>
      <c r="L563" t="s">
        <v>10</v>
      </c>
      <c r="M563" t="s">
        <v>659</v>
      </c>
      <c r="N563" t="s">
        <v>927</v>
      </c>
      <c r="O563" t="s">
        <v>928</v>
      </c>
      <c r="P563" t="s">
        <v>42</v>
      </c>
      <c r="Q563" t="s">
        <v>972</v>
      </c>
      <c r="R563" t="s">
        <v>973</v>
      </c>
      <c r="S563" t="s">
        <v>49</v>
      </c>
      <c r="T563" t="s">
        <v>17</v>
      </c>
      <c r="U563" t="s">
        <v>594</v>
      </c>
      <c r="W563" t="s">
        <v>18</v>
      </c>
      <c r="X563" t="s">
        <v>601</v>
      </c>
      <c r="AC563" t="s">
        <v>372</v>
      </c>
      <c r="AD563" t="s">
        <v>61</v>
      </c>
      <c r="AE563" t="s">
        <v>226</v>
      </c>
      <c r="AG563">
        <v>6</v>
      </c>
      <c r="AH563">
        <v>0</v>
      </c>
      <c r="AI563">
        <v>0</v>
      </c>
      <c r="AJ563">
        <v>4</v>
      </c>
      <c r="AK563">
        <v>0</v>
      </c>
      <c r="AL563">
        <v>0</v>
      </c>
      <c r="AM563">
        <v>0</v>
      </c>
      <c r="AN563">
        <v>0</v>
      </c>
      <c r="AO563">
        <v>2</v>
      </c>
      <c r="AP563">
        <v>0</v>
      </c>
      <c r="AQ563">
        <v>3</v>
      </c>
      <c r="AR563">
        <v>1</v>
      </c>
      <c r="AS563">
        <v>6</v>
      </c>
      <c r="AT563">
        <v>10</v>
      </c>
      <c r="AU563" t="s">
        <v>21</v>
      </c>
      <c r="AV563" t="s">
        <v>327</v>
      </c>
      <c r="AW563">
        <v>982</v>
      </c>
      <c r="AX563">
        <v>250</v>
      </c>
      <c r="AY563">
        <v>0</v>
      </c>
      <c r="AZ563">
        <v>3</v>
      </c>
      <c r="BA563">
        <v>1235</v>
      </c>
      <c r="BB563">
        <v>5.0849866700000002</v>
      </c>
      <c r="BC563">
        <v>14.63825578</v>
      </c>
      <c r="BD563">
        <v>11</v>
      </c>
    </row>
    <row r="564" spans="1:56" x14ac:dyDescent="0.25">
      <c r="A564" s="171">
        <v>44152</v>
      </c>
      <c r="B564" t="s">
        <v>92</v>
      </c>
      <c r="C564" t="s">
        <v>602</v>
      </c>
      <c r="D564" t="s">
        <v>940</v>
      </c>
      <c r="E564" t="s">
        <v>604</v>
      </c>
      <c r="F564" t="s">
        <v>218</v>
      </c>
      <c r="G564" t="s">
        <v>837</v>
      </c>
      <c r="H564" t="s">
        <v>364</v>
      </c>
      <c r="I564" t="s">
        <v>25</v>
      </c>
      <c r="J564" t="s">
        <v>596</v>
      </c>
      <c r="L564" t="s">
        <v>10</v>
      </c>
      <c r="M564" t="s">
        <v>659</v>
      </c>
      <c r="N564" t="s">
        <v>927</v>
      </c>
      <c r="O564" t="s">
        <v>928</v>
      </c>
      <c r="P564" t="s">
        <v>42</v>
      </c>
      <c r="Q564" t="s">
        <v>972</v>
      </c>
      <c r="R564" t="s">
        <v>973</v>
      </c>
      <c r="S564" t="s">
        <v>49</v>
      </c>
      <c r="T564" t="s">
        <v>17</v>
      </c>
      <c r="U564" t="s">
        <v>594</v>
      </c>
      <c r="W564" t="s">
        <v>18</v>
      </c>
      <c r="X564" t="s">
        <v>601</v>
      </c>
      <c r="AC564" t="s">
        <v>372</v>
      </c>
      <c r="AD564" t="s">
        <v>61</v>
      </c>
      <c r="AE564" t="s">
        <v>30</v>
      </c>
      <c r="AG564">
        <v>6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1</v>
      </c>
      <c r="AP564">
        <v>0</v>
      </c>
      <c r="AQ564">
        <v>2</v>
      </c>
      <c r="AR564">
        <v>0</v>
      </c>
      <c r="AS564">
        <v>4</v>
      </c>
      <c r="AT564">
        <v>6</v>
      </c>
      <c r="AU564" t="s">
        <v>31</v>
      </c>
      <c r="AW564">
        <v>705</v>
      </c>
      <c r="AX564">
        <v>140</v>
      </c>
      <c r="AY564">
        <v>0</v>
      </c>
      <c r="AZ564">
        <v>0</v>
      </c>
      <c r="BA564">
        <v>845</v>
      </c>
      <c r="BB564">
        <v>5.0849866700000002</v>
      </c>
      <c r="BC564">
        <v>14.63825578</v>
      </c>
      <c r="BD564">
        <v>11</v>
      </c>
    </row>
    <row r="565" spans="1:56" x14ac:dyDescent="0.25">
      <c r="A565" s="171">
        <v>44152</v>
      </c>
      <c r="B565" t="s">
        <v>92</v>
      </c>
      <c r="C565" t="s">
        <v>602</v>
      </c>
      <c r="D565" t="s">
        <v>940</v>
      </c>
      <c r="E565" t="s">
        <v>604</v>
      </c>
      <c r="F565" t="s">
        <v>218</v>
      </c>
      <c r="G565" t="s">
        <v>837</v>
      </c>
      <c r="H565" t="s">
        <v>364</v>
      </c>
      <c r="I565" t="s">
        <v>25</v>
      </c>
      <c r="J565" t="s">
        <v>596</v>
      </c>
      <c r="L565" t="s">
        <v>92</v>
      </c>
      <c r="M565" t="s">
        <v>602</v>
      </c>
      <c r="N565" t="s">
        <v>157</v>
      </c>
      <c r="O565" t="s">
        <v>665</v>
      </c>
      <c r="P565" t="s">
        <v>671</v>
      </c>
      <c r="Q565" t="s">
        <v>672</v>
      </c>
      <c r="R565" t="s">
        <v>446</v>
      </c>
      <c r="S565" t="s">
        <v>80</v>
      </c>
      <c r="T565" t="s">
        <v>17</v>
      </c>
      <c r="U565" t="s">
        <v>594</v>
      </c>
      <c r="W565" t="s">
        <v>618</v>
      </c>
      <c r="X565" t="s">
        <v>619</v>
      </c>
      <c r="AC565" t="s">
        <v>372</v>
      </c>
      <c r="AD565" t="s">
        <v>176</v>
      </c>
      <c r="AE565" t="s">
        <v>30</v>
      </c>
      <c r="AG565">
        <v>8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1</v>
      </c>
      <c r="AP565">
        <v>0</v>
      </c>
      <c r="AQ565">
        <v>2</v>
      </c>
      <c r="AR565">
        <v>0</v>
      </c>
      <c r="AS565">
        <v>6</v>
      </c>
      <c r="AT565">
        <v>8</v>
      </c>
      <c r="AU565" t="s">
        <v>135</v>
      </c>
      <c r="AW565">
        <v>600</v>
      </c>
      <c r="AX565">
        <v>0</v>
      </c>
      <c r="AY565">
        <v>95</v>
      </c>
      <c r="AZ565">
        <v>0</v>
      </c>
      <c r="BA565">
        <v>695</v>
      </c>
      <c r="BB565">
        <v>5.0849866700000002</v>
      </c>
      <c r="BC565">
        <v>14.63825578</v>
      </c>
      <c r="BD565">
        <v>11</v>
      </c>
    </row>
    <row r="566" spans="1:56" x14ac:dyDescent="0.25">
      <c r="A566" s="171">
        <v>44152</v>
      </c>
      <c r="B566" t="s">
        <v>92</v>
      </c>
      <c r="C566" t="s">
        <v>602</v>
      </c>
      <c r="D566" t="s">
        <v>940</v>
      </c>
      <c r="E566" t="s">
        <v>604</v>
      </c>
      <c r="F566" t="s">
        <v>218</v>
      </c>
      <c r="G566" t="s">
        <v>837</v>
      </c>
      <c r="H566" t="s">
        <v>364</v>
      </c>
      <c r="I566" t="s">
        <v>25</v>
      </c>
      <c r="J566" t="s">
        <v>596</v>
      </c>
      <c r="L566" t="s">
        <v>10</v>
      </c>
      <c r="M566" t="s">
        <v>659</v>
      </c>
      <c r="N566" t="s">
        <v>927</v>
      </c>
      <c r="O566" t="s">
        <v>928</v>
      </c>
      <c r="P566" t="s">
        <v>42</v>
      </c>
      <c r="Q566" t="s">
        <v>972</v>
      </c>
      <c r="R566" t="s">
        <v>973</v>
      </c>
      <c r="S566" t="s">
        <v>49</v>
      </c>
      <c r="T566" t="s">
        <v>17</v>
      </c>
      <c r="U566" t="s">
        <v>594</v>
      </c>
      <c r="W566" t="s">
        <v>18</v>
      </c>
      <c r="X566" t="s">
        <v>601</v>
      </c>
      <c r="AC566" t="s">
        <v>372</v>
      </c>
      <c r="AD566" t="s">
        <v>61</v>
      </c>
      <c r="AE566" t="s">
        <v>20</v>
      </c>
      <c r="AG566">
        <v>5</v>
      </c>
      <c r="AH566">
        <v>3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 s="36">
        <v>2</v>
      </c>
      <c r="AP566">
        <v>0</v>
      </c>
      <c r="AQ566">
        <v>2</v>
      </c>
      <c r="AR566">
        <v>0</v>
      </c>
      <c r="AS566">
        <v>6</v>
      </c>
      <c r="AT566">
        <v>8</v>
      </c>
      <c r="AU566" t="s">
        <v>31</v>
      </c>
      <c r="AW566">
        <v>840</v>
      </c>
      <c r="AX566">
        <v>260</v>
      </c>
      <c r="AY566">
        <v>0</v>
      </c>
      <c r="AZ566">
        <v>0</v>
      </c>
      <c r="BA566">
        <v>1100</v>
      </c>
      <c r="BB566">
        <v>5.0849866700000002</v>
      </c>
      <c r="BC566">
        <v>14.63825578</v>
      </c>
      <c r="BD566">
        <v>11</v>
      </c>
    </row>
    <row r="567" spans="1:56" x14ac:dyDescent="0.25">
      <c r="A567" s="171">
        <v>44152</v>
      </c>
      <c r="B567" t="s">
        <v>10</v>
      </c>
      <c r="C567" t="s">
        <v>659</v>
      </c>
      <c r="D567" t="s">
        <v>11</v>
      </c>
      <c r="E567" t="s">
        <v>660</v>
      </c>
      <c r="F567" t="s">
        <v>51</v>
      </c>
      <c r="G567" t="s">
        <v>1141</v>
      </c>
      <c r="H567" t="s">
        <v>361</v>
      </c>
      <c r="I567" t="s">
        <v>14</v>
      </c>
      <c r="J567" t="s">
        <v>611</v>
      </c>
      <c r="L567" t="s">
        <v>52</v>
      </c>
      <c r="M567" t="s">
        <v>616</v>
      </c>
      <c r="R567" t="s">
        <v>372</v>
      </c>
      <c r="S567" t="s">
        <v>162</v>
      </c>
      <c r="T567" t="s">
        <v>25</v>
      </c>
      <c r="U567" t="s">
        <v>596</v>
      </c>
      <c r="W567" t="s">
        <v>10</v>
      </c>
      <c r="X567" t="s">
        <v>659</v>
      </c>
      <c r="Y567" t="s">
        <v>11</v>
      </c>
      <c r="Z567" t="s">
        <v>660</v>
      </c>
      <c r="AA567" t="s">
        <v>12</v>
      </c>
      <c r="AB567" t="s">
        <v>661</v>
      </c>
      <c r="AC567" t="s">
        <v>381</v>
      </c>
      <c r="AD567" t="s">
        <v>56</v>
      </c>
      <c r="AE567" t="s">
        <v>36</v>
      </c>
      <c r="AG567">
        <v>0</v>
      </c>
      <c r="AH567">
        <v>11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 s="36">
        <v>1</v>
      </c>
      <c r="AP567">
        <v>2</v>
      </c>
      <c r="AQ567">
        <v>2</v>
      </c>
      <c r="AR567">
        <v>3</v>
      </c>
      <c r="AS567">
        <v>4</v>
      </c>
      <c r="AT567">
        <v>11</v>
      </c>
      <c r="AU567" t="s">
        <v>21</v>
      </c>
      <c r="AV567" t="s">
        <v>652</v>
      </c>
      <c r="AW567">
        <v>160</v>
      </c>
      <c r="AX567">
        <v>50</v>
      </c>
      <c r="AY567">
        <v>0</v>
      </c>
      <c r="AZ567">
        <v>6</v>
      </c>
      <c r="BA567">
        <v>216</v>
      </c>
      <c r="BB567">
        <v>8.6633450799999991</v>
      </c>
      <c r="BC567">
        <v>14.9876931</v>
      </c>
      <c r="BD567">
        <v>11</v>
      </c>
    </row>
    <row r="568" spans="1:56" x14ac:dyDescent="0.25">
      <c r="A568" s="171">
        <v>44152</v>
      </c>
      <c r="B568" t="s">
        <v>10</v>
      </c>
      <c r="C568" t="s">
        <v>659</v>
      </c>
      <c r="D568" t="s">
        <v>11</v>
      </c>
      <c r="E568" t="s">
        <v>660</v>
      </c>
      <c r="F568" t="s">
        <v>51</v>
      </c>
      <c r="G568" t="s">
        <v>1141</v>
      </c>
      <c r="H568" t="s">
        <v>361</v>
      </c>
      <c r="I568" t="s">
        <v>14</v>
      </c>
      <c r="J568" t="s">
        <v>611</v>
      </c>
      <c r="L568" t="s">
        <v>52</v>
      </c>
      <c r="M568" t="s">
        <v>616</v>
      </c>
      <c r="R568" t="s">
        <v>372</v>
      </c>
      <c r="S568" t="s">
        <v>162</v>
      </c>
      <c r="T568" t="s">
        <v>25</v>
      </c>
      <c r="U568" t="s">
        <v>596</v>
      </c>
      <c r="W568" t="s">
        <v>10</v>
      </c>
      <c r="X568" t="s">
        <v>659</v>
      </c>
      <c r="Y568" t="s">
        <v>11</v>
      </c>
      <c r="Z568" t="s">
        <v>660</v>
      </c>
      <c r="AA568" t="s">
        <v>12</v>
      </c>
      <c r="AB568" t="s">
        <v>661</v>
      </c>
      <c r="AC568" t="s">
        <v>381</v>
      </c>
      <c r="AD568" t="s">
        <v>56</v>
      </c>
      <c r="AE568" t="s">
        <v>36</v>
      </c>
      <c r="AG568">
        <v>0</v>
      </c>
      <c r="AH568">
        <v>8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 s="36">
        <v>1</v>
      </c>
      <c r="AP568">
        <v>1</v>
      </c>
      <c r="AQ568">
        <v>2</v>
      </c>
      <c r="AR568">
        <v>2</v>
      </c>
      <c r="AS568">
        <v>3</v>
      </c>
      <c r="AT568">
        <v>8</v>
      </c>
      <c r="AU568" t="s">
        <v>21</v>
      </c>
      <c r="AV568" t="s">
        <v>652</v>
      </c>
      <c r="AW568">
        <v>70</v>
      </c>
      <c r="AX568">
        <v>30</v>
      </c>
      <c r="AY568">
        <v>0</v>
      </c>
      <c r="AZ568">
        <v>5</v>
      </c>
      <c r="BA568">
        <v>105</v>
      </c>
      <c r="BB568">
        <v>8.6633450799999991</v>
      </c>
      <c r="BC568">
        <v>14.9876931</v>
      </c>
      <c r="BD568">
        <v>11</v>
      </c>
    </row>
    <row r="569" spans="1:56" x14ac:dyDescent="0.25">
      <c r="A569" s="171">
        <v>44152</v>
      </c>
      <c r="B569" t="s">
        <v>10</v>
      </c>
      <c r="C569" t="s">
        <v>659</v>
      </c>
      <c r="D569" t="s">
        <v>11</v>
      </c>
      <c r="E569" t="s">
        <v>660</v>
      </c>
      <c r="F569" t="s">
        <v>51</v>
      </c>
      <c r="G569" t="s">
        <v>1141</v>
      </c>
      <c r="H569" t="s">
        <v>361</v>
      </c>
      <c r="I569" t="s">
        <v>14</v>
      </c>
      <c r="J569" t="s">
        <v>611</v>
      </c>
      <c r="L569" t="s">
        <v>52</v>
      </c>
      <c r="M569" t="s">
        <v>616</v>
      </c>
      <c r="R569" t="s">
        <v>372</v>
      </c>
      <c r="S569" t="s">
        <v>83</v>
      </c>
      <c r="T569" t="s">
        <v>25</v>
      </c>
      <c r="U569" t="s">
        <v>596</v>
      </c>
      <c r="W569" t="s">
        <v>10</v>
      </c>
      <c r="X569" t="s">
        <v>659</v>
      </c>
      <c r="Y569" t="s">
        <v>11</v>
      </c>
      <c r="Z569" t="s">
        <v>660</v>
      </c>
      <c r="AA569" t="s">
        <v>12</v>
      </c>
      <c r="AB569" t="s">
        <v>661</v>
      </c>
      <c r="AC569" t="s">
        <v>381</v>
      </c>
      <c r="AD569" t="s">
        <v>56</v>
      </c>
      <c r="AE569" t="s">
        <v>36</v>
      </c>
      <c r="AG569">
        <v>0</v>
      </c>
      <c r="AH569">
        <v>6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 s="36">
        <v>1</v>
      </c>
      <c r="AP569">
        <v>1</v>
      </c>
      <c r="AQ569">
        <v>2</v>
      </c>
      <c r="AR569">
        <v>1</v>
      </c>
      <c r="AS569">
        <v>2</v>
      </c>
      <c r="AT569">
        <v>6</v>
      </c>
      <c r="AU569" t="s">
        <v>21</v>
      </c>
      <c r="AV569" t="s">
        <v>652</v>
      </c>
      <c r="AW569">
        <v>60</v>
      </c>
      <c r="AX569">
        <v>50</v>
      </c>
      <c r="AY569">
        <v>0</v>
      </c>
      <c r="AZ569">
        <v>6</v>
      </c>
      <c r="BA569">
        <v>116</v>
      </c>
      <c r="BB569">
        <v>8.6633450799999991</v>
      </c>
      <c r="BC569">
        <v>14.9876931</v>
      </c>
      <c r="BD569">
        <v>11</v>
      </c>
    </row>
    <row r="570" spans="1:56" x14ac:dyDescent="0.25">
      <c r="A570" s="171">
        <v>44152</v>
      </c>
      <c r="B570" t="s">
        <v>10</v>
      </c>
      <c r="C570" t="s">
        <v>659</v>
      </c>
      <c r="D570" t="s">
        <v>11</v>
      </c>
      <c r="E570" t="s">
        <v>660</v>
      </c>
      <c r="F570" t="s">
        <v>51</v>
      </c>
      <c r="G570" t="s">
        <v>1141</v>
      </c>
      <c r="H570" t="s">
        <v>361</v>
      </c>
      <c r="I570" t="s">
        <v>14</v>
      </c>
      <c r="J570" t="s">
        <v>611</v>
      </c>
      <c r="L570" t="s">
        <v>52</v>
      </c>
      <c r="M570" t="s">
        <v>616</v>
      </c>
      <c r="R570" t="s">
        <v>372</v>
      </c>
      <c r="S570" t="s">
        <v>83</v>
      </c>
      <c r="T570" t="s">
        <v>17</v>
      </c>
      <c r="U570" t="s">
        <v>594</v>
      </c>
      <c r="W570" t="s">
        <v>614</v>
      </c>
      <c r="X570" t="s">
        <v>615</v>
      </c>
      <c r="AC570" t="s">
        <v>372</v>
      </c>
      <c r="AD570" t="s">
        <v>320</v>
      </c>
      <c r="AE570" t="s">
        <v>36</v>
      </c>
      <c r="AG570">
        <v>0</v>
      </c>
      <c r="AH570">
        <v>10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 s="36">
        <v>1</v>
      </c>
      <c r="AP570">
        <v>1</v>
      </c>
      <c r="AQ570">
        <v>2</v>
      </c>
      <c r="AR570">
        <v>3</v>
      </c>
      <c r="AS570">
        <v>4</v>
      </c>
      <c r="AT570">
        <v>10</v>
      </c>
      <c r="AU570" t="s">
        <v>21</v>
      </c>
      <c r="AV570" t="s">
        <v>652</v>
      </c>
      <c r="AW570">
        <v>130</v>
      </c>
      <c r="AX570">
        <v>20</v>
      </c>
      <c r="AY570">
        <v>0</v>
      </c>
      <c r="AZ570">
        <v>5</v>
      </c>
      <c r="BA570">
        <v>155</v>
      </c>
      <c r="BB570">
        <v>8.6633450799999991</v>
      </c>
      <c r="BC570">
        <v>14.9876931</v>
      </c>
      <c r="BD570">
        <v>11</v>
      </c>
    </row>
    <row r="571" spans="1:56" x14ac:dyDescent="0.25">
      <c r="A571" s="171">
        <v>44152</v>
      </c>
      <c r="B571" t="s">
        <v>10</v>
      </c>
      <c r="C571" t="s">
        <v>659</v>
      </c>
      <c r="D571" t="s">
        <v>11</v>
      </c>
      <c r="E571" t="s">
        <v>660</v>
      </c>
      <c r="F571" t="s">
        <v>51</v>
      </c>
      <c r="G571" t="s">
        <v>1141</v>
      </c>
      <c r="H571" t="s">
        <v>361</v>
      </c>
      <c r="I571" t="s">
        <v>14</v>
      </c>
      <c r="J571" t="s">
        <v>611</v>
      </c>
      <c r="L571" t="s">
        <v>52</v>
      </c>
      <c r="M571" t="s">
        <v>616</v>
      </c>
      <c r="R571" t="s">
        <v>372</v>
      </c>
      <c r="S571" t="s">
        <v>80</v>
      </c>
      <c r="T571" t="s">
        <v>17</v>
      </c>
      <c r="U571" t="s">
        <v>594</v>
      </c>
      <c r="W571" t="s">
        <v>614</v>
      </c>
      <c r="X571" t="s">
        <v>615</v>
      </c>
      <c r="AC571" t="s">
        <v>372</v>
      </c>
      <c r="AD571" t="s">
        <v>266</v>
      </c>
      <c r="AE571" t="s">
        <v>36</v>
      </c>
      <c r="AG571">
        <v>0</v>
      </c>
      <c r="AH571">
        <v>10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 s="36">
        <v>1</v>
      </c>
      <c r="AP571">
        <v>2</v>
      </c>
      <c r="AQ571">
        <v>2</v>
      </c>
      <c r="AR571">
        <v>2</v>
      </c>
      <c r="AS571">
        <v>4</v>
      </c>
      <c r="AT571">
        <v>10</v>
      </c>
      <c r="AU571" t="s">
        <v>21</v>
      </c>
      <c r="AV571" t="s">
        <v>652</v>
      </c>
      <c r="AW571">
        <v>120</v>
      </c>
      <c r="AX571">
        <v>40</v>
      </c>
      <c r="AY571">
        <v>0</v>
      </c>
      <c r="AZ571">
        <v>5</v>
      </c>
      <c r="BA571">
        <v>165</v>
      </c>
      <c r="BB571">
        <v>8.6633450799999991</v>
      </c>
      <c r="BC571">
        <v>14.9876931</v>
      </c>
      <c r="BD571">
        <v>11</v>
      </c>
    </row>
    <row r="572" spans="1:56" x14ac:dyDescent="0.25">
      <c r="A572" s="171">
        <v>44152</v>
      </c>
      <c r="B572" t="s">
        <v>10</v>
      </c>
      <c r="C572" t="s">
        <v>659</v>
      </c>
      <c r="D572" t="s">
        <v>11</v>
      </c>
      <c r="E572" t="s">
        <v>660</v>
      </c>
      <c r="F572" t="s">
        <v>51</v>
      </c>
      <c r="G572" t="s">
        <v>1141</v>
      </c>
      <c r="H572" t="s">
        <v>361</v>
      </c>
      <c r="I572" t="s">
        <v>14</v>
      </c>
      <c r="J572" t="s">
        <v>611</v>
      </c>
      <c r="L572" t="s">
        <v>52</v>
      </c>
      <c r="M572" t="s">
        <v>616</v>
      </c>
      <c r="R572" t="s">
        <v>372</v>
      </c>
      <c r="S572" t="s">
        <v>80</v>
      </c>
      <c r="T572" t="s">
        <v>17</v>
      </c>
      <c r="U572" t="s">
        <v>594</v>
      </c>
      <c r="W572" t="s">
        <v>614</v>
      </c>
      <c r="X572" t="s">
        <v>615</v>
      </c>
      <c r="AC572" t="s">
        <v>372</v>
      </c>
      <c r="AD572" t="s">
        <v>322</v>
      </c>
      <c r="AE572" t="s">
        <v>36</v>
      </c>
      <c r="AG572">
        <v>0</v>
      </c>
      <c r="AH572">
        <v>8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 s="36">
        <v>1</v>
      </c>
      <c r="AP572">
        <v>1</v>
      </c>
      <c r="AQ572">
        <v>2</v>
      </c>
      <c r="AR572">
        <v>2</v>
      </c>
      <c r="AS572">
        <v>3</v>
      </c>
      <c r="AT572">
        <v>8</v>
      </c>
      <c r="AU572" t="s">
        <v>323</v>
      </c>
      <c r="AV572" t="s">
        <v>652</v>
      </c>
      <c r="AW572">
        <v>4</v>
      </c>
      <c r="AX572">
        <v>30</v>
      </c>
      <c r="AY572">
        <v>0</v>
      </c>
      <c r="AZ572">
        <v>80</v>
      </c>
      <c r="BA572">
        <v>114</v>
      </c>
      <c r="BB572">
        <v>8.6633450799999991</v>
      </c>
      <c r="BC572">
        <v>14.9876931</v>
      </c>
      <c r="BD572">
        <v>11</v>
      </c>
    </row>
    <row r="573" spans="1:56" x14ac:dyDescent="0.25">
      <c r="A573" s="171">
        <v>44152</v>
      </c>
      <c r="B573" t="s">
        <v>10</v>
      </c>
      <c r="C573" t="s">
        <v>659</v>
      </c>
      <c r="D573" t="s">
        <v>11</v>
      </c>
      <c r="E573" t="s">
        <v>660</v>
      </c>
      <c r="F573" t="s">
        <v>51</v>
      </c>
      <c r="G573" t="s">
        <v>1141</v>
      </c>
      <c r="H573" t="s">
        <v>361</v>
      </c>
      <c r="I573" t="s">
        <v>14</v>
      </c>
      <c r="J573" t="s">
        <v>611</v>
      </c>
      <c r="L573" t="s">
        <v>52</v>
      </c>
      <c r="M573" t="s">
        <v>616</v>
      </c>
      <c r="R573" t="s">
        <v>372</v>
      </c>
      <c r="S573" t="s">
        <v>83</v>
      </c>
      <c r="T573" t="s">
        <v>17</v>
      </c>
      <c r="U573" t="s">
        <v>594</v>
      </c>
      <c r="W573" t="s">
        <v>614</v>
      </c>
      <c r="X573" t="s">
        <v>615</v>
      </c>
      <c r="AC573" t="s">
        <v>372</v>
      </c>
      <c r="AD573" t="s">
        <v>266</v>
      </c>
      <c r="AE573" t="s">
        <v>36</v>
      </c>
      <c r="AG573">
        <v>0</v>
      </c>
      <c r="AH573">
        <v>9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 s="36">
        <v>1</v>
      </c>
      <c r="AP573">
        <v>2</v>
      </c>
      <c r="AQ573">
        <v>2</v>
      </c>
      <c r="AR573">
        <v>2</v>
      </c>
      <c r="AS573">
        <v>3</v>
      </c>
      <c r="AT573">
        <v>9</v>
      </c>
      <c r="AU573" t="s">
        <v>21</v>
      </c>
      <c r="AV573" t="s">
        <v>652</v>
      </c>
      <c r="AW573">
        <v>90</v>
      </c>
      <c r="AX573">
        <v>30</v>
      </c>
      <c r="AY573">
        <v>0</v>
      </c>
      <c r="AZ573">
        <v>5</v>
      </c>
      <c r="BA573">
        <v>125</v>
      </c>
      <c r="BB573">
        <v>8.6633450799999991</v>
      </c>
      <c r="BC573">
        <v>14.9876931</v>
      </c>
      <c r="BD573">
        <v>11</v>
      </c>
    </row>
    <row r="574" spans="1:56" x14ac:dyDescent="0.25">
      <c r="A574" s="171">
        <v>44152</v>
      </c>
      <c r="B574" t="s">
        <v>10</v>
      </c>
      <c r="C574" t="s">
        <v>659</v>
      </c>
      <c r="D574" t="s">
        <v>11</v>
      </c>
      <c r="E574" t="s">
        <v>660</v>
      </c>
      <c r="F574" t="s">
        <v>51</v>
      </c>
      <c r="G574" t="s">
        <v>1141</v>
      </c>
      <c r="H574" t="s">
        <v>361</v>
      </c>
      <c r="I574" t="s">
        <v>14</v>
      </c>
      <c r="J574" t="s">
        <v>611</v>
      </c>
      <c r="L574" t="s">
        <v>52</v>
      </c>
      <c r="M574" t="s">
        <v>616</v>
      </c>
      <c r="R574" t="s">
        <v>372</v>
      </c>
      <c r="S574" t="s">
        <v>80</v>
      </c>
      <c r="T574" t="s">
        <v>17</v>
      </c>
      <c r="U574" t="s">
        <v>594</v>
      </c>
      <c r="W574" t="s">
        <v>614</v>
      </c>
      <c r="X574" t="s">
        <v>615</v>
      </c>
      <c r="AC574" t="s">
        <v>372</v>
      </c>
      <c r="AD574" t="s">
        <v>266</v>
      </c>
      <c r="AE574" t="s">
        <v>36</v>
      </c>
      <c r="AG574">
        <v>0</v>
      </c>
      <c r="AH574">
        <v>10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 s="36">
        <v>1</v>
      </c>
      <c r="AP574">
        <v>1</v>
      </c>
      <c r="AQ574">
        <v>2</v>
      </c>
      <c r="AR574">
        <v>3</v>
      </c>
      <c r="AS574">
        <v>4</v>
      </c>
      <c r="AT574">
        <v>10</v>
      </c>
      <c r="AU574" t="s">
        <v>21</v>
      </c>
      <c r="AV574" t="s">
        <v>652</v>
      </c>
      <c r="AW574">
        <v>140</v>
      </c>
      <c r="AX574">
        <v>50</v>
      </c>
      <c r="AY574">
        <v>0</v>
      </c>
      <c r="AZ574">
        <v>7</v>
      </c>
      <c r="BA574">
        <v>197</v>
      </c>
      <c r="BB574">
        <v>8.6633450799999991</v>
      </c>
      <c r="BC574">
        <v>14.9876931</v>
      </c>
      <c r="BD574">
        <v>11</v>
      </c>
    </row>
    <row r="575" spans="1:56" x14ac:dyDescent="0.25">
      <c r="A575" s="171">
        <v>44152</v>
      </c>
      <c r="B575" t="s">
        <v>10</v>
      </c>
      <c r="C575" t="s">
        <v>659</v>
      </c>
      <c r="D575" t="s">
        <v>11</v>
      </c>
      <c r="E575" t="s">
        <v>660</v>
      </c>
      <c r="F575" t="s">
        <v>51</v>
      </c>
      <c r="G575" t="s">
        <v>1141</v>
      </c>
      <c r="H575" t="s">
        <v>361</v>
      </c>
      <c r="I575" t="s">
        <v>14</v>
      </c>
      <c r="J575" t="s">
        <v>611</v>
      </c>
      <c r="L575" t="s">
        <v>52</v>
      </c>
      <c r="M575" t="s">
        <v>616</v>
      </c>
      <c r="R575" t="s">
        <v>372</v>
      </c>
      <c r="S575" t="s">
        <v>162</v>
      </c>
      <c r="T575" t="s">
        <v>17</v>
      </c>
      <c r="U575" t="s">
        <v>594</v>
      </c>
      <c r="W575" t="s">
        <v>614</v>
      </c>
      <c r="X575" t="s">
        <v>615</v>
      </c>
      <c r="AC575" t="s">
        <v>372</v>
      </c>
      <c r="AD575" t="s">
        <v>322</v>
      </c>
      <c r="AE575" t="s">
        <v>36</v>
      </c>
      <c r="AG575">
        <v>0</v>
      </c>
      <c r="AH575">
        <v>11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 s="36">
        <v>1</v>
      </c>
      <c r="AP575">
        <v>2</v>
      </c>
      <c r="AQ575">
        <v>2</v>
      </c>
      <c r="AR575">
        <v>3</v>
      </c>
      <c r="AS575">
        <v>4</v>
      </c>
      <c r="AT575">
        <v>11</v>
      </c>
      <c r="AU575" t="s">
        <v>21</v>
      </c>
      <c r="AV575" t="s">
        <v>652</v>
      </c>
      <c r="AW575">
        <v>130</v>
      </c>
      <c r="AX575">
        <v>30</v>
      </c>
      <c r="AY575">
        <v>0</v>
      </c>
      <c r="AZ575">
        <v>4</v>
      </c>
      <c r="BA575">
        <v>164</v>
      </c>
      <c r="BB575">
        <v>8.6633450799999991</v>
      </c>
      <c r="BC575">
        <v>14.9876931</v>
      </c>
      <c r="BD575">
        <v>11</v>
      </c>
    </row>
    <row r="576" spans="1:56" x14ac:dyDescent="0.25">
      <c r="A576" s="171">
        <v>44152</v>
      </c>
      <c r="B576" t="s">
        <v>10</v>
      </c>
      <c r="C576" t="s">
        <v>659</v>
      </c>
      <c r="D576" t="s">
        <v>11</v>
      </c>
      <c r="E576" t="s">
        <v>660</v>
      </c>
      <c r="F576" t="s">
        <v>51</v>
      </c>
      <c r="G576" t="s">
        <v>1141</v>
      </c>
      <c r="H576" t="s">
        <v>361</v>
      </c>
      <c r="I576" t="s">
        <v>14</v>
      </c>
      <c r="J576" t="s">
        <v>611</v>
      </c>
      <c r="L576" t="s">
        <v>52</v>
      </c>
      <c r="M576" t="s">
        <v>616</v>
      </c>
      <c r="R576" t="s">
        <v>372</v>
      </c>
      <c r="S576" t="s">
        <v>73</v>
      </c>
      <c r="T576" t="s">
        <v>17</v>
      </c>
      <c r="U576" t="s">
        <v>594</v>
      </c>
      <c r="W576" t="s">
        <v>614</v>
      </c>
      <c r="X576" t="s">
        <v>615</v>
      </c>
      <c r="AC576" t="s">
        <v>372</v>
      </c>
      <c r="AD576" t="s">
        <v>321</v>
      </c>
      <c r="AE576" t="s">
        <v>36</v>
      </c>
      <c r="AG576">
        <v>0</v>
      </c>
      <c r="AH576">
        <v>8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 s="36">
        <v>1</v>
      </c>
      <c r="AP576">
        <v>1</v>
      </c>
      <c r="AQ576">
        <v>2</v>
      </c>
      <c r="AR576">
        <v>2</v>
      </c>
      <c r="AS576">
        <v>3</v>
      </c>
      <c r="AT576">
        <v>8</v>
      </c>
      <c r="AU576" t="s">
        <v>21</v>
      </c>
      <c r="AV576" t="s">
        <v>652</v>
      </c>
      <c r="AW576">
        <v>80</v>
      </c>
      <c r="AX576">
        <v>40</v>
      </c>
      <c r="AY576">
        <v>0</v>
      </c>
      <c r="AZ576">
        <v>5</v>
      </c>
      <c r="BA576">
        <v>125</v>
      </c>
      <c r="BB576">
        <v>8.6633450799999991</v>
      </c>
      <c r="BC576">
        <v>14.9876931</v>
      </c>
      <c r="BD576">
        <v>11</v>
      </c>
    </row>
    <row r="577" spans="1:56" x14ac:dyDescent="0.25">
      <c r="A577" s="171">
        <v>44152</v>
      </c>
      <c r="B577" t="s">
        <v>10</v>
      </c>
      <c r="C577" t="s">
        <v>659</v>
      </c>
      <c r="D577" t="s">
        <v>11</v>
      </c>
      <c r="E577" t="s">
        <v>660</v>
      </c>
      <c r="F577" t="s">
        <v>51</v>
      </c>
      <c r="G577" t="s">
        <v>1141</v>
      </c>
      <c r="H577" t="s">
        <v>361</v>
      </c>
      <c r="I577" t="s">
        <v>14</v>
      </c>
      <c r="J577" t="s">
        <v>611</v>
      </c>
      <c r="L577" t="s">
        <v>52</v>
      </c>
      <c r="M577" t="s">
        <v>616</v>
      </c>
      <c r="R577" t="s">
        <v>372</v>
      </c>
      <c r="S577" t="s">
        <v>73</v>
      </c>
      <c r="T577" t="s">
        <v>17</v>
      </c>
      <c r="U577" t="s">
        <v>594</v>
      </c>
      <c r="W577" t="s">
        <v>614</v>
      </c>
      <c r="X577" t="s">
        <v>615</v>
      </c>
      <c r="AC577" t="s">
        <v>372</v>
      </c>
      <c r="AD577" t="s">
        <v>321</v>
      </c>
      <c r="AE577" t="s">
        <v>36</v>
      </c>
      <c r="AG577">
        <v>0</v>
      </c>
      <c r="AH577">
        <v>10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 s="36">
        <v>1</v>
      </c>
      <c r="AP577">
        <v>2</v>
      </c>
      <c r="AQ577">
        <v>2</v>
      </c>
      <c r="AR577">
        <v>2</v>
      </c>
      <c r="AS577">
        <v>4</v>
      </c>
      <c r="AT577">
        <v>10</v>
      </c>
      <c r="AU577" t="s">
        <v>21</v>
      </c>
      <c r="AV577" t="s">
        <v>652</v>
      </c>
      <c r="AW577">
        <v>150</v>
      </c>
      <c r="AX577">
        <v>50</v>
      </c>
      <c r="AY577">
        <v>0</v>
      </c>
      <c r="AZ577">
        <v>6</v>
      </c>
      <c r="BA577">
        <v>206</v>
      </c>
      <c r="BB577">
        <v>8.6633450799999991</v>
      </c>
      <c r="BC577">
        <v>14.9876931</v>
      </c>
      <c r="BD577">
        <v>11</v>
      </c>
    </row>
    <row r="578" spans="1:56" x14ac:dyDescent="0.25">
      <c r="A578" s="171">
        <v>44152</v>
      </c>
      <c r="B578" t="s">
        <v>10</v>
      </c>
      <c r="C578" t="s">
        <v>659</v>
      </c>
      <c r="D578" t="s">
        <v>11</v>
      </c>
      <c r="E578" t="s">
        <v>660</v>
      </c>
      <c r="F578" t="s">
        <v>51</v>
      </c>
      <c r="G578" t="s">
        <v>1141</v>
      </c>
      <c r="H578" t="s">
        <v>361</v>
      </c>
      <c r="I578" t="s">
        <v>14</v>
      </c>
      <c r="J578" t="s">
        <v>611</v>
      </c>
      <c r="L578" t="s">
        <v>52</v>
      </c>
      <c r="M578" t="s">
        <v>616</v>
      </c>
      <c r="R578" t="s">
        <v>372</v>
      </c>
      <c r="S578" t="s">
        <v>80</v>
      </c>
      <c r="T578" t="s">
        <v>17</v>
      </c>
      <c r="U578" t="s">
        <v>594</v>
      </c>
      <c r="W578" t="s">
        <v>614</v>
      </c>
      <c r="X578" t="s">
        <v>615</v>
      </c>
      <c r="AC578" t="s">
        <v>372</v>
      </c>
      <c r="AD578" t="s">
        <v>266</v>
      </c>
      <c r="AE578" t="s">
        <v>36</v>
      </c>
      <c r="AG578">
        <v>0</v>
      </c>
      <c r="AH578">
        <v>8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 s="36">
        <v>1</v>
      </c>
      <c r="AP578">
        <v>2</v>
      </c>
      <c r="AQ578">
        <v>2</v>
      </c>
      <c r="AR578">
        <v>1</v>
      </c>
      <c r="AS578">
        <v>3</v>
      </c>
      <c r="AT578">
        <v>8</v>
      </c>
      <c r="AU578" t="s">
        <v>269</v>
      </c>
      <c r="AV578" t="s">
        <v>652</v>
      </c>
      <c r="AW578">
        <v>120</v>
      </c>
      <c r="AX578">
        <v>30</v>
      </c>
      <c r="AY578">
        <v>0</v>
      </c>
      <c r="AZ578">
        <v>4</v>
      </c>
      <c r="BA578">
        <v>154</v>
      </c>
      <c r="BB578">
        <v>8.6633450799999991</v>
      </c>
      <c r="BC578">
        <v>14.9876931</v>
      </c>
      <c r="BD578">
        <v>11</v>
      </c>
    </row>
    <row r="579" spans="1:56" x14ac:dyDescent="0.25">
      <c r="A579" s="171">
        <v>44152</v>
      </c>
      <c r="B579" t="s">
        <v>10</v>
      </c>
      <c r="C579" t="s">
        <v>659</v>
      </c>
      <c r="D579" t="s">
        <v>11</v>
      </c>
      <c r="E579" t="s">
        <v>660</v>
      </c>
      <c r="F579" t="s">
        <v>51</v>
      </c>
      <c r="G579" t="s">
        <v>1141</v>
      </c>
      <c r="H579" t="s">
        <v>361</v>
      </c>
      <c r="I579" t="s">
        <v>14</v>
      </c>
      <c r="J579" t="s">
        <v>611</v>
      </c>
      <c r="L579" t="s">
        <v>52</v>
      </c>
      <c r="M579" t="s">
        <v>616</v>
      </c>
      <c r="R579" t="s">
        <v>372</v>
      </c>
      <c r="S579" t="s">
        <v>68</v>
      </c>
      <c r="T579" t="s">
        <v>25</v>
      </c>
      <c r="U579" t="s">
        <v>596</v>
      </c>
      <c r="W579" t="s">
        <v>10</v>
      </c>
      <c r="X579" t="s">
        <v>659</v>
      </c>
      <c r="Y579" t="s">
        <v>11</v>
      </c>
      <c r="Z579" t="s">
        <v>660</v>
      </c>
      <c r="AA579" t="s">
        <v>12</v>
      </c>
      <c r="AB579" t="s">
        <v>661</v>
      </c>
      <c r="AC579" t="s">
        <v>381</v>
      </c>
      <c r="AD579" t="s">
        <v>319</v>
      </c>
      <c r="AE579" t="s">
        <v>36</v>
      </c>
      <c r="AG579">
        <v>0</v>
      </c>
      <c r="AH579">
        <v>6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 s="36">
        <v>1</v>
      </c>
      <c r="AP579">
        <v>1</v>
      </c>
      <c r="AQ579">
        <v>2</v>
      </c>
      <c r="AR579">
        <v>1</v>
      </c>
      <c r="AS579">
        <v>2</v>
      </c>
      <c r="AT579">
        <v>6</v>
      </c>
      <c r="AU579" t="s">
        <v>21</v>
      </c>
      <c r="AV579" t="s">
        <v>327</v>
      </c>
      <c r="AW579">
        <v>70</v>
      </c>
      <c r="AX579">
        <v>20</v>
      </c>
      <c r="AY579">
        <v>0</v>
      </c>
      <c r="AZ579">
        <v>2</v>
      </c>
      <c r="BA579">
        <v>92</v>
      </c>
      <c r="BB579">
        <v>8.6633450799999991</v>
      </c>
      <c r="BC579">
        <v>14.9876931</v>
      </c>
      <c r="BD579">
        <v>11</v>
      </c>
    </row>
    <row r="580" spans="1:56" x14ac:dyDescent="0.25">
      <c r="A580" s="171">
        <v>44152</v>
      </c>
      <c r="B580" t="s">
        <v>10</v>
      </c>
      <c r="C580" t="s">
        <v>659</v>
      </c>
      <c r="D580" t="s">
        <v>11</v>
      </c>
      <c r="E580" t="s">
        <v>660</v>
      </c>
      <c r="F580" t="s">
        <v>51</v>
      </c>
      <c r="G580" t="s">
        <v>1141</v>
      </c>
      <c r="H580" t="s">
        <v>361</v>
      </c>
      <c r="I580" t="s">
        <v>14</v>
      </c>
      <c r="J580" t="s">
        <v>611</v>
      </c>
      <c r="L580" t="s">
        <v>52</v>
      </c>
      <c r="M580" t="s">
        <v>616</v>
      </c>
      <c r="R580" t="s">
        <v>372</v>
      </c>
      <c r="S580" t="s">
        <v>68</v>
      </c>
      <c r="T580" t="s">
        <v>25</v>
      </c>
      <c r="U580" t="s">
        <v>596</v>
      </c>
      <c r="W580" t="s">
        <v>10</v>
      </c>
      <c r="X580" t="s">
        <v>659</v>
      </c>
      <c r="Y580" t="s">
        <v>11</v>
      </c>
      <c r="Z580" t="s">
        <v>660</v>
      </c>
      <c r="AA580" t="s">
        <v>12</v>
      </c>
      <c r="AB580" t="s">
        <v>661</v>
      </c>
      <c r="AC580" t="s">
        <v>381</v>
      </c>
      <c r="AD580" t="s">
        <v>319</v>
      </c>
      <c r="AE580" t="s">
        <v>36</v>
      </c>
      <c r="AG580">
        <v>0</v>
      </c>
      <c r="AH580">
        <v>10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 s="36">
        <v>1</v>
      </c>
      <c r="AP580">
        <v>1</v>
      </c>
      <c r="AQ580">
        <v>2</v>
      </c>
      <c r="AR580">
        <v>3</v>
      </c>
      <c r="AS580">
        <v>4</v>
      </c>
      <c r="AT580">
        <v>10</v>
      </c>
      <c r="AU580" t="s">
        <v>21</v>
      </c>
      <c r="AV580" t="s">
        <v>652</v>
      </c>
      <c r="AW580">
        <v>140</v>
      </c>
      <c r="AX580">
        <v>20</v>
      </c>
      <c r="AY580">
        <v>0</v>
      </c>
      <c r="AZ580">
        <v>5</v>
      </c>
      <c r="BA580">
        <v>165</v>
      </c>
      <c r="BB580">
        <v>8.6633450799999991</v>
      </c>
      <c r="BC580">
        <v>14.9876931</v>
      </c>
      <c r="BD580">
        <v>11</v>
      </c>
    </row>
    <row r="581" spans="1:56" x14ac:dyDescent="0.25">
      <c r="A581" s="171">
        <v>44152</v>
      </c>
      <c r="B581" t="s">
        <v>10</v>
      </c>
      <c r="C581" t="s">
        <v>659</v>
      </c>
      <c r="D581" t="s">
        <v>11</v>
      </c>
      <c r="E581" t="s">
        <v>660</v>
      </c>
      <c r="F581" t="s">
        <v>51</v>
      </c>
      <c r="G581" t="s">
        <v>1141</v>
      </c>
      <c r="H581" t="s">
        <v>361</v>
      </c>
      <c r="I581" t="s">
        <v>14</v>
      </c>
      <c r="J581" t="s">
        <v>611</v>
      </c>
      <c r="L581" t="s">
        <v>52</v>
      </c>
      <c r="M581" t="s">
        <v>616</v>
      </c>
      <c r="R581" t="s">
        <v>372</v>
      </c>
      <c r="S581" t="s">
        <v>80</v>
      </c>
      <c r="T581" t="s">
        <v>17</v>
      </c>
      <c r="U581" t="s">
        <v>594</v>
      </c>
      <c r="W581" t="s">
        <v>614</v>
      </c>
      <c r="X581" t="s">
        <v>615</v>
      </c>
      <c r="AC581" t="s">
        <v>372</v>
      </c>
      <c r="AD581" t="s">
        <v>266</v>
      </c>
      <c r="AE581" t="s">
        <v>36</v>
      </c>
      <c r="AG581">
        <v>0</v>
      </c>
      <c r="AH581">
        <v>12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 s="36">
        <v>1</v>
      </c>
      <c r="AP581">
        <v>3</v>
      </c>
      <c r="AQ581">
        <v>2</v>
      </c>
      <c r="AR581">
        <v>3</v>
      </c>
      <c r="AS581">
        <v>4</v>
      </c>
      <c r="AT581">
        <v>12</v>
      </c>
      <c r="AU581" t="s">
        <v>21</v>
      </c>
      <c r="AV581" t="s">
        <v>652</v>
      </c>
      <c r="AW581">
        <v>150</v>
      </c>
      <c r="AX581">
        <v>40</v>
      </c>
      <c r="AY581">
        <v>0</v>
      </c>
      <c r="AZ581">
        <v>5</v>
      </c>
      <c r="BA581">
        <v>195</v>
      </c>
      <c r="BB581">
        <v>8.6633450799999991</v>
      </c>
      <c r="BC581">
        <v>14.9876931</v>
      </c>
      <c r="BD581">
        <v>11</v>
      </c>
    </row>
    <row r="582" spans="1:56" x14ac:dyDescent="0.25">
      <c r="A582" s="171">
        <v>44152</v>
      </c>
      <c r="B582" t="s">
        <v>10</v>
      </c>
      <c r="C582" t="s">
        <v>659</v>
      </c>
      <c r="D582" t="s">
        <v>11</v>
      </c>
      <c r="E582" t="s">
        <v>660</v>
      </c>
      <c r="F582" t="s">
        <v>33</v>
      </c>
      <c r="G582" t="s">
        <v>668</v>
      </c>
      <c r="H582" t="s">
        <v>362</v>
      </c>
      <c r="I582" t="s">
        <v>25</v>
      </c>
      <c r="J582" t="s">
        <v>596</v>
      </c>
      <c r="L582" t="s">
        <v>10</v>
      </c>
      <c r="M582" t="s">
        <v>659</v>
      </c>
      <c r="N582" t="s">
        <v>927</v>
      </c>
      <c r="O582" t="s">
        <v>928</v>
      </c>
      <c r="P582" t="s">
        <v>1143</v>
      </c>
      <c r="Q582" t="s">
        <v>1144</v>
      </c>
      <c r="R582" t="s">
        <v>1162</v>
      </c>
      <c r="S582" t="s">
        <v>141</v>
      </c>
      <c r="T582" t="s">
        <v>25</v>
      </c>
      <c r="U582" t="s">
        <v>596</v>
      </c>
      <c r="W582" t="s">
        <v>10</v>
      </c>
      <c r="X582" t="s">
        <v>659</v>
      </c>
      <c r="Y582" t="s">
        <v>11</v>
      </c>
      <c r="Z582" t="s">
        <v>660</v>
      </c>
      <c r="AA582" t="s">
        <v>33</v>
      </c>
      <c r="AB582" t="s">
        <v>668</v>
      </c>
      <c r="AC582" t="s">
        <v>392</v>
      </c>
      <c r="AD582" t="s">
        <v>196</v>
      </c>
      <c r="AE582" t="s">
        <v>30</v>
      </c>
      <c r="AG582">
        <v>4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 s="36">
        <v>1</v>
      </c>
      <c r="AP582">
        <v>0</v>
      </c>
      <c r="AQ582">
        <v>0</v>
      </c>
      <c r="AR582">
        <v>0</v>
      </c>
      <c r="AS582">
        <v>4</v>
      </c>
      <c r="AT582">
        <v>4</v>
      </c>
      <c r="AU582" t="s">
        <v>37</v>
      </c>
      <c r="AW582">
        <v>125</v>
      </c>
      <c r="AX582">
        <v>0</v>
      </c>
      <c r="AY582">
        <v>0</v>
      </c>
      <c r="AZ582">
        <v>0</v>
      </c>
      <c r="BA582">
        <v>125</v>
      </c>
      <c r="BB582">
        <v>9.3887997999999993</v>
      </c>
      <c r="BC582">
        <v>13.43275727</v>
      </c>
      <c r="BD582">
        <v>11</v>
      </c>
    </row>
    <row r="583" spans="1:56" x14ac:dyDescent="0.25">
      <c r="A583" s="171">
        <v>44152</v>
      </c>
      <c r="B583" t="s">
        <v>10</v>
      </c>
      <c r="C583" t="s">
        <v>659</v>
      </c>
      <c r="D583" t="s">
        <v>11</v>
      </c>
      <c r="E583" t="s">
        <v>660</v>
      </c>
      <c r="F583" t="s">
        <v>12</v>
      </c>
      <c r="G583" t="s">
        <v>661</v>
      </c>
      <c r="H583" t="s">
        <v>13</v>
      </c>
      <c r="I583" t="s">
        <v>25</v>
      </c>
      <c r="J583" t="s">
        <v>596</v>
      </c>
      <c r="L583" t="s">
        <v>10</v>
      </c>
      <c r="M583" t="s">
        <v>659</v>
      </c>
      <c r="N583" t="s">
        <v>11</v>
      </c>
      <c r="O583" t="s">
        <v>660</v>
      </c>
      <c r="P583" t="s">
        <v>33</v>
      </c>
      <c r="Q583" t="s">
        <v>668</v>
      </c>
      <c r="R583" t="s">
        <v>361</v>
      </c>
      <c r="S583" t="s">
        <v>48</v>
      </c>
      <c r="T583" t="s">
        <v>25</v>
      </c>
      <c r="U583" t="s">
        <v>596</v>
      </c>
      <c r="W583" t="s">
        <v>26</v>
      </c>
      <c r="X583" t="s">
        <v>590</v>
      </c>
      <c r="Y583" t="s">
        <v>591</v>
      </c>
      <c r="Z583" t="s">
        <v>592</v>
      </c>
      <c r="AA583" t="s">
        <v>27</v>
      </c>
      <c r="AB583" t="s">
        <v>607</v>
      </c>
      <c r="AC583" t="s">
        <v>1170</v>
      </c>
      <c r="AD583" t="s">
        <v>950</v>
      </c>
      <c r="AE583" t="s">
        <v>183</v>
      </c>
      <c r="AG583">
        <v>8</v>
      </c>
      <c r="AH583">
        <v>4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 s="36">
        <v>2</v>
      </c>
      <c r="AP583">
        <v>2</v>
      </c>
      <c r="AQ583">
        <v>3</v>
      </c>
      <c r="AR583">
        <v>2</v>
      </c>
      <c r="AS583">
        <v>5</v>
      </c>
      <c r="AT583">
        <v>12</v>
      </c>
      <c r="AU583" t="s">
        <v>21</v>
      </c>
      <c r="AV583" t="s">
        <v>652</v>
      </c>
      <c r="AW583">
        <v>814</v>
      </c>
      <c r="AX583">
        <v>224</v>
      </c>
      <c r="AY583">
        <v>0</v>
      </c>
      <c r="AZ583">
        <v>8</v>
      </c>
      <c r="BA583">
        <v>1046</v>
      </c>
      <c r="BB583">
        <v>7.7847441999999996</v>
      </c>
      <c r="BC583">
        <v>15.51739456</v>
      </c>
      <c r="BD583">
        <v>11</v>
      </c>
    </row>
    <row r="584" spans="1:56" x14ac:dyDescent="0.25">
      <c r="A584" s="171">
        <v>44153</v>
      </c>
      <c r="B584" t="s">
        <v>26</v>
      </c>
      <c r="C584" t="s">
        <v>590</v>
      </c>
      <c r="D584" t="s">
        <v>591</v>
      </c>
      <c r="E584" t="s">
        <v>592</v>
      </c>
      <c r="F584" t="s">
        <v>142</v>
      </c>
      <c r="G584" t="s">
        <v>606</v>
      </c>
      <c r="H584" t="s">
        <v>363</v>
      </c>
      <c r="I584" t="s">
        <v>14</v>
      </c>
      <c r="J584" t="s">
        <v>611</v>
      </c>
      <c r="L584" t="s">
        <v>208</v>
      </c>
      <c r="M584" t="s">
        <v>631</v>
      </c>
      <c r="R584" t="s">
        <v>372</v>
      </c>
      <c r="S584" t="s">
        <v>72</v>
      </c>
      <c r="T584" t="s">
        <v>17</v>
      </c>
      <c r="U584" t="s">
        <v>594</v>
      </c>
      <c r="W584" t="s">
        <v>177</v>
      </c>
      <c r="X584" t="s">
        <v>624</v>
      </c>
      <c r="AC584" t="s">
        <v>372</v>
      </c>
      <c r="AD584" t="s">
        <v>176</v>
      </c>
      <c r="AE584" t="s">
        <v>36</v>
      </c>
      <c r="AG584">
        <v>0</v>
      </c>
      <c r="AH584">
        <v>20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1</v>
      </c>
      <c r="AP584">
        <v>2</v>
      </c>
      <c r="AQ584">
        <v>8</v>
      </c>
      <c r="AR584">
        <v>3</v>
      </c>
      <c r="AS584">
        <v>7</v>
      </c>
      <c r="AT584">
        <v>20</v>
      </c>
      <c r="AU584" t="s">
        <v>37</v>
      </c>
      <c r="AW584">
        <v>795</v>
      </c>
      <c r="AX584">
        <v>0</v>
      </c>
      <c r="AY584">
        <v>0</v>
      </c>
      <c r="AZ584">
        <v>0</v>
      </c>
      <c r="BA584">
        <v>795</v>
      </c>
      <c r="BB584">
        <v>6.9304543000000001</v>
      </c>
      <c r="BC584">
        <v>14.819990539999999</v>
      </c>
      <c r="BD584">
        <v>11</v>
      </c>
    </row>
    <row r="585" spans="1:56" x14ac:dyDescent="0.25">
      <c r="A585" s="171">
        <v>44153</v>
      </c>
      <c r="B585" t="s">
        <v>26</v>
      </c>
      <c r="C585" t="s">
        <v>590</v>
      </c>
      <c r="D585" t="s">
        <v>591</v>
      </c>
      <c r="E585" t="s">
        <v>592</v>
      </c>
      <c r="F585" t="s">
        <v>142</v>
      </c>
      <c r="G585" t="s">
        <v>606</v>
      </c>
      <c r="H585" t="s">
        <v>363</v>
      </c>
      <c r="I585" t="s">
        <v>14</v>
      </c>
      <c r="J585" t="s">
        <v>611</v>
      </c>
      <c r="L585" t="s">
        <v>313</v>
      </c>
      <c r="M585" t="s">
        <v>627</v>
      </c>
      <c r="R585" t="s">
        <v>372</v>
      </c>
      <c r="S585" t="s">
        <v>72</v>
      </c>
      <c r="T585" t="s">
        <v>17</v>
      </c>
      <c r="U585" t="s">
        <v>594</v>
      </c>
      <c r="W585" t="s">
        <v>163</v>
      </c>
      <c r="X585" t="s">
        <v>643</v>
      </c>
      <c r="AC585" t="s">
        <v>372</v>
      </c>
      <c r="AD585" t="s">
        <v>176</v>
      </c>
      <c r="AE585" t="s">
        <v>36</v>
      </c>
      <c r="AG585">
        <v>0</v>
      </c>
      <c r="AH585">
        <v>12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1</v>
      </c>
      <c r="AP585">
        <v>4</v>
      </c>
      <c r="AQ585">
        <v>3</v>
      </c>
      <c r="AR585">
        <v>2</v>
      </c>
      <c r="AS585">
        <v>3</v>
      </c>
      <c r="AT585">
        <v>12</v>
      </c>
      <c r="AU585" t="s">
        <v>37</v>
      </c>
      <c r="AW585">
        <v>194</v>
      </c>
      <c r="AX585">
        <v>0</v>
      </c>
      <c r="AY585">
        <v>0</v>
      </c>
      <c r="AZ585">
        <v>0</v>
      </c>
      <c r="BA585">
        <v>194</v>
      </c>
      <c r="BB585">
        <v>6.9304543000000001</v>
      </c>
      <c r="BC585">
        <v>14.819990539999999</v>
      </c>
      <c r="BD585">
        <v>11</v>
      </c>
    </row>
    <row r="586" spans="1:56" x14ac:dyDescent="0.25">
      <c r="A586" s="171">
        <v>44153</v>
      </c>
      <c r="B586" t="s">
        <v>26</v>
      </c>
      <c r="C586" t="s">
        <v>590</v>
      </c>
      <c r="D586" t="s">
        <v>591</v>
      </c>
      <c r="E586" t="s">
        <v>592</v>
      </c>
      <c r="F586" t="s">
        <v>142</v>
      </c>
      <c r="G586" t="s">
        <v>606</v>
      </c>
      <c r="H586" t="s">
        <v>363</v>
      </c>
      <c r="I586" t="s">
        <v>14</v>
      </c>
      <c r="J586" t="s">
        <v>611</v>
      </c>
      <c r="L586" t="s">
        <v>147</v>
      </c>
      <c r="M586" t="s">
        <v>641</v>
      </c>
      <c r="R586" t="s">
        <v>372</v>
      </c>
      <c r="S586" t="s">
        <v>68</v>
      </c>
      <c r="T586" t="s">
        <v>17</v>
      </c>
      <c r="U586" t="s">
        <v>594</v>
      </c>
      <c r="W586" t="s">
        <v>163</v>
      </c>
      <c r="X586" t="s">
        <v>643</v>
      </c>
      <c r="AC586" t="s">
        <v>372</v>
      </c>
      <c r="AD586" t="s">
        <v>314</v>
      </c>
      <c r="AE586" t="s">
        <v>36</v>
      </c>
      <c r="AG586">
        <v>0</v>
      </c>
      <c r="AH586">
        <v>17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1</v>
      </c>
      <c r="AP586">
        <v>3</v>
      </c>
      <c r="AQ586">
        <v>5</v>
      </c>
      <c r="AR586">
        <v>4</v>
      </c>
      <c r="AS586">
        <v>5</v>
      </c>
      <c r="AT586">
        <v>17</v>
      </c>
      <c r="AU586" t="s">
        <v>37</v>
      </c>
      <c r="AW586">
        <v>696</v>
      </c>
      <c r="AX586">
        <v>0</v>
      </c>
      <c r="AY586">
        <v>0</v>
      </c>
      <c r="AZ586">
        <v>0</v>
      </c>
      <c r="BA586">
        <v>696</v>
      </c>
      <c r="BB586">
        <v>6.9304543000000001</v>
      </c>
      <c r="BC586">
        <v>14.819990539999999</v>
      </c>
      <c r="BD586">
        <v>11</v>
      </c>
    </row>
    <row r="587" spans="1:56" x14ac:dyDescent="0.25">
      <c r="A587" s="171">
        <v>44153</v>
      </c>
      <c r="B587" t="s">
        <v>26</v>
      </c>
      <c r="C587" t="s">
        <v>590</v>
      </c>
      <c r="D587" t="s">
        <v>591</v>
      </c>
      <c r="E587" t="s">
        <v>592</v>
      </c>
      <c r="F587" t="s">
        <v>142</v>
      </c>
      <c r="G587" t="s">
        <v>606</v>
      </c>
      <c r="H587" t="s">
        <v>363</v>
      </c>
      <c r="I587" t="s">
        <v>14</v>
      </c>
      <c r="J587" t="s">
        <v>611</v>
      </c>
      <c r="L587" t="s">
        <v>208</v>
      </c>
      <c r="M587" t="s">
        <v>631</v>
      </c>
      <c r="R587" t="s">
        <v>372</v>
      </c>
      <c r="S587" t="s">
        <v>68</v>
      </c>
      <c r="T587" t="s">
        <v>17</v>
      </c>
      <c r="U587" t="s">
        <v>594</v>
      </c>
      <c r="W587" t="s">
        <v>163</v>
      </c>
      <c r="X587" t="s">
        <v>643</v>
      </c>
      <c r="AC587" t="s">
        <v>372</v>
      </c>
      <c r="AD587" t="s">
        <v>314</v>
      </c>
      <c r="AE587" t="s">
        <v>36</v>
      </c>
      <c r="AG587">
        <v>0</v>
      </c>
      <c r="AH587">
        <v>14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1</v>
      </c>
      <c r="AP587">
        <v>2</v>
      </c>
      <c r="AQ587">
        <v>4</v>
      </c>
      <c r="AR587">
        <v>4</v>
      </c>
      <c r="AS587">
        <v>4</v>
      </c>
      <c r="AT587">
        <v>14</v>
      </c>
      <c r="AU587" t="s">
        <v>37</v>
      </c>
      <c r="AW587">
        <v>510</v>
      </c>
      <c r="AX587">
        <v>0</v>
      </c>
      <c r="AY587">
        <v>0</v>
      </c>
      <c r="AZ587">
        <v>0</v>
      </c>
      <c r="BA587">
        <v>510</v>
      </c>
      <c r="BB587">
        <v>6.9304543000000001</v>
      </c>
      <c r="BC587">
        <v>14.819990539999999</v>
      </c>
      <c r="BD587">
        <v>11</v>
      </c>
    </row>
    <row r="588" spans="1:56" x14ac:dyDescent="0.25">
      <c r="A588" s="171">
        <v>44153</v>
      </c>
      <c r="B588" t="s">
        <v>26</v>
      </c>
      <c r="C588" t="s">
        <v>590</v>
      </c>
      <c r="D588" t="s">
        <v>591</v>
      </c>
      <c r="E588" t="s">
        <v>592</v>
      </c>
      <c r="F588" t="s">
        <v>142</v>
      </c>
      <c r="G588" t="s">
        <v>606</v>
      </c>
      <c r="H588" t="s">
        <v>363</v>
      </c>
      <c r="I588" t="s">
        <v>14</v>
      </c>
      <c r="J588" t="s">
        <v>611</v>
      </c>
      <c r="L588" t="s">
        <v>247</v>
      </c>
      <c r="M588" t="s">
        <v>625</v>
      </c>
      <c r="R588" t="s">
        <v>372</v>
      </c>
      <c r="S588" t="s">
        <v>179</v>
      </c>
      <c r="T588" t="s">
        <v>17</v>
      </c>
      <c r="U588" t="s">
        <v>594</v>
      </c>
      <c r="W588" t="s">
        <v>143</v>
      </c>
      <c r="X588" t="s">
        <v>595</v>
      </c>
      <c r="AC588" t="s">
        <v>372</v>
      </c>
      <c r="AD588" t="s">
        <v>75</v>
      </c>
      <c r="AE588" t="s">
        <v>36</v>
      </c>
      <c r="AG588">
        <v>0</v>
      </c>
      <c r="AH588">
        <v>13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1</v>
      </c>
      <c r="AP588">
        <v>6</v>
      </c>
      <c r="AQ588">
        <v>3</v>
      </c>
      <c r="AR588">
        <v>2</v>
      </c>
      <c r="AS588">
        <v>2</v>
      </c>
      <c r="AT588">
        <v>13</v>
      </c>
      <c r="AU588" t="s">
        <v>39</v>
      </c>
      <c r="AW588">
        <v>124</v>
      </c>
      <c r="AX588">
        <v>56</v>
      </c>
      <c r="AY588">
        <v>42</v>
      </c>
      <c r="AZ588">
        <v>0</v>
      </c>
      <c r="BA588">
        <v>222</v>
      </c>
      <c r="BB588">
        <v>6.9304543000000001</v>
      </c>
      <c r="BC588">
        <v>14.819990539999999</v>
      </c>
      <c r="BD588">
        <v>11</v>
      </c>
    </row>
    <row r="589" spans="1:56" x14ac:dyDescent="0.25">
      <c r="A589" s="171">
        <v>44153</v>
      </c>
      <c r="B589" t="s">
        <v>26</v>
      </c>
      <c r="C589" t="s">
        <v>590</v>
      </c>
      <c r="D589" t="s">
        <v>591</v>
      </c>
      <c r="E589" t="s">
        <v>592</v>
      </c>
      <c r="F589" t="s">
        <v>142</v>
      </c>
      <c r="G589" t="s">
        <v>606</v>
      </c>
      <c r="H589" t="s">
        <v>363</v>
      </c>
      <c r="I589" t="s">
        <v>14</v>
      </c>
      <c r="J589" t="s">
        <v>611</v>
      </c>
      <c r="L589" t="s">
        <v>247</v>
      </c>
      <c r="M589" t="s">
        <v>625</v>
      </c>
      <c r="R589" t="s">
        <v>372</v>
      </c>
      <c r="S589" t="s">
        <v>179</v>
      </c>
      <c r="T589" t="s">
        <v>17</v>
      </c>
      <c r="U589" t="s">
        <v>594</v>
      </c>
      <c r="W589" t="s">
        <v>614</v>
      </c>
      <c r="X589" t="s">
        <v>615</v>
      </c>
      <c r="AC589" t="s">
        <v>372</v>
      </c>
      <c r="AD589" t="s">
        <v>196</v>
      </c>
      <c r="AE589" t="s">
        <v>36</v>
      </c>
      <c r="AG589">
        <v>0</v>
      </c>
      <c r="AH589">
        <v>18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1</v>
      </c>
      <c r="AP589">
        <v>4</v>
      </c>
      <c r="AQ589">
        <v>7</v>
      </c>
      <c r="AR589">
        <v>2</v>
      </c>
      <c r="AS589">
        <v>5</v>
      </c>
      <c r="AT589">
        <v>18</v>
      </c>
      <c r="AU589" t="s">
        <v>39</v>
      </c>
      <c r="AW589">
        <v>131</v>
      </c>
      <c r="AX589">
        <v>27</v>
      </c>
      <c r="AY589">
        <v>41</v>
      </c>
      <c r="AZ589">
        <v>0</v>
      </c>
      <c r="BA589">
        <v>199</v>
      </c>
      <c r="BB589">
        <v>6.9304543000000001</v>
      </c>
      <c r="BC589">
        <v>14.819990539999999</v>
      </c>
      <c r="BD589">
        <v>11</v>
      </c>
    </row>
    <row r="590" spans="1:56" x14ac:dyDescent="0.25">
      <c r="A590" s="171">
        <v>44153</v>
      </c>
      <c r="B590" t="s">
        <v>26</v>
      </c>
      <c r="C590" t="s">
        <v>590</v>
      </c>
      <c r="D590" t="s">
        <v>591</v>
      </c>
      <c r="E590" t="s">
        <v>592</v>
      </c>
      <c r="F590" t="s">
        <v>142</v>
      </c>
      <c r="G590" t="s">
        <v>606</v>
      </c>
      <c r="H590" t="s">
        <v>363</v>
      </c>
      <c r="I590" t="s">
        <v>14</v>
      </c>
      <c r="J590" t="s">
        <v>611</v>
      </c>
      <c r="L590" t="s">
        <v>258</v>
      </c>
      <c r="M590" t="s">
        <v>623</v>
      </c>
      <c r="R590" t="s">
        <v>372</v>
      </c>
      <c r="S590" t="s">
        <v>179</v>
      </c>
      <c r="T590" t="s">
        <v>17</v>
      </c>
      <c r="U590" t="s">
        <v>594</v>
      </c>
      <c r="W590" t="s">
        <v>614</v>
      </c>
      <c r="X590" t="s">
        <v>615</v>
      </c>
      <c r="AC590" t="s">
        <v>372</v>
      </c>
      <c r="AD590" t="s">
        <v>196</v>
      </c>
      <c r="AE590" t="s">
        <v>36</v>
      </c>
      <c r="AG590">
        <v>0</v>
      </c>
      <c r="AH590">
        <v>15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1</v>
      </c>
      <c r="AP590">
        <v>5</v>
      </c>
      <c r="AQ590">
        <v>3</v>
      </c>
      <c r="AR590">
        <v>4</v>
      </c>
      <c r="AS590">
        <v>3</v>
      </c>
      <c r="AT590">
        <v>15</v>
      </c>
      <c r="AU590" t="s">
        <v>39</v>
      </c>
      <c r="AW590">
        <v>125</v>
      </c>
      <c r="AX590">
        <v>36</v>
      </c>
      <c r="AY590">
        <v>28</v>
      </c>
      <c r="AZ590">
        <v>0</v>
      </c>
      <c r="BA590">
        <v>189</v>
      </c>
      <c r="BB590">
        <v>6.9304543000000001</v>
      </c>
      <c r="BC590">
        <v>14.819990539999999</v>
      </c>
      <c r="BD590">
        <v>11</v>
      </c>
    </row>
    <row r="591" spans="1:56" x14ac:dyDescent="0.25">
      <c r="A591" s="171">
        <v>44153</v>
      </c>
      <c r="B591" t="s">
        <v>26</v>
      </c>
      <c r="C591" t="s">
        <v>590</v>
      </c>
      <c r="D591" t="s">
        <v>591</v>
      </c>
      <c r="E591" t="s">
        <v>592</v>
      </c>
      <c r="F591" t="s">
        <v>142</v>
      </c>
      <c r="G591" t="s">
        <v>606</v>
      </c>
      <c r="H591" t="s">
        <v>363</v>
      </c>
      <c r="I591" t="s">
        <v>14</v>
      </c>
      <c r="J591" t="s">
        <v>611</v>
      </c>
      <c r="L591" t="s">
        <v>147</v>
      </c>
      <c r="M591" t="s">
        <v>641</v>
      </c>
      <c r="R591" t="s">
        <v>372</v>
      </c>
      <c r="S591" t="s">
        <v>138</v>
      </c>
      <c r="T591" t="s">
        <v>17</v>
      </c>
      <c r="U591" t="s">
        <v>594</v>
      </c>
      <c r="W591" t="s">
        <v>163</v>
      </c>
      <c r="X591" t="s">
        <v>643</v>
      </c>
      <c r="AC591" t="s">
        <v>372</v>
      </c>
      <c r="AD591" t="s">
        <v>188</v>
      </c>
      <c r="AE591" t="s">
        <v>36</v>
      </c>
      <c r="AG591">
        <v>0</v>
      </c>
      <c r="AH591">
        <v>16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1</v>
      </c>
      <c r="AP591">
        <v>7</v>
      </c>
      <c r="AQ591">
        <v>3</v>
      </c>
      <c r="AR591">
        <v>3</v>
      </c>
      <c r="AS591">
        <v>3</v>
      </c>
      <c r="AT591">
        <v>16</v>
      </c>
      <c r="AU591" t="s">
        <v>39</v>
      </c>
      <c r="AW591">
        <v>130</v>
      </c>
      <c r="AX591">
        <v>29</v>
      </c>
      <c r="AY591">
        <v>32</v>
      </c>
      <c r="AZ591">
        <v>0</v>
      </c>
      <c r="BA591">
        <v>191</v>
      </c>
      <c r="BB591">
        <v>6.9304543000000001</v>
      </c>
      <c r="BC591">
        <v>14.819990539999999</v>
      </c>
      <c r="BD591">
        <v>11</v>
      </c>
    </row>
    <row r="592" spans="1:56" x14ac:dyDescent="0.25">
      <c r="A592" s="171">
        <v>44153</v>
      </c>
      <c r="B592" t="s">
        <v>26</v>
      </c>
      <c r="C592" t="s">
        <v>590</v>
      </c>
      <c r="D592" t="s">
        <v>591</v>
      </c>
      <c r="E592" t="s">
        <v>592</v>
      </c>
      <c r="F592" t="s">
        <v>142</v>
      </c>
      <c r="G592" t="s">
        <v>606</v>
      </c>
      <c r="H592" t="s">
        <v>363</v>
      </c>
      <c r="I592" t="s">
        <v>14</v>
      </c>
      <c r="J592" t="s">
        <v>611</v>
      </c>
      <c r="L592" t="s">
        <v>136</v>
      </c>
      <c r="M592" t="s">
        <v>612</v>
      </c>
      <c r="R592" t="s">
        <v>372</v>
      </c>
      <c r="S592" t="s">
        <v>138</v>
      </c>
      <c r="T592" t="s">
        <v>17</v>
      </c>
      <c r="U592" t="s">
        <v>594</v>
      </c>
      <c r="W592" t="s">
        <v>18</v>
      </c>
      <c r="X592" t="s">
        <v>601</v>
      </c>
      <c r="AC592" t="s">
        <v>372</v>
      </c>
      <c r="AD592" t="s">
        <v>75</v>
      </c>
      <c r="AE592" t="s">
        <v>36</v>
      </c>
      <c r="AG592">
        <v>0</v>
      </c>
      <c r="AH592">
        <v>14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1</v>
      </c>
      <c r="AP592">
        <v>4</v>
      </c>
      <c r="AQ592">
        <v>3</v>
      </c>
      <c r="AR592">
        <v>3</v>
      </c>
      <c r="AS592">
        <v>4</v>
      </c>
      <c r="AT592">
        <v>14</v>
      </c>
      <c r="AU592" t="s">
        <v>39</v>
      </c>
      <c r="AW592">
        <v>112</v>
      </c>
      <c r="AX592">
        <v>34</v>
      </c>
      <c r="AY592">
        <v>26</v>
      </c>
      <c r="AZ592">
        <v>0</v>
      </c>
      <c r="BA592">
        <v>172</v>
      </c>
      <c r="BB592">
        <v>6.9304543000000001</v>
      </c>
      <c r="BC592">
        <v>14.819990539999999</v>
      </c>
      <c r="BD592">
        <v>11</v>
      </c>
    </row>
    <row r="593" spans="1:56" x14ac:dyDescent="0.25">
      <c r="A593" s="171">
        <v>44153</v>
      </c>
      <c r="B593" t="s">
        <v>26</v>
      </c>
      <c r="C593" t="s">
        <v>590</v>
      </c>
      <c r="D593" t="s">
        <v>591</v>
      </c>
      <c r="E593" t="s">
        <v>592</v>
      </c>
      <c r="F593" t="s">
        <v>142</v>
      </c>
      <c r="G593" t="s">
        <v>606</v>
      </c>
      <c r="H593" t="s">
        <v>363</v>
      </c>
      <c r="I593" t="s">
        <v>14</v>
      </c>
      <c r="J593" t="s">
        <v>611</v>
      </c>
      <c r="L593" t="s">
        <v>313</v>
      </c>
      <c r="M593" t="s">
        <v>627</v>
      </c>
      <c r="R593" t="s">
        <v>372</v>
      </c>
      <c r="S593" t="s">
        <v>138</v>
      </c>
      <c r="T593" t="s">
        <v>17</v>
      </c>
      <c r="U593" t="s">
        <v>594</v>
      </c>
      <c r="W593" t="s">
        <v>177</v>
      </c>
      <c r="X593" t="s">
        <v>624</v>
      </c>
      <c r="AC593" t="s">
        <v>372</v>
      </c>
      <c r="AD593" t="s">
        <v>196</v>
      </c>
      <c r="AE593" t="s">
        <v>36</v>
      </c>
      <c r="AG593">
        <v>0</v>
      </c>
      <c r="AH593">
        <v>9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1</v>
      </c>
      <c r="AP593">
        <v>3</v>
      </c>
      <c r="AQ593">
        <v>2</v>
      </c>
      <c r="AR593">
        <v>2</v>
      </c>
      <c r="AS593">
        <v>2</v>
      </c>
      <c r="AT593">
        <v>9</v>
      </c>
      <c r="AU593" t="s">
        <v>39</v>
      </c>
      <c r="AW593">
        <v>105</v>
      </c>
      <c r="AX593">
        <v>43</v>
      </c>
      <c r="AY593">
        <v>28</v>
      </c>
      <c r="AZ593">
        <v>0</v>
      </c>
      <c r="BA593">
        <v>176</v>
      </c>
      <c r="BB593">
        <v>6.9304543000000001</v>
      </c>
      <c r="BC593">
        <v>14.819990539999999</v>
      </c>
      <c r="BD593">
        <v>11</v>
      </c>
    </row>
    <row r="594" spans="1:56" x14ac:dyDescent="0.25">
      <c r="A594" s="171">
        <v>44153</v>
      </c>
      <c r="B594" t="s">
        <v>26</v>
      </c>
      <c r="C594" t="s">
        <v>590</v>
      </c>
      <c r="D594" t="s">
        <v>591</v>
      </c>
      <c r="E594" t="s">
        <v>592</v>
      </c>
      <c r="F594" t="s">
        <v>88</v>
      </c>
      <c r="G594" t="s">
        <v>593</v>
      </c>
      <c r="H594" t="s">
        <v>89</v>
      </c>
      <c r="I594" t="s">
        <v>25</v>
      </c>
      <c r="J594" t="s">
        <v>596</v>
      </c>
      <c r="L594" t="s">
        <v>26</v>
      </c>
      <c r="M594" t="s">
        <v>590</v>
      </c>
      <c r="N594" t="s">
        <v>591</v>
      </c>
      <c r="O594" t="s">
        <v>592</v>
      </c>
      <c r="P594" t="s">
        <v>27</v>
      </c>
      <c r="Q594" t="s">
        <v>607</v>
      </c>
      <c r="R594" t="s">
        <v>394</v>
      </c>
      <c r="S594" t="s">
        <v>179</v>
      </c>
      <c r="T594" t="s">
        <v>25</v>
      </c>
      <c r="U594" t="s">
        <v>596</v>
      </c>
      <c r="W594" t="s">
        <v>26</v>
      </c>
      <c r="X594" t="s">
        <v>590</v>
      </c>
      <c r="Y594" t="s">
        <v>591</v>
      </c>
      <c r="Z594" t="s">
        <v>592</v>
      </c>
      <c r="AA594" t="s">
        <v>88</v>
      </c>
      <c r="AB594" t="s">
        <v>593</v>
      </c>
      <c r="AC594" t="s">
        <v>400</v>
      </c>
      <c r="AD594" t="s">
        <v>254</v>
      </c>
      <c r="AE594" t="s">
        <v>107</v>
      </c>
      <c r="AG594">
        <v>1</v>
      </c>
      <c r="AH594">
        <v>0</v>
      </c>
      <c r="AI594">
        <v>1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2</v>
      </c>
      <c r="AP594">
        <v>0</v>
      </c>
      <c r="AQ594">
        <v>0</v>
      </c>
      <c r="AR594">
        <v>0</v>
      </c>
      <c r="AS594">
        <v>2</v>
      </c>
      <c r="AT594">
        <v>2</v>
      </c>
      <c r="AU594" t="s">
        <v>37</v>
      </c>
      <c r="AW594">
        <v>25</v>
      </c>
      <c r="AX594">
        <v>0</v>
      </c>
      <c r="AY594">
        <v>0</v>
      </c>
      <c r="AZ594">
        <v>0</v>
      </c>
      <c r="BA594">
        <v>25</v>
      </c>
      <c r="BB594">
        <v>6.7419379599999996</v>
      </c>
      <c r="BC594">
        <v>14.56870743</v>
      </c>
      <c r="BD594">
        <v>11</v>
      </c>
    </row>
    <row r="595" spans="1:56" x14ac:dyDescent="0.25">
      <c r="A595" s="171">
        <v>44153</v>
      </c>
      <c r="B595" t="s">
        <v>26</v>
      </c>
      <c r="C595" t="s">
        <v>590</v>
      </c>
      <c r="D595" t="s">
        <v>591</v>
      </c>
      <c r="E595" t="s">
        <v>592</v>
      </c>
      <c r="F595" t="s">
        <v>88</v>
      </c>
      <c r="G595" t="s">
        <v>593</v>
      </c>
      <c r="H595" t="s">
        <v>89</v>
      </c>
      <c r="I595" t="s">
        <v>25</v>
      </c>
      <c r="J595" t="s">
        <v>596</v>
      </c>
      <c r="L595" t="s">
        <v>26</v>
      </c>
      <c r="M595" t="s">
        <v>590</v>
      </c>
      <c r="N595" t="s">
        <v>591</v>
      </c>
      <c r="O595" t="s">
        <v>592</v>
      </c>
      <c r="P595" t="s">
        <v>27</v>
      </c>
      <c r="Q595" t="s">
        <v>607</v>
      </c>
      <c r="R595" t="s">
        <v>608</v>
      </c>
      <c r="S595" t="s">
        <v>138</v>
      </c>
      <c r="T595" t="s">
        <v>25</v>
      </c>
      <c r="U595" t="s">
        <v>596</v>
      </c>
      <c r="W595" t="s">
        <v>92</v>
      </c>
      <c r="X595" t="s">
        <v>602</v>
      </c>
      <c r="Y595" t="s">
        <v>93</v>
      </c>
      <c r="Z595" t="s">
        <v>687</v>
      </c>
      <c r="AA595" t="s">
        <v>211</v>
      </c>
      <c r="AB595" t="s">
        <v>688</v>
      </c>
      <c r="AC595" t="s">
        <v>439</v>
      </c>
      <c r="AD595" t="s">
        <v>194</v>
      </c>
      <c r="AE595" t="s">
        <v>30</v>
      </c>
      <c r="AG595">
        <v>4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1</v>
      </c>
      <c r="AP595">
        <v>0</v>
      </c>
      <c r="AQ595">
        <v>0</v>
      </c>
      <c r="AR595">
        <v>1</v>
      </c>
      <c r="AS595">
        <v>3</v>
      </c>
      <c r="AT595">
        <v>4</v>
      </c>
      <c r="AU595" t="s">
        <v>37</v>
      </c>
      <c r="AW595">
        <v>52</v>
      </c>
      <c r="AX595">
        <v>0</v>
      </c>
      <c r="AY595">
        <v>0</v>
      </c>
      <c r="AZ595">
        <v>0</v>
      </c>
      <c r="BA595">
        <v>52</v>
      </c>
      <c r="BB595">
        <v>6.7419379599999996</v>
      </c>
      <c r="BC595">
        <v>14.56870743</v>
      </c>
      <c r="BD595">
        <v>11</v>
      </c>
    </row>
    <row r="596" spans="1:56" x14ac:dyDescent="0.25">
      <c r="A596" s="171">
        <v>44153</v>
      </c>
      <c r="B596" t="s">
        <v>26</v>
      </c>
      <c r="C596" t="s">
        <v>590</v>
      </c>
      <c r="D596" t="s">
        <v>591</v>
      </c>
      <c r="E596" t="s">
        <v>592</v>
      </c>
      <c r="F596" t="s">
        <v>88</v>
      </c>
      <c r="G596" t="s">
        <v>593</v>
      </c>
      <c r="H596" t="s">
        <v>89</v>
      </c>
      <c r="I596" t="s">
        <v>25</v>
      </c>
      <c r="J596" t="s">
        <v>596</v>
      </c>
      <c r="L596" t="s">
        <v>26</v>
      </c>
      <c r="M596" t="s">
        <v>590</v>
      </c>
      <c r="N596" t="s">
        <v>591</v>
      </c>
      <c r="O596" t="s">
        <v>592</v>
      </c>
      <c r="P596" t="s">
        <v>88</v>
      </c>
      <c r="Q596" t="s">
        <v>593</v>
      </c>
      <c r="R596" t="s">
        <v>731</v>
      </c>
      <c r="S596" t="s">
        <v>65</v>
      </c>
      <c r="T596" t="s">
        <v>25</v>
      </c>
      <c r="U596" t="s">
        <v>596</v>
      </c>
      <c r="W596" t="s">
        <v>109</v>
      </c>
      <c r="X596" t="s">
        <v>690</v>
      </c>
      <c r="Y596" t="s">
        <v>173</v>
      </c>
      <c r="Z596" t="s">
        <v>691</v>
      </c>
      <c r="AA596" t="s">
        <v>174</v>
      </c>
      <c r="AB596" t="s">
        <v>718</v>
      </c>
      <c r="AC596" t="s">
        <v>489</v>
      </c>
      <c r="AD596" t="s">
        <v>182</v>
      </c>
      <c r="AE596" t="s">
        <v>30</v>
      </c>
      <c r="AG596">
        <v>2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1</v>
      </c>
      <c r="AP596">
        <v>0</v>
      </c>
      <c r="AQ596">
        <v>0</v>
      </c>
      <c r="AR596">
        <v>0</v>
      </c>
      <c r="AS596">
        <v>2</v>
      </c>
      <c r="AT596">
        <v>2</v>
      </c>
      <c r="AU596" t="s">
        <v>37</v>
      </c>
      <c r="AW596">
        <v>16</v>
      </c>
      <c r="AX596">
        <v>0</v>
      </c>
      <c r="AY596">
        <v>0</v>
      </c>
      <c r="AZ596">
        <v>0</v>
      </c>
      <c r="BA596">
        <v>16</v>
      </c>
      <c r="BB596">
        <v>6.7419379599999996</v>
      </c>
      <c r="BC596">
        <v>14.56870743</v>
      </c>
      <c r="BD596">
        <v>11</v>
      </c>
    </row>
    <row r="597" spans="1:56" x14ac:dyDescent="0.25">
      <c r="A597" s="171">
        <v>44153</v>
      </c>
      <c r="B597" t="s">
        <v>92</v>
      </c>
      <c r="C597" t="s">
        <v>602</v>
      </c>
      <c r="D597" t="s">
        <v>940</v>
      </c>
      <c r="E597" t="s">
        <v>604</v>
      </c>
      <c r="F597" t="s">
        <v>193</v>
      </c>
      <c r="G597" t="s">
        <v>754</v>
      </c>
      <c r="H597" t="s">
        <v>367</v>
      </c>
      <c r="I597" t="s">
        <v>14</v>
      </c>
      <c r="J597" t="s">
        <v>611</v>
      </c>
      <c r="L597" t="s">
        <v>280</v>
      </c>
      <c r="M597" t="s">
        <v>1028</v>
      </c>
      <c r="R597" t="s">
        <v>372</v>
      </c>
      <c r="S597" t="s">
        <v>1072</v>
      </c>
      <c r="T597" t="s">
        <v>544</v>
      </c>
      <c r="U597" t="s">
        <v>782</v>
      </c>
      <c r="AC597" t="s">
        <v>372</v>
      </c>
      <c r="AD597" t="s">
        <v>662</v>
      </c>
      <c r="AE597" t="s">
        <v>36</v>
      </c>
      <c r="AG597">
        <v>0</v>
      </c>
      <c r="AH597">
        <v>12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 s="36">
        <v>1</v>
      </c>
      <c r="AP597">
        <v>0</v>
      </c>
      <c r="AQ597">
        <v>0</v>
      </c>
      <c r="AR597">
        <v>0</v>
      </c>
      <c r="AS597">
        <v>12</v>
      </c>
      <c r="AT597">
        <v>12</v>
      </c>
      <c r="AU597" t="s">
        <v>37</v>
      </c>
      <c r="AW597">
        <v>600</v>
      </c>
      <c r="AX597">
        <v>0</v>
      </c>
      <c r="AY597">
        <v>0</v>
      </c>
      <c r="AZ597">
        <v>0</v>
      </c>
      <c r="BA597">
        <v>600</v>
      </c>
      <c r="BB597">
        <v>4.8990748999999996</v>
      </c>
      <c r="BC597">
        <v>14.54433978</v>
      </c>
      <c r="BD597">
        <v>11</v>
      </c>
    </row>
    <row r="598" spans="1:56" x14ac:dyDescent="0.25">
      <c r="A598" s="171">
        <v>44153</v>
      </c>
      <c r="B598" t="s">
        <v>92</v>
      </c>
      <c r="C598" t="s">
        <v>602</v>
      </c>
      <c r="D598" t="s">
        <v>940</v>
      </c>
      <c r="E598" t="s">
        <v>604</v>
      </c>
      <c r="F598" t="s">
        <v>193</v>
      </c>
      <c r="G598" t="s">
        <v>754</v>
      </c>
      <c r="H598" t="s">
        <v>367</v>
      </c>
      <c r="I598" t="s">
        <v>25</v>
      </c>
      <c r="J598" t="s">
        <v>596</v>
      </c>
      <c r="L598" t="s">
        <v>26</v>
      </c>
      <c r="M598" t="s">
        <v>590</v>
      </c>
      <c r="N598" t="s">
        <v>301</v>
      </c>
      <c r="O598" t="s">
        <v>745</v>
      </c>
      <c r="P598" t="s">
        <v>302</v>
      </c>
      <c r="Q598" t="s">
        <v>746</v>
      </c>
      <c r="R598" t="s">
        <v>916</v>
      </c>
      <c r="S598" t="s">
        <v>541</v>
      </c>
      <c r="T598" t="s">
        <v>17</v>
      </c>
      <c r="U598" t="s">
        <v>594</v>
      </c>
      <c r="W598" t="s">
        <v>221</v>
      </c>
      <c r="X598" t="s">
        <v>622</v>
      </c>
      <c r="AC598" t="s">
        <v>372</v>
      </c>
      <c r="AD598" t="s">
        <v>320</v>
      </c>
      <c r="AE598" t="s">
        <v>30</v>
      </c>
      <c r="AG598">
        <v>5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 s="36">
        <v>1</v>
      </c>
      <c r="AP598">
        <v>0</v>
      </c>
      <c r="AQ598">
        <v>0</v>
      </c>
      <c r="AR598">
        <v>0</v>
      </c>
      <c r="AS598">
        <v>5</v>
      </c>
      <c r="AT598">
        <v>5</v>
      </c>
      <c r="AU598" t="s">
        <v>37</v>
      </c>
      <c r="AW598">
        <v>57</v>
      </c>
      <c r="AX598">
        <v>0</v>
      </c>
      <c r="AY598">
        <v>0</v>
      </c>
      <c r="AZ598">
        <v>0</v>
      </c>
      <c r="BA598">
        <v>57</v>
      </c>
      <c r="BB598">
        <v>4.8990748999999996</v>
      </c>
      <c r="BC598">
        <v>14.54433978</v>
      </c>
      <c r="BD598">
        <v>11</v>
      </c>
    </row>
    <row r="599" spans="1:56" x14ac:dyDescent="0.25">
      <c r="A599" s="171">
        <v>44153</v>
      </c>
      <c r="B599" t="s">
        <v>92</v>
      </c>
      <c r="C599" t="s">
        <v>602</v>
      </c>
      <c r="D599" t="s">
        <v>940</v>
      </c>
      <c r="E599" t="s">
        <v>604</v>
      </c>
      <c r="F599" t="s">
        <v>218</v>
      </c>
      <c r="G599" t="s">
        <v>837</v>
      </c>
      <c r="H599" t="s">
        <v>364</v>
      </c>
      <c r="I599" t="s">
        <v>25</v>
      </c>
      <c r="J599" t="s">
        <v>596</v>
      </c>
      <c r="L599" t="s">
        <v>92</v>
      </c>
      <c r="M599" t="s">
        <v>602</v>
      </c>
      <c r="N599" t="s">
        <v>157</v>
      </c>
      <c r="O599" t="s">
        <v>665</v>
      </c>
      <c r="P599" t="s">
        <v>158</v>
      </c>
      <c r="Q599" t="s">
        <v>667</v>
      </c>
      <c r="R599" t="s">
        <v>873</v>
      </c>
      <c r="S599" t="s">
        <v>80</v>
      </c>
      <c r="T599" t="s">
        <v>17</v>
      </c>
      <c r="U599" t="s">
        <v>594</v>
      </c>
      <c r="W599" t="s">
        <v>259</v>
      </c>
      <c r="X599" t="s">
        <v>636</v>
      </c>
      <c r="AC599" t="s">
        <v>372</v>
      </c>
      <c r="AD599" t="s">
        <v>176</v>
      </c>
      <c r="AE599" t="s">
        <v>156</v>
      </c>
      <c r="AG599">
        <v>1</v>
      </c>
      <c r="AH599">
        <v>0</v>
      </c>
      <c r="AI599">
        <v>4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2</v>
      </c>
      <c r="AP599">
        <v>0</v>
      </c>
      <c r="AQ599">
        <v>0</v>
      </c>
      <c r="AR599">
        <v>0</v>
      </c>
      <c r="AS599">
        <v>5</v>
      </c>
      <c r="AT599">
        <v>5</v>
      </c>
      <c r="AU599" t="s">
        <v>37</v>
      </c>
      <c r="AW599">
        <v>85</v>
      </c>
      <c r="AX599">
        <v>0</v>
      </c>
      <c r="AY599">
        <v>0</v>
      </c>
      <c r="AZ599">
        <v>0</v>
      </c>
      <c r="BA599">
        <v>85</v>
      </c>
      <c r="BB599">
        <v>5.0849866700000002</v>
      </c>
      <c r="BC599">
        <v>14.63825578</v>
      </c>
      <c r="BD599">
        <v>11</v>
      </c>
    </row>
    <row r="600" spans="1:56" x14ac:dyDescent="0.25">
      <c r="A600" s="171">
        <v>44153</v>
      </c>
      <c r="B600" t="s">
        <v>92</v>
      </c>
      <c r="C600" t="s">
        <v>602</v>
      </c>
      <c r="D600" t="s">
        <v>940</v>
      </c>
      <c r="E600" t="s">
        <v>604</v>
      </c>
      <c r="F600" t="s">
        <v>218</v>
      </c>
      <c r="G600" t="s">
        <v>837</v>
      </c>
      <c r="H600" t="s">
        <v>364</v>
      </c>
      <c r="I600" t="s">
        <v>14</v>
      </c>
      <c r="J600" t="s">
        <v>611</v>
      </c>
      <c r="L600" t="s">
        <v>242</v>
      </c>
      <c r="M600" t="s">
        <v>617</v>
      </c>
      <c r="R600" t="s">
        <v>372</v>
      </c>
      <c r="S600" t="s">
        <v>32</v>
      </c>
      <c r="T600" t="s">
        <v>17</v>
      </c>
      <c r="U600" t="s">
        <v>594</v>
      </c>
      <c r="W600" t="s">
        <v>220</v>
      </c>
      <c r="X600" t="s">
        <v>943</v>
      </c>
      <c r="AC600" t="s">
        <v>372</v>
      </c>
      <c r="AD600" t="s">
        <v>188</v>
      </c>
      <c r="AE600" t="s">
        <v>1016</v>
      </c>
      <c r="AG600">
        <v>2</v>
      </c>
      <c r="AH600">
        <v>4</v>
      </c>
      <c r="AI600">
        <v>3</v>
      </c>
      <c r="AJ600">
        <v>0</v>
      </c>
      <c r="AK600">
        <v>0</v>
      </c>
      <c r="AL600">
        <v>0</v>
      </c>
      <c r="AM600">
        <v>0</v>
      </c>
      <c r="AN600">
        <v>0</v>
      </c>
      <c r="AO600" s="36">
        <v>3</v>
      </c>
      <c r="AP600">
        <v>0</v>
      </c>
      <c r="AQ600">
        <v>0</v>
      </c>
      <c r="AR600">
        <v>0</v>
      </c>
      <c r="AS600">
        <v>9</v>
      </c>
      <c r="AT600">
        <v>9</v>
      </c>
      <c r="AU600" t="s">
        <v>37</v>
      </c>
      <c r="AW600">
        <v>203</v>
      </c>
      <c r="AX600">
        <v>0</v>
      </c>
      <c r="AY600">
        <v>0</v>
      </c>
      <c r="AZ600">
        <v>0</v>
      </c>
      <c r="BA600">
        <v>203</v>
      </c>
      <c r="BB600">
        <v>5.0849866700000002</v>
      </c>
      <c r="BC600">
        <v>14.63825578</v>
      </c>
      <c r="BD600">
        <v>11</v>
      </c>
    </row>
    <row r="601" spans="1:56" x14ac:dyDescent="0.25">
      <c r="A601" s="171">
        <v>44153</v>
      </c>
      <c r="B601" t="s">
        <v>10</v>
      </c>
      <c r="C601" t="s">
        <v>659</v>
      </c>
      <c r="D601" t="s">
        <v>11</v>
      </c>
      <c r="E601" t="s">
        <v>660</v>
      </c>
      <c r="F601" t="s">
        <v>51</v>
      </c>
      <c r="G601" t="s">
        <v>1141</v>
      </c>
      <c r="H601" t="s">
        <v>361</v>
      </c>
      <c r="I601" t="s">
        <v>14</v>
      </c>
      <c r="J601" t="s">
        <v>611</v>
      </c>
      <c r="L601" t="s">
        <v>52</v>
      </c>
      <c r="M601" t="s">
        <v>616</v>
      </c>
      <c r="R601" t="s">
        <v>372</v>
      </c>
      <c r="S601" t="s">
        <v>68</v>
      </c>
      <c r="T601" t="s">
        <v>17</v>
      </c>
      <c r="U601" t="s">
        <v>594</v>
      </c>
      <c r="W601" t="s">
        <v>614</v>
      </c>
      <c r="X601" t="s">
        <v>615</v>
      </c>
      <c r="AC601" t="s">
        <v>372</v>
      </c>
      <c r="AD601" t="s">
        <v>319</v>
      </c>
      <c r="AE601" t="s">
        <v>36</v>
      </c>
      <c r="AG601">
        <v>0</v>
      </c>
      <c r="AH601">
        <v>6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 s="36">
        <v>1</v>
      </c>
      <c r="AP601">
        <v>2</v>
      </c>
      <c r="AQ601">
        <v>1</v>
      </c>
      <c r="AR601">
        <v>1</v>
      </c>
      <c r="AS601">
        <v>2</v>
      </c>
      <c r="AT601">
        <v>6</v>
      </c>
      <c r="AU601" t="s">
        <v>31</v>
      </c>
      <c r="AW601">
        <v>60</v>
      </c>
      <c r="AX601">
        <v>20</v>
      </c>
      <c r="AY601">
        <v>0</v>
      </c>
      <c r="AZ601">
        <v>0</v>
      </c>
      <c r="BA601">
        <v>80</v>
      </c>
      <c r="BB601">
        <v>8.6633450799999991</v>
      </c>
      <c r="BC601">
        <v>14.9876931</v>
      </c>
      <c r="BD601">
        <v>11</v>
      </c>
    </row>
    <row r="602" spans="1:56" x14ac:dyDescent="0.25">
      <c r="A602" s="171">
        <v>44153</v>
      </c>
      <c r="B602" t="s">
        <v>10</v>
      </c>
      <c r="C602" t="s">
        <v>659</v>
      </c>
      <c r="D602" t="s">
        <v>11</v>
      </c>
      <c r="E602" t="s">
        <v>660</v>
      </c>
      <c r="F602" t="s">
        <v>51</v>
      </c>
      <c r="G602" t="s">
        <v>1141</v>
      </c>
      <c r="H602" t="s">
        <v>361</v>
      </c>
      <c r="I602" t="s">
        <v>14</v>
      </c>
      <c r="J602" t="s">
        <v>611</v>
      </c>
      <c r="L602" t="s">
        <v>52</v>
      </c>
      <c r="M602" t="s">
        <v>616</v>
      </c>
      <c r="R602" t="s">
        <v>372</v>
      </c>
      <c r="S602" t="s">
        <v>83</v>
      </c>
      <c r="T602" t="s">
        <v>25</v>
      </c>
      <c r="U602" t="s">
        <v>596</v>
      </c>
      <c r="W602" t="s">
        <v>10</v>
      </c>
      <c r="X602" t="s">
        <v>659</v>
      </c>
      <c r="Y602" t="s">
        <v>11</v>
      </c>
      <c r="Z602" t="s">
        <v>660</v>
      </c>
      <c r="AA602" t="s">
        <v>12</v>
      </c>
      <c r="AB602" t="s">
        <v>661</v>
      </c>
      <c r="AC602" t="s">
        <v>381</v>
      </c>
      <c r="AD602" t="s">
        <v>320</v>
      </c>
      <c r="AE602" t="s">
        <v>36</v>
      </c>
      <c r="AG602">
        <v>0</v>
      </c>
      <c r="AH602">
        <v>10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 s="36">
        <v>1</v>
      </c>
      <c r="AP602">
        <v>1</v>
      </c>
      <c r="AQ602">
        <v>2</v>
      </c>
      <c r="AR602">
        <v>3</v>
      </c>
      <c r="AS602">
        <v>4</v>
      </c>
      <c r="AT602">
        <v>10</v>
      </c>
      <c r="AU602" t="s">
        <v>21</v>
      </c>
      <c r="AV602" t="s">
        <v>652</v>
      </c>
      <c r="AW602">
        <v>150</v>
      </c>
      <c r="AX602">
        <v>40</v>
      </c>
      <c r="AY602">
        <v>0</v>
      </c>
      <c r="AZ602">
        <v>6</v>
      </c>
      <c r="BA602">
        <v>196</v>
      </c>
      <c r="BB602">
        <v>8.6633450799999991</v>
      </c>
      <c r="BC602">
        <v>14.9876931</v>
      </c>
      <c r="BD602">
        <v>11</v>
      </c>
    </row>
    <row r="603" spans="1:56" x14ac:dyDescent="0.25">
      <c r="A603" s="171">
        <v>44153</v>
      </c>
      <c r="B603" t="s">
        <v>10</v>
      </c>
      <c r="C603" t="s">
        <v>659</v>
      </c>
      <c r="D603" t="s">
        <v>11</v>
      </c>
      <c r="E603" t="s">
        <v>660</v>
      </c>
      <c r="F603" t="s">
        <v>51</v>
      </c>
      <c r="G603" t="s">
        <v>1141</v>
      </c>
      <c r="H603" t="s">
        <v>361</v>
      </c>
      <c r="I603" t="s">
        <v>14</v>
      </c>
      <c r="J603" t="s">
        <v>611</v>
      </c>
      <c r="L603" t="s">
        <v>52</v>
      </c>
      <c r="M603" t="s">
        <v>616</v>
      </c>
      <c r="R603" t="s">
        <v>372</v>
      </c>
      <c r="S603" t="s">
        <v>73</v>
      </c>
      <c r="T603" t="s">
        <v>17</v>
      </c>
      <c r="U603" t="s">
        <v>594</v>
      </c>
      <c r="W603" t="s">
        <v>614</v>
      </c>
      <c r="X603" t="s">
        <v>615</v>
      </c>
      <c r="AC603" t="s">
        <v>372</v>
      </c>
      <c r="AD603" t="s">
        <v>321</v>
      </c>
      <c r="AE603" t="s">
        <v>36</v>
      </c>
      <c r="AG603">
        <v>0</v>
      </c>
      <c r="AH603">
        <v>8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 s="36">
        <v>1</v>
      </c>
      <c r="AP603">
        <v>1</v>
      </c>
      <c r="AQ603">
        <v>2</v>
      </c>
      <c r="AR603">
        <v>2</v>
      </c>
      <c r="AS603">
        <v>3</v>
      </c>
      <c r="AT603">
        <v>8</v>
      </c>
      <c r="AU603" t="s">
        <v>21</v>
      </c>
      <c r="AV603" t="s">
        <v>327</v>
      </c>
      <c r="AW603">
        <v>120</v>
      </c>
      <c r="AX603">
        <v>30</v>
      </c>
      <c r="AY603">
        <v>0</v>
      </c>
      <c r="AZ603">
        <v>4</v>
      </c>
      <c r="BA603">
        <v>154</v>
      </c>
      <c r="BB603">
        <v>8.6633450799999991</v>
      </c>
      <c r="BC603">
        <v>14.9876931</v>
      </c>
      <c r="BD603">
        <v>11</v>
      </c>
    </row>
    <row r="604" spans="1:56" x14ac:dyDescent="0.25">
      <c r="A604" s="171">
        <v>44153</v>
      </c>
      <c r="B604" t="s">
        <v>10</v>
      </c>
      <c r="C604" t="s">
        <v>659</v>
      </c>
      <c r="D604" t="s">
        <v>11</v>
      </c>
      <c r="E604" t="s">
        <v>660</v>
      </c>
      <c r="F604" t="s">
        <v>51</v>
      </c>
      <c r="G604" t="s">
        <v>1141</v>
      </c>
      <c r="H604" t="s">
        <v>361</v>
      </c>
      <c r="I604" t="s">
        <v>14</v>
      </c>
      <c r="J604" t="s">
        <v>611</v>
      </c>
      <c r="L604" t="s">
        <v>52</v>
      </c>
      <c r="M604" t="s">
        <v>616</v>
      </c>
      <c r="R604" t="s">
        <v>372</v>
      </c>
      <c r="S604" t="s">
        <v>83</v>
      </c>
      <c r="T604" t="s">
        <v>25</v>
      </c>
      <c r="U604" t="s">
        <v>596</v>
      </c>
      <c r="W604" t="s">
        <v>10</v>
      </c>
      <c r="X604" t="s">
        <v>659</v>
      </c>
      <c r="Y604" t="s">
        <v>11</v>
      </c>
      <c r="Z604" t="s">
        <v>660</v>
      </c>
      <c r="AA604" t="s">
        <v>12</v>
      </c>
      <c r="AB604" t="s">
        <v>661</v>
      </c>
      <c r="AC604" t="s">
        <v>381</v>
      </c>
      <c r="AD604" t="s">
        <v>321</v>
      </c>
      <c r="AE604" t="s">
        <v>36</v>
      </c>
      <c r="AG604">
        <v>0</v>
      </c>
      <c r="AH604">
        <v>10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 s="36">
        <v>1</v>
      </c>
      <c r="AP604">
        <v>2</v>
      </c>
      <c r="AQ604">
        <v>3</v>
      </c>
      <c r="AR604">
        <v>1</v>
      </c>
      <c r="AS604">
        <v>4</v>
      </c>
      <c r="AT604">
        <v>10</v>
      </c>
      <c r="AU604" t="s">
        <v>21</v>
      </c>
      <c r="AV604" t="s">
        <v>652</v>
      </c>
      <c r="AW604">
        <v>160</v>
      </c>
      <c r="AX604">
        <v>40</v>
      </c>
      <c r="AY604">
        <v>0</v>
      </c>
      <c r="AZ604">
        <v>5</v>
      </c>
      <c r="BA604">
        <v>205</v>
      </c>
      <c r="BB604">
        <v>8.6633450799999991</v>
      </c>
      <c r="BC604">
        <v>14.9876931</v>
      </c>
      <c r="BD604">
        <v>11</v>
      </c>
    </row>
    <row r="605" spans="1:56" x14ac:dyDescent="0.25">
      <c r="A605" s="171">
        <v>44153</v>
      </c>
      <c r="B605" t="s">
        <v>10</v>
      </c>
      <c r="C605" t="s">
        <v>659</v>
      </c>
      <c r="D605" t="s">
        <v>11</v>
      </c>
      <c r="E605" t="s">
        <v>660</v>
      </c>
      <c r="F605" t="s">
        <v>51</v>
      </c>
      <c r="G605" t="s">
        <v>1141</v>
      </c>
      <c r="H605" t="s">
        <v>361</v>
      </c>
      <c r="I605" t="s">
        <v>14</v>
      </c>
      <c r="J605" t="s">
        <v>611</v>
      </c>
      <c r="L605" t="s">
        <v>52</v>
      </c>
      <c r="M605" t="s">
        <v>616</v>
      </c>
      <c r="R605" t="s">
        <v>372</v>
      </c>
      <c r="S605" t="s">
        <v>83</v>
      </c>
      <c r="T605" t="s">
        <v>25</v>
      </c>
      <c r="U605" t="s">
        <v>596</v>
      </c>
      <c r="W605" t="s">
        <v>10</v>
      </c>
      <c r="X605" t="s">
        <v>659</v>
      </c>
      <c r="Y605" t="s">
        <v>11</v>
      </c>
      <c r="Z605" t="s">
        <v>660</v>
      </c>
      <c r="AA605" t="s">
        <v>12</v>
      </c>
      <c r="AB605" t="s">
        <v>661</v>
      </c>
      <c r="AC605" t="s">
        <v>493</v>
      </c>
      <c r="AD605" t="s">
        <v>29</v>
      </c>
      <c r="AE605" t="s">
        <v>36</v>
      </c>
      <c r="AG605">
        <v>0</v>
      </c>
      <c r="AH605">
        <v>7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 s="36">
        <v>1</v>
      </c>
      <c r="AP605">
        <v>1</v>
      </c>
      <c r="AQ605">
        <v>2</v>
      </c>
      <c r="AR605">
        <v>2</v>
      </c>
      <c r="AS605">
        <v>2</v>
      </c>
      <c r="AT605">
        <v>7</v>
      </c>
      <c r="AU605" t="s">
        <v>21</v>
      </c>
      <c r="AV605" t="s">
        <v>652</v>
      </c>
      <c r="AW605">
        <v>60</v>
      </c>
      <c r="AX605">
        <v>20</v>
      </c>
      <c r="AY605">
        <v>0</v>
      </c>
      <c r="AZ605">
        <v>5</v>
      </c>
      <c r="BA605">
        <v>85</v>
      </c>
      <c r="BB605">
        <v>8.6633450799999991</v>
      </c>
      <c r="BC605">
        <v>14.9876931</v>
      </c>
      <c r="BD605">
        <v>11</v>
      </c>
    </row>
    <row r="606" spans="1:56" x14ac:dyDescent="0.25">
      <c r="A606" s="171">
        <v>44153</v>
      </c>
      <c r="B606" t="s">
        <v>10</v>
      </c>
      <c r="C606" t="s">
        <v>659</v>
      </c>
      <c r="D606" t="s">
        <v>11</v>
      </c>
      <c r="E606" t="s">
        <v>660</v>
      </c>
      <c r="F606" t="s">
        <v>51</v>
      </c>
      <c r="G606" t="s">
        <v>1141</v>
      </c>
      <c r="H606" t="s">
        <v>361</v>
      </c>
      <c r="I606" t="s">
        <v>14</v>
      </c>
      <c r="J606" t="s">
        <v>611</v>
      </c>
      <c r="L606" t="s">
        <v>52</v>
      </c>
      <c r="M606" t="s">
        <v>616</v>
      </c>
      <c r="R606" t="s">
        <v>372</v>
      </c>
      <c r="S606" t="s">
        <v>83</v>
      </c>
      <c r="T606" t="s">
        <v>25</v>
      </c>
      <c r="U606" t="s">
        <v>596</v>
      </c>
      <c r="W606" t="s">
        <v>10</v>
      </c>
      <c r="X606" t="s">
        <v>659</v>
      </c>
      <c r="Y606" t="s">
        <v>11</v>
      </c>
      <c r="Z606" t="s">
        <v>660</v>
      </c>
      <c r="AA606" t="s">
        <v>12</v>
      </c>
      <c r="AB606" t="s">
        <v>661</v>
      </c>
      <c r="AC606" t="s">
        <v>381</v>
      </c>
      <c r="AD606" t="s">
        <v>29</v>
      </c>
      <c r="AE606" t="s">
        <v>36</v>
      </c>
      <c r="AG606">
        <v>0</v>
      </c>
      <c r="AH606">
        <v>6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 s="36">
        <v>1</v>
      </c>
      <c r="AP606">
        <v>0</v>
      </c>
      <c r="AQ606">
        <v>2</v>
      </c>
      <c r="AR606">
        <v>2</v>
      </c>
      <c r="AS606">
        <v>2</v>
      </c>
      <c r="AT606">
        <v>6</v>
      </c>
      <c r="AU606" t="s">
        <v>21</v>
      </c>
      <c r="AV606" t="s">
        <v>652</v>
      </c>
      <c r="AW606">
        <v>60</v>
      </c>
      <c r="AX606">
        <v>20</v>
      </c>
      <c r="AY606">
        <v>0</v>
      </c>
      <c r="AZ606">
        <v>5</v>
      </c>
      <c r="BA606">
        <v>85</v>
      </c>
      <c r="BB606">
        <v>8.6633450799999991</v>
      </c>
      <c r="BC606">
        <v>14.9876931</v>
      </c>
      <c r="BD606">
        <v>11</v>
      </c>
    </row>
    <row r="607" spans="1:56" x14ac:dyDescent="0.25">
      <c r="A607" s="171">
        <v>44153</v>
      </c>
      <c r="B607" t="s">
        <v>10</v>
      </c>
      <c r="C607" t="s">
        <v>659</v>
      </c>
      <c r="D607" t="s">
        <v>11</v>
      </c>
      <c r="E607" t="s">
        <v>660</v>
      </c>
      <c r="F607" t="s">
        <v>51</v>
      </c>
      <c r="G607" t="s">
        <v>1141</v>
      </c>
      <c r="H607" t="s">
        <v>361</v>
      </c>
      <c r="I607" t="s">
        <v>14</v>
      </c>
      <c r="J607" t="s">
        <v>611</v>
      </c>
      <c r="L607" t="s">
        <v>52</v>
      </c>
      <c r="M607" t="s">
        <v>616</v>
      </c>
      <c r="R607" t="s">
        <v>372</v>
      </c>
      <c r="S607" t="s">
        <v>83</v>
      </c>
      <c r="T607" t="s">
        <v>25</v>
      </c>
      <c r="U607" t="s">
        <v>596</v>
      </c>
      <c r="W607" t="s">
        <v>10</v>
      </c>
      <c r="X607" t="s">
        <v>659</v>
      </c>
      <c r="Y607" t="s">
        <v>11</v>
      </c>
      <c r="Z607" t="s">
        <v>660</v>
      </c>
      <c r="AA607" t="s">
        <v>12</v>
      </c>
      <c r="AB607" t="s">
        <v>661</v>
      </c>
      <c r="AC607" t="s">
        <v>381</v>
      </c>
      <c r="AD607" t="s">
        <v>29</v>
      </c>
      <c r="AE607" t="s">
        <v>36</v>
      </c>
      <c r="AG607">
        <v>0</v>
      </c>
      <c r="AH607">
        <v>9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 s="36">
        <v>1</v>
      </c>
      <c r="AP607">
        <v>1</v>
      </c>
      <c r="AQ607">
        <v>3</v>
      </c>
      <c r="AR607">
        <v>2</v>
      </c>
      <c r="AS607">
        <v>3</v>
      </c>
      <c r="AT607">
        <v>9</v>
      </c>
      <c r="AU607" t="s">
        <v>21</v>
      </c>
      <c r="AV607" t="s">
        <v>652</v>
      </c>
      <c r="AW607">
        <v>70</v>
      </c>
      <c r="AX607">
        <v>30</v>
      </c>
      <c r="AY607">
        <v>0</v>
      </c>
      <c r="AZ607">
        <v>6</v>
      </c>
      <c r="BA607">
        <v>106</v>
      </c>
      <c r="BB607">
        <v>8.6633450799999991</v>
      </c>
      <c r="BC607">
        <v>14.9876931</v>
      </c>
      <c r="BD607">
        <v>11</v>
      </c>
    </row>
    <row r="608" spans="1:56" x14ac:dyDescent="0.25">
      <c r="A608" s="171">
        <v>44153</v>
      </c>
      <c r="B608" t="s">
        <v>10</v>
      </c>
      <c r="C608" t="s">
        <v>659</v>
      </c>
      <c r="D608" t="s">
        <v>11</v>
      </c>
      <c r="E608" t="s">
        <v>660</v>
      </c>
      <c r="F608" t="s">
        <v>12</v>
      </c>
      <c r="G608" t="s">
        <v>661</v>
      </c>
      <c r="H608" t="s">
        <v>13</v>
      </c>
      <c r="I608" t="s">
        <v>14</v>
      </c>
      <c r="J608" t="s">
        <v>611</v>
      </c>
      <c r="L608" t="s">
        <v>15</v>
      </c>
      <c r="M608" t="s">
        <v>642</v>
      </c>
      <c r="R608" t="s">
        <v>372</v>
      </c>
      <c r="S608" t="s">
        <v>108</v>
      </c>
      <c r="T608" t="s">
        <v>17</v>
      </c>
      <c r="U608" t="s">
        <v>594</v>
      </c>
      <c r="W608" t="s">
        <v>18</v>
      </c>
      <c r="X608" t="s">
        <v>601</v>
      </c>
      <c r="AC608" t="s">
        <v>372</v>
      </c>
      <c r="AD608" t="s">
        <v>845</v>
      </c>
      <c r="AE608" t="s">
        <v>20</v>
      </c>
      <c r="AG608">
        <v>3</v>
      </c>
      <c r="AH608">
        <v>8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 s="36">
        <v>2</v>
      </c>
      <c r="AP608">
        <v>2</v>
      </c>
      <c r="AQ608">
        <v>3</v>
      </c>
      <c r="AR608">
        <v>2</v>
      </c>
      <c r="AS608">
        <v>4</v>
      </c>
      <c r="AT608">
        <v>11</v>
      </c>
      <c r="AU608" t="s">
        <v>151</v>
      </c>
      <c r="AV608" t="s">
        <v>327</v>
      </c>
      <c r="AW608">
        <v>910</v>
      </c>
      <c r="AX608">
        <v>0</v>
      </c>
      <c r="AY608">
        <v>0</v>
      </c>
      <c r="AZ608">
        <v>14</v>
      </c>
      <c r="BA608">
        <v>924</v>
      </c>
      <c r="BB608">
        <v>7.7847441999999996</v>
      </c>
      <c r="BC608">
        <v>15.51739456</v>
      </c>
      <c r="BD608">
        <v>11</v>
      </c>
    </row>
    <row r="609" spans="1:56" x14ac:dyDescent="0.25">
      <c r="A609" s="171">
        <v>44153</v>
      </c>
      <c r="B609" t="s">
        <v>10</v>
      </c>
      <c r="C609" t="s">
        <v>659</v>
      </c>
      <c r="D609" t="s">
        <v>11</v>
      </c>
      <c r="E609" t="s">
        <v>660</v>
      </c>
      <c r="F609" t="s">
        <v>12</v>
      </c>
      <c r="G609" t="s">
        <v>661</v>
      </c>
      <c r="H609" t="s">
        <v>368</v>
      </c>
      <c r="I609" t="s">
        <v>25</v>
      </c>
      <c r="J609" t="s">
        <v>596</v>
      </c>
      <c r="L609" t="s">
        <v>10</v>
      </c>
      <c r="M609" t="s">
        <v>659</v>
      </c>
      <c r="N609" t="s">
        <v>11</v>
      </c>
      <c r="O609" t="s">
        <v>660</v>
      </c>
      <c r="P609" t="s">
        <v>12</v>
      </c>
      <c r="Q609" t="s">
        <v>661</v>
      </c>
      <c r="R609" t="s">
        <v>1192</v>
      </c>
      <c r="S609" t="s">
        <v>179</v>
      </c>
      <c r="T609" t="s">
        <v>25</v>
      </c>
      <c r="U609" t="s">
        <v>596</v>
      </c>
      <c r="W609" t="s">
        <v>10</v>
      </c>
      <c r="X609" t="s">
        <v>659</v>
      </c>
      <c r="Y609" t="s">
        <v>11</v>
      </c>
      <c r="Z609" t="s">
        <v>660</v>
      </c>
      <c r="AA609" t="s">
        <v>12</v>
      </c>
      <c r="AB609" t="s">
        <v>661</v>
      </c>
      <c r="AC609" t="s">
        <v>369</v>
      </c>
      <c r="AD609" t="s">
        <v>65</v>
      </c>
      <c r="AE609" t="s">
        <v>30</v>
      </c>
      <c r="AG609">
        <v>13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 s="36">
        <v>1</v>
      </c>
      <c r="AP609">
        <v>0</v>
      </c>
      <c r="AQ609">
        <v>2</v>
      </c>
      <c r="AR609">
        <v>5</v>
      </c>
      <c r="AS609">
        <v>6</v>
      </c>
      <c r="AT609">
        <v>13</v>
      </c>
      <c r="AU609" t="s">
        <v>31</v>
      </c>
      <c r="AW609">
        <v>299</v>
      </c>
      <c r="AX609">
        <v>51</v>
      </c>
      <c r="AY609">
        <v>0</v>
      </c>
      <c r="AZ609">
        <v>0</v>
      </c>
      <c r="BA609">
        <v>350</v>
      </c>
      <c r="BB609">
        <v>7.5627594599999997</v>
      </c>
      <c r="BC609">
        <v>15.4252009</v>
      </c>
      <c r="BD609">
        <v>11</v>
      </c>
    </row>
    <row r="610" spans="1:56" x14ac:dyDescent="0.25">
      <c r="A610" s="171">
        <v>44154</v>
      </c>
      <c r="B610" t="s">
        <v>26</v>
      </c>
      <c r="C610" t="s">
        <v>590</v>
      </c>
      <c r="D610" t="s">
        <v>591</v>
      </c>
      <c r="E610" t="s">
        <v>592</v>
      </c>
      <c r="F610" t="s">
        <v>142</v>
      </c>
      <c r="G610" t="s">
        <v>606</v>
      </c>
      <c r="H610" t="s">
        <v>363</v>
      </c>
      <c r="I610" t="s">
        <v>25</v>
      </c>
      <c r="J610" t="s">
        <v>596</v>
      </c>
      <c r="L610" t="s">
        <v>26</v>
      </c>
      <c r="M610" t="s">
        <v>590</v>
      </c>
      <c r="N610" t="s">
        <v>591</v>
      </c>
      <c r="O610" t="s">
        <v>592</v>
      </c>
      <c r="P610" t="s">
        <v>142</v>
      </c>
      <c r="Q610" t="s">
        <v>606</v>
      </c>
      <c r="R610" t="s">
        <v>363</v>
      </c>
      <c r="S610" t="s">
        <v>254</v>
      </c>
      <c r="T610" t="s">
        <v>17</v>
      </c>
      <c r="U610" t="s">
        <v>594</v>
      </c>
      <c r="W610" t="s">
        <v>163</v>
      </c>
      <c r="X610" t="s">
        <v>643</v>
      </c>
      <c r="AC610" t="s">
        <v>372</v>
      </c>
      <c r="AD610" t="s">
        <v>176</v>
      </c>
      <c r="AE610" t="s">
        <v>112</v>
      </c>
      <c r="AG610">
        <v>0</v>
      </c>
      <c r="AH610">
        <v>0</v>
      </c>
      <c r="AI610">
        <v>3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1</v>
      </c>
      <c r="AP610">
        <v>0</v>
      </c>
      <c r="AQ610">
        <v>0</v>
      </c>
      <c r="AR610">
        <v>0</v>
      </c>
      <c r="AS610">
        <v>3</v>
      </c>
      <c r="AT610">
        <v>3</v>
      </c>
      <c r="AU610" t="s">
        <v>37</v>
      </c>
      <c r="AW610">
        <v>97</v>
      </c>
      <c r="AX610">
        <v>0</v>
      </c>
      <c r="AY610">
        <v>0</v>
      </c>
      <c r="AZ610">
        <v>0</v>
      </c>
      <c r="BA610">
        <v>97</v>
      </c>
      <c r="BB610">
        <v>6.9304543000000001</v>
      </c>
      <c r="BC610">
        <v>14.819990539999999</v>
      </c>
      <c r="BD610">
        <v>11</v>
      </c>
    </row>
    <row r="611" spans="1:56" x14ac:dyDescent="0.25">
      <c r="A611" s="171">
        <v>44154</v>
      </c>
      <c r="B611" t="s">
        <v>26</v>
      </c>
      <c r="C611" t="s">
        <v>590</v>
      </c>
      <c r="D611" t="s">
        <v>591</v>
      </c>
      <c r="E611" t="s">
        <v>592</v>
      </c>
      <c r="F611" t="s">
        <v>142</v>
      </c>
      <c r="G611" t="s">
        <v>606</v>
      </c>
      <c r="H611" t="s">
        <v>363</v>
      </c>
      <c r="I611" t="s">
        <v>14</v>
      </c>
      <c r="J611" t="s">
        <v>611</v>
      </c>
      <c r="L611" t="s">
        <v>247</v>
      </c>
      <c r="M611" t="s">
        <v>625</v>
      </c>
      <c r="R611" t="s">
        <v>372</v>
      </c>
      <c r="S611" t="s">
        <v>72</v>
      </c>
      <c r="T611" t="s">
        <v>17</v>
      </c>
      <c r="U611" t="s">
        <v>594</v>
      </c>
      <c r="W611" t="s">
        <v>143</v>
      </c>
      <c r="X611" t="s">
        <v>595</v>
      </c>
      <c r="AC611" t="s">
        <v>372</v>
      </c>
      <c r="AD611" t="s">
        <v>234</v>
      </c>
      <c r="AE611" t="s">
        <v>36</v>
      </c>
      <c r="AG611">
        <v>0</v>
      </c>
      <c r="AH611">
        <v>23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1</v>
      </c>
      <c r="AP611">
        <v>5</v>
      </c>
      <c r="AQ611">
        <v>4</v>
      </c>
      <c r="AR611">
        <v>7</v>
      </c>
      <c r="AS611">
        <v>7</v>
      </c>
      <c r="AT611">
        <v>23</v>
      </c>
      <c r="AU611" t="s">
        <v>39</v>
      </c>
      <c r="AW611">
        <v>350</v>
      </c>
      <c r="AX611">
        <v>150</v>
      </c>
      <c r="AY611">
        <v>90</v>
      </c>
      <c r="AZ611">
        <v>0</v>
      </c>
      <c r="BA611">
        <v>590</v>
      </c>
      <c r="BB611">
        <v>6.9304543000000001</v>
      </c>
      <c r="BC611">
        <v>14.819990539999999</v>
      </c>
      <c r="BD611">
        <v>11</v>
      </c>
    </row>
    <row r="612" spans="1:56" x14ac:dyDescent="0.25">
      <c r="A612" s="171">
        <v>44154</v>
      </c>
      <c r="B612" t="s">
        <v>26</v>
      </c>
      <c r="C612" t="s">
        <v>590</v>
      </c>
      <c r="D612" t="s">
        <v>591</v>
      </c>
      <c r="E612" t="s">
        <v>592</v>
      </c>
      <c r="F612" t="s">
        <v>142</v>
      </c>
      <c r="G612" t="s">
        <v>606</v>
      </c>
      <c r="H612" t="s">
        <v>363</v>
      </c>
      <c r="I612" t="s">
        <v>14</v>
      </c>
      <c r="J612" t="s">
        <v>611</v>
      </c>
      <c r="L612" t="s">
        <v>147</v>
      </c>
      <c r="M612" t="s">
        <v>641</v>
      </c>
      <c r="R612" t="s">
        <v>372</v>
      </c>
      <c r="S612" t="s">
        <v>80</v>
      </c>
      <c r="T612" t="s">
        <v>17</v>
      </c>
      <c r="U612" t="s">
        <v>594</v>
      </c>
      <c r="W612" t="s">
        <v>614</v>
      </c>
      <c r="X612" t="s">
        <v>615</v>
      </c>
      <c r="AC612" t="s">
        <v>372</v>
      </c>
      <c r="AD612" t="s">
        <v>245</v>
      </c>
      <c r="AE612" t="s">
        <v>36</v>
      </c>
      <c r="AG612">
        <v>0</v>
      </c>
      <c r="AH612">
        <v>14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1</v>
      </c>
      <c r="AP612">
        <v>3</v>
      </c>
      <c r="AQ612">
        <v>3</v>
      </c>
      <c r="AR612">
        <v>4</v>
      </c>
      <c r="AS612">
        <v>4</v>
      </c>
      <c r="AT612">
        <v>14</v>
      </c>
      <c r="AU612" t="s">
        <v>31</v>
      </c>
      <c r="AW612">
        <v>250</v>
      </c>
      <c r="AX612">
        <v>48</v>
      </c>
      <c r="AY612">
        <v>0</v>
      </c>
      <c r="AZ612">
        <v>0</v>
      </c>
      <c r="BA612">
        <v>298</v>
      </c>
      <c r="BB612">
        <v>6.9304543000000001</v>
      </c>
      <c r="BC612">
        <v>14.819990539999999</v>
      </c>
      <c r="BD612">
        <v>11</v>
      </c>
    </row>
    <row r="613" spans="1:56" x14ac:dyDescent="0.25">
      <c r="A613" s="171">
        <v>44154</v>
      </c>
      <c r="B613" t="s">
        <v>26</v>
      </c>
      <c r="C613" t="s">
        <v>590</v>
      </c>
      <c r="D613" t="s">
        <v>591</v>
      </c>
      <c r="E613" t="s">
        <v>592</v>
      </c>
      <c r="F613" t="s">
        <v>142</v>
      </c>
      <c r="G613" t="s">
        <v>606</v>
      </c>
      <c r="H613" t="s">
        <v>363</v>
      </c>
      <c r="I613" t="s">
        <v>14</v>
      </c>
      <c r="J613" t="s">
        <v>611</v>
      </c>
      <c r="L613" t="s">
        <v>97</v>
      </c>
      <c r="M613" t="s">
        <v>644</v>
      </c>
      <c r="R613" t="s">
        <v>372</v>
      </c>
      <c r="S613" t="s">
        <v>70</v>
      </c>
      <c r="T613" t="s">
        <v>17</v>
      </c>
      <c r="U613" t="s">
        <v>594</v>
      </c>
      <c r="W613" t="s">
        <v>177</v>
      </c>
      <c r="X613" t="s">
        <v>624</v>
      </c>
      <c r="AC613" t="s">
        <v>372</v>
      </c>
      <c r="AD613" t="s">
        <v>245</v>
      </c>
      <c r="AE613" t="s">
        <v>36</v>
      </c>
      <c r="AG613">
        <v>0</v>
      </c>
      <c r="AH613">
        <v>25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1</v>
      </c>
      <c r="AP613">
        <v>4</v>
      </c>
      <c r="AQ613">
        <v>8</v>
      </c>
      <c r="AR613">
        <v>8</v>
      </c>
      <c r="AS613">
        <v>5</v>
      </c>
      <c r="AT613">
        <v>25</v>
      </c>
      <c r="AU613" t="s">
        <v>39</v>
      </c>
      <c r="AW613">
        <v>450</v>
      </c>
      <c r="AX613">
        <v>60</v>
      </c>
      <c r="AY613">
        <v>39</v>
      </c>
      <c r="AZ613">
        <v>0</v>
      </c>
      <c r="BA613">
        <v>549</v>
      </c>
      <c r="BB613">
        <v>6.9304543000000001</v>
      </c>
      <c r="BC613">
        <v>14.819990539999999</v>
      </c>
      <c r="BD613">
        <v>11</v>
      </c>
    </row>
    <row r="614" spans="1:56" x14ac:dyDescent="0.25">
      <c r="A614" s="171">
        <v>44154</v>
      </c>
      <c r="B614" t="s">
        <v>26</v>
      </c>
      <c r="C614" t="s">
        <v>590</v>
      </c>
      <c r="D614" t="s">
        <v>591</v>
      </c>
      <c r="E614" t="s">
        <v>592</v>
      </c>
      <c r="F614" t="s">
        <v>142</v>
      </c>
      <c r="G614" t="s">
        <v>606</v>
      </c>
      <c r="H614" t="s">
        <v>363</v>
      </c>
      <c r="I614" t="s">
        <v>14</v>
      </c>
      <c r="J614" t="s">
        <v>611</v>
      </c>
      <c r="L614" t="s">
        <v>208</v>
      </c>
      <c r="M614" t="s">
        <v>631</v>
      </c>
      <c r="R614" t="s">
        <v>372</v>
      </c>
      <c r="S614" t="s">
        <v>162</v>
      </c>
      <c r="T614" t="s">
        <v>17</v>
      </c>
      <c r="U614" t="s">
        <v>594</v>
      </c>
      <c r="W614" t="s">
        <v>618</v>
      </c>
      <c r="X614" t="s">
        <v>619</v>
      </c>
      <c r="AC614" t="s">
        <v>372</v>
      </c>
      <c r="AD614" t="s">
        <v>19</v>
      </c>
      <c r="AE614" t="s">
        <v>36</v>
      </c>
      <c r="AG614">
        <v>0</v>
      </c>
      <c r="AH614">
        <v>18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1</v>
      </c>
      <c r="AP614">
        <v>3</v>
      </c>
      <c r="AQ614">
        <v>5</v>
      </c>
      <c r="AR614">
        <v>6</v>
      </c>
      <c r="AS614">
        <v>4</v>
      </c>
      <c r="AT614">
        <v>18</v>
      </c>
      <c r="AU614" t="s">
        <v>39</v>
      </c>
      <c r="AW614">
        <v>350</v>
      </c>
      <c r="AX614">
        <v>25</v>
      </c>
      <c r="AY614">
        <v>8</v>
      </c>
      <c r="AZ614">
        <v>0</v>
      </c>
      <c r="BA614">
        <v>383</v>
      </c>
      <c r="BB614">
        <v>6.9304543000000001</v>
      </c>
      <c r="BC614">
        <v>14.819990539999999</v>
      </c>
      <c r="BD614">
        <v>11</v>
      </c>
    </row>
    <row r="615" spans="1:56" x14ac:dyDescent="0.25">
      <c r="A615" s="171">
        <v>44154</v>
      </c>
      <c r="B615" t="s">
        <v>26</v>
      </c>
      <c r="C615" t="s">
        <v>590</v>
      </c>
      <c r="D615" t="s">
        <v>591</v>
      </c>
      <c r="E615" t="s">
        <v>592</v>
      </c>
      <c r="F615" t="s">
        <v>142</v>
      </c>
      <c r="G615" t="s">
        <v>606</v>
      </c>
      <c r="H615" t="s">
        <v>363</v>
      </c>
      <c r="I615" t="s">
        <v>14</v>
      </c>
      <c r="J615" t="s">
        <v>611</v>
      </c>
      <c r="L615" t="s">
        <v>258</v>
      </c>
      <c r="M615" t="s">
        <v>623</v>
      </c>
      <c r="R615" t="s">
        <v>372</v>
      </c>
      <c r="S615" t="s">
        <v>72</v>
      </c>
      <c r="T615" t="s">
        <v>17</v>
      </c>
      <c r="U615" t="s">
        <v>594</v>
      </c>
      <c r="W615" t="s">
        <v>639</v>
      </c>
      <c r="X615" t="s">
        <v>640</v>
      </c>
      <c r="AC615" t="s">
        <v>372</v>
      </c>
      <c r="AD615" t="s">
        <v>245</v>
      </c>
      <c r="AE615" t="s">
        <v>36</v>
      </c>
      <c r="AG615">
        <v>0</v>
      </c>
      <c r="AH615">
        <v>12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1</v>
      </c>
      <c r="AP615">
        <v>3</v>
      </c>
      <c r="AQ615">
        <v>2</v>
      </c>
      <c r="AR615">
        <v>3</v>
      </c>
      <c r="AS615">
        <v>4</v>
      </c>
      <c r="AT615">
        <v>12</v>
      </c>
      <c r="AU615" t="s">
        <v>39</v>
      </c>
      <c r="AW615">
        <v>200</v>
      </c>
      <c r="AX615">
        <v>45</v>
      </c>
      <c r="AY615">
        <v>25</v>
      </c>
      <c r="AZ615">
        <v>0</v>
      </c>
      <c r="BA615">
        <v>270</v>
      </c>
      <c r="BB615">
        <v>6.9304543000000001</v>
      </c>
      <c r="BC615">
        <v>14.819990539999999</v>
      </c>
      <c r="BD615">
        <v>11</v>
      </c>
    </row>
    <row r="616" spans="1:56" x14ac:dyDescent="0.25">
      <c r="A616" s="171">
        <v>44154</v>
      </c>
      <c r="B616" t="s">
        <v>26</v>
      </c>
      <c r="C616" t="s">
        <v>590</v>
      </c>
      <c r="D616" t="s">
        <v>591</v>
      </c>
      <c r="E616" t="s">
        <v>592</v>
      </c>
      <c r="F616" t="s">
        <v>142</v>
      </c>
      <c r="G616" t="s">
        <v>606</v>
      </c>
      <c r="H616" t="s">
        <v>363</v>
      </c>
      <c r="I616" t="s">
        <v>14</v>
      </c>
      <c r="J616" t="s">
        <v>611</v>
      </c>
      <c r="L616" t="s">
        <v>242</v>
      </c>
      <c r="M616" t="s">
        <v>617</v>
      </c>
      <c r="R616" t="s">
        <v>372</v>
      </c>
      <c r="S616" t="s">
        <v>190</v>
      </c>
      <c r="T616" t="s">
        <v>17</v>
      </c>
      <c r="U616" t="s">
        <v>594</v>
      </c>
      <c r="W616" t="s">
        <v>614</v>
      </c>
      <c r="X616" t="s">
        <v>615</v>
      </c>
      <c r="AC616" t="s">
        <v>372</v>
      </c>
      <c r="AD616" t="s">
        <v>19</v>
      </c>
      <c r="AE616" t="s">
        <v>36</v>
      </c>
      <c r="AG616">
        <v>0</v>
      </c>
      <c r="AH616">
        <v>36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1</v>
      </c>
      <c r="AP616">
        <v>12</v>
      </c>
      <c r="AQ616">
        <v>8</v>
      </c>
      <c r="AR616">
        <v>8</v>
      </c>
      <c r="AS616">
        <v>8</v>
      </c>
      <c r="AT616">
        <v>36</v>
      </c>
      <c r="AU616" t="s">
        <v>39</v>
      </c>
      <c r="AW616">
        <v>500</v>
      </c>
      <c r="AX616">
        <v>250</v>
      </c>
      <c r="AY616">
        <v>50</v>
      </c>
      <c r="AZ616">
        <v>0</v>
      </c>
      <c r="BA616">
        <v>800</v>
      </c>
      <c r="BB616">
        <v>6.9304543000000001</v>
      </c>
      <c r="BC616">
        <v>14.819990539999999</v>
      </c>
      <c r="BD616">
        <v>11</v>
      </c>
    </row>
    <row r="617" spans="1:56" x14ac:dyDescent="0.25">
      <c r="A617" s="171">
        <v>44154</v>
      </c>
      <c r="B617" t="s">
        <v>26</v>
      </c>
      <c r="C617" t="s">
        <v>590</v>
      </c>
      <c r="D617" t="s">
        <v>591</v>
      </c>
      <c r="E617" t="s">
        <v>592</v>
      </c>
      <c r="F617" t="s">
        <v>142</v>
      </c>
      <c r="G617" t="s">
        <v>606</v>
      </c>
      <c r="H617" t="s">
        <v>363</v>
      </c>
      <c r="I617" t="s">
        <v>14</v>
      </c>
      <c r="J617" t="s">
        <v>611</v>
      </c>
      <c r="L617" t="s">
        <v>147</v>
      </c>
      <c r="M617" t="s">
        <v>641</v>
      </c>
      <c r="R617" t="s">
        <v>372</v>
      </c>
      <c r="S617" t="s">
        <v>73</v>
      </c>
      <c r="T617" t="s">
        <v>17</v>
      </c>
      <c r="U617" t="s">
        <v>594</v>
      </c>
      <c r="W617" t="s">
        <v>177</v>
      </c>
      <c r="X617" t="s">
        <v>624</v>
      </c>
      <c r="AC617" t="s">
        <v>372</v>
      </c>
      <c r="AD617" t="s">
        <v>194</v>
      </c>
      <c r="AE617" t="s">
        <v>36</v>
      </c>
      <c r="AG617">
        <v>0</v>
      </c>
      <c r="AH617">
        <v>17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1</v>
      </c>
      <c r="AP617">
        <v>5</v>
      </c>
      <c r="AQ617">
        <v>2</v>
      </c>
      <c r="AR617">
        <v>6</v>
      </c>
      <c r="AS617">
        <v>4</v>
      </c>
      <c r="AT617">
        <v>17</v>
      </c>
      <c r="AU617" t="s">
        <v>39</v>
      </c>
      <c r="AW617">
        <v>250</v>
      </c>
      <c r="AX617">
        <v>50</v>
      </c>
      <c r="AY617">
        <v>35</v>
      </c>
      <c r="AZ617">
        <v>0</v>
      </c>
      <c r="BA617">
        <v>335</v>
      </c>
      <c r="BB617">
        <v>6.9304543000000001</v>
      </c>
      <c r="BC617">
        <v>14.819990539999999</v>
      </c>
      <c r="BD617">
        <v>11</v>
      </c>
    </row>
    <row r="618" spans="1:56" x14ac:dyDescent="0.25">
      <c r="A618" s="171">
        <v>44154</v>
      </c>
      <c r="B618" t="s">
        <v>26</v>
      </c>
      <c r="C618" t="s">
        <v>590</v>
      </c>
      <c r="D618" t="s">
        <v>591</v>
      </c>
      <c r="E618" t="s">
        <v>592</v>
      </c>
      <c r="F618" t="s">
        <v>88</v>
      </c>
      <c r="G618" t="s">
        <v>593</v>
      </c>
      <c r="H618" t="s">
        <v>89</v>
      </c>
      <c r="I618" t="s">
        <v>14</v>
      </c>
      <c r="J618" t="s">
        <v>611</v>
      </c>
      <c r="L618" t="s">
        <v>242</v>
      </c>
      <c r="M618" t="s">
        <v>617</v>
      </c>
      <c r="R618" t="s">
        <v>372</v>
      </c>
      <c r="S618" t="s">
        <v>35</v>
      </c>
      <c r="T618" t="s">
        <v>25</v>
      </c>
      <c r="U618" t="s">
        <v>596</v>
      </c>
      <c r="W618" t="s">
        <v>92</v>
      </c>
      <c r="X618" t="s">
        <v>602</v>
      </c>
      <c r="Y618" t="s">
        <v>105</v>
      </c>
      <c r="Z618" t="s">
        <v>609</v>
      </c>
      <c r="AA618" t="s">
        <v>106</v>
      </c>
      <c r="AB618" t="s">
        <v>610</v>
      </c>
      <c r="AC618" t="s">
        <v>490</v>
      </c>
      <c r="AD618" t="s">
        <v>176</v>
      </c>
      <c r="AE618" t="s">
        <v>20</v>
      </c>
      <c r="AG618">
        <v>1</v>
      </c>
      <c r="AH618">
        <v>3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2</v>
      </c>
      <c r="AP618">
        <v>0</v>
      </c>
      <c r="AQ618">
        <v>0</v>
      </c>
      <c r="AR618">
        <v>0</v>
      </c>
      <c r="AS618">
        <v>4</v>
      </c>
      <c r="AT618">
        <v>4</v>
      </c>
      <c r="AU618" t="s">
        <v>37</v>
      </c>
      <c r="AW618">
        <v>58</v>
      </c>
      <c r="AX618">
        <v>0</v>
      </c>
      <c r="AY618">
        <v>0</v>
      </c>
      <c r="AZ618">
        <v>0</v>
      </c>
      <c r="BA618">
        <v>58</v>
      </c>
      <c r="BB618">
        <v>6.7419379599999996</v>
      </c>
      <c r="BC618">
        <v>14.56870743</v>
      </c>
      <c r="BD618">
        <v>11</v>
      </c>
    </row>
    <row r="619" spans="1:56" x14ac:dyDescent="0.25">
      <c r="A619" s="171">
        <v>44154</v>
      </c>
      <c r="B619" t="s">
        <v>92</v>
      </c>
      <c r="C619" t="s">
        <v>602</v>
      </c>
      <c r="D619" t="s">
        <v>940</v>
      </c>
      <c r="E619" t="s">
        <v>604</v>
      </c>
      <c r="F619" t="s">
        <v>193</v>
      </c>
      <c r="G619" t="s">
        <v>754</v>
      </c>
      <c r="H619" t="s">
        <v>367</v>
      </c>
      <c r="I619" t="s">
        <v>25</v>
      </c>
      <c r="J619" t="s">
        <v>596</v>
      </c>
      <c r="L619" t="s">
        <v>10</v>
      </c>
      <c r="M619" t="s">
        <v>659</v>
      </c>
      <c r="N619" t="s">
        <v>11</v>
      </c>
      <c r="O619" t="s">
        <v>660</v>
      </c>
      <c r="P619" t="s">
        <v>12</v>
      </c>
      <c r="Q619" t="s">
        <v>661</v>
      </c>
      <c r="R619" t="s">
        <v>1080</v>
      </c>
      <c r="S619" t="s">
        <v>1081</v>
      </c>
      <c r="T619" t="s">
        <v>25</v>
      </c>
      <c r="U619" t="s">
        <v>596</v>
      </c>
      <c r="W619" t="s">
        <v>92</v>
      </c>
      <c r="X619" t="s">
        <v>602</v>
      </c>
      <c r="Y619" t="s">
        <v>93</v>
      </c>
      <c r="Z619" t="s">
        <v>687</v>
      </c>
      <c r="AA619" t="s">
        <v>211</v>
      </c>
      <c r="AB619" t="s">
        <v>688</v>
      </c>
      <c r="AC619" t="s">
        <v>1082</v>
      </c>
      <c r="AD619" t="s">
        <v>662</v>
      </c>
      <c r="AE619" t="s">
        <v>30</v>
      </c>
      <c r="AG619">
        <v>11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 s="36">
        <v>1</v>
      </c>
      <c r="AP619">
        <v>0</v>
      </c>
      <c r="AQ619">
        <v>0</v>
      </c>
      <c r="AR619">
        <v>0</v>
      </c>
      <c r="AS619">
        <v>11</v>
      </c>
      <c r="AT619">
        <v>11</v>
      </c>
      <c r="AU619" t="s">
        <v>37</v>
      </c>
      <c r="AW619">
        <v>221</v>
      </c>
      <c r="AX619">
        <v>0</v>
      </c>
      <c r="AY619">
        <v>0</v>
      </c>
      <c r="AZ619">
        <v>0</v>
      </c>
      <c r="BA619">
        <v>221</v>
      </c>
      <c r="BB619">
        <v>4.8990748999999996</v>
      </c>
      <c r="BC619">
        <v>14.54433978</v>
      </c>
      <c r="BD619">
        <v>11</v>
      </c>
    </row>
    <row r="620" spans="1:56" x14ac:dyDescent="0.25">
      <c r="A620" s="171">
        <v>44154</v>
      </c>
      <c r="B620" t="s">
        <v>92</v>
      </c>
      <c r="C620" t="s">
        <v>602</v>
      </c>
      <c r="D620" t="s">
        <v>940</v>
      </c>
      <c r="E620" t="s">
        <v>604</v>
      </c>
      <c r="F620" t="s">
        <v>193</v>
      </c>
      <c r="G620" t="s">
        <v>754</v>
      </c>
      <c r="H620" t="s">
        <v>367</v>
      </c>
      <c r="I620" t="s">
        <v>25</v>
      </c>
      <c r="J620" t="s">
        <v>596</v>
      </c>
      <c r="L620" t="s">
        <v>92</v>
      </c>
      <c r="M620" t="s">
        <v>602</v>
      </c>
      <c r="N620" t="s">
        <v>940</v>
      </c>
      <c r="O620" t="s">
        <v>604</v>
      </c>
      <c r="P620" t="s">
        <v>193</v>
      </c>
      <c r="Q620" t="s">
        <v>754</v>
      </c>
      <c r="R620" t="s">
        <v>366</v>
      </c>
      <c r="S620" t="s">
        <v>141</v>
      </c>
      <c r="T620" t="s">
        <v>25</v>
      </c>
      <c r="U620" t="s">
        <v>596</v>
      </c>
      <c r="W620" t="s">
        <v>92</v>
      </c>
      <c r="X620" t="s">
        <v>602</v>
      </c>
      <c r="Y620" t="s">
        <v>603</v>
      </c>
      <c r="Z620" t="s">
        <v>604</v>
      </c>
      <c r="AA620" t="s">
        <v>193</v>
      </c>
      <c r="AB620" t="s">
        <v>754</v>
      </c>
      <c r="AC620" t="s">
        <v>479</v>
      </c>
      <c r="AD620" t="s">
        <v>29</v>
      </c>
      <c r="AE620" t="s">
        <v>30</v>
      </c>
      <c r="AG620">
        <v>3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 s="36">
        <v>1</v>
      </c>
      <c r="AP620">
        <v>0</v>
      </c>
      <c r="AQ620">
        <v>0</v>
      </c>
      <c r="AR620">
        <v>0</v>
      </c>
      <c r="AS620">
        <v>3</v>
      </c>
      <c r="AT620">
        <v>3</v>
      </c>
      <c r="AU620" t="s">
        <v>37</v>
      </c>
      <c r="AW620">
        <v>16</v>
      </c>
      <c r="AX620">
        <v>0</v>
      </c>
      <c r="AY620">
        <v>0</v>
      </c>
      <c r="AZ620">
        <v>0</v>
      </c>
      <c r="BA620">
        <v>16</v>
      </c>
      <c r="BB620">
        <v>4.8990748999999996</v>
      </c>
      <c r="BC620">
        <v>14.54433978</v>
      </c>
      <c r="BD620">
        <v>11</v>
      </c>
    </row>
    <row r="621" spans="1:56" x14ac:dyDescent="0.25">
      <c r="A621" s="171">
        <v>44154</v>
      </c>
      <c r="B621" t="s">
        <v>92</v>
      </c>
      <c r="C621" t="s">
        <v>602</v>
      </c>
      <c r="D621" t="s">
        <v>940</v>
      </c>
      <c r="E621" t="s">
        <v>604</v>
      </c>
      <c r="F621" t="s">
        <v>193</v>
      </c>
      <c r="G621" t="s">
        <v>754</v>
      </c>
      <c r="H621" t="s">
        <v>367</v>
      </c>
      <c r="I621" t="s">
        <v>25</v>
      </c>
      <c r="J621" t="s">
        <v>596</v>
      </c>
      <c r="L621" t="s">
        <v>92</v>
      </c>
      <c r="M621" t="s">
        <v>602</v>
      </c>
      <c r="N621" t="s">
        <v>940</v>
      </c>
      <c r="O621" t="s">
        <v>604</v>
      </c>
      <c r="P621" t="s">
        <v>193</v>
      </c>
      <c r="Q621" t="s">
        <v>754</v>
      </c>
      <c r="R621" t="s">
        <v>366</v>
      </c>
      <c r="S621" t="s">
        <v>141</v>
      </c>
      <c r="T621" t="s">
        <v>25</v>
      </c>
      <c r="U621" t="s">
        <v>596</v>
      </c>
      <c r="W621" t="s">
        <v>92</v>
      </c>
      <c r="X621" t="s">
        <v>602</v>
      </c>
      <c r="Y621" t="s">
        <v>603</v>
      </c>
      <c r="Z621" t="s">
        <v>604</v>
      </c>
      <c r="AA621" t="s">
        <v>154</v>
      </c>
      <c r="AB621" t="s">
        <v>605</v>
      </c>
      <c r="AC621" t="s">
        <v>401</v>
      </c>
      <c r="AD621" t="s">
        <v>75</v>
      </c>
      <c r="AE621" t="s">
        <v>30</v>
      </c>
      <c r="AG621">
        <v>3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 s="36">
        <v>1</v>
      </c>
      <c r="AP621">
        <v>0</v>
      </c>
      <c r="AQ621">
        <v>0</v>
      </c>
      <c r="AR621">
        <v>0</v>
      </c>
      <c r="AS621">
        <v>3</v>
      </c>
      <c r="AT621">
        <v>3</v>
      </c>
      <c r="AU621" t="s">
        <v>37</v>
      </c>
      <c r="AW621">
        <v>36</v>
      </c>
      <c r="AX621">
        <v>0</v>
      </c>
      <c r="AY621">
        <v>0</v>
      </c>
      <c r="AZ621">
        <v>0</v>
      </c>
      <c r="BA621">
        <v>36</v>
      </c>
      <c r="BB621">
        <v>4.8990748999999996</v>
      </c>
      <c r="BC621">
        <v>14.54433978</v>
      </c>
      <c r="BD621">
        <v>11</v>
      </c>
    </row>
    <row r="622" spans="1:56" x14ac:dyDescent="0.25">
      <c r="A622" s="171">
        <v>44154</v>
      </c>
      <c r="B622" t="s">
        <v>92</v>
      </c>
      <c r="C622" t="s">
        <v>602</v>
      </c>
      <c r="D622" t="s">
        <v>940</v>
      </c>
      <c r="E622" t="s">
        <v>604</v>
      </c>
      <c r="F622" t="s">
        <v>218</v>
      </c>
      <c r="G622" t="s">
        <v>837</v>
      </c>
      <c r="H622" t="s">
        <v>364</v>
      </c>
      <c r="I622" t="s">
        <v>25</v>
      </c>
      <c r="J622" t="s">
        <v>596</v>
      </c>
      <c r="L622" t="s">
        <v>26</v>
      </c>
      <c r="M622" t="s">
        <v>590</v>
      </c>
      <c r="N622" t="s">
        <v>591</v>
      </c>
      <c r="O622" t="s">
        <v>592</v>
      </c>
      <c r="P622" t="s">
        <v>222</v>
      </c>
      <c r="Q622" t="s">
        <v>884</v>
      </c>
      <c r="R622" t="s">
        <v>891</v>
      </c>
      <c r="S622" t="s">
        <v>121</v>
      </c>
      <c r="T622" t="s">
        <v>17</v>
      </c>
      <c r="U622" t="s">
        <v>594</v>
      </c>
      <c r="W622" t="s">
        <v>632</v>
      </c>
      <c r="X622" t="s">
        <v>633</v>
      </c>
      <c r="AC622" t="s">
        <v>372</v>
      </c>
      <c r="AD622" t="s">
        <v>61</v>
      </c>
      <c r="AE622" t="s">
        <v>226</v>
      </c>
      <c r="AG622">
        <v>8</v>
      </c>
      <c r="AH622">
        <v>0</v>
      </c>
      <c r="AI622">
        <v>0</v>
      </c>
      <c r="AJ622">
        <v>3</v>
      </c>
      <c r="AK622">
        <v>0</v>
      </c>
      <c r="AL622">
        <v>0</v>
      </c>
      <c r="AM622">
        <v>0</v>
      </c>
      <c r="AN622">
        <v>0</v>
      </c>
      <c r="AO622">
        <v>2</v>
      </c>
      <c r="AP622">
        <v>0</v>
      </c>
      <c r="AQ622">
        <v>4</v>
      </c>
      <c r="AR622">
        <v>0</v>
      </c>
      <c r="AS622">
        <v>7</v>
      </c>
      <c r="AT622">
        <v>11</v>
      </c>
      <c r="AU622" t="s">
        <v>21</v>
      </c>
      <c r="AV622" t="s">
        <v>654</v>
      </c>
      <c r="AW622">
        <v>1900</v>
      </c>
      <c r="AX622">
        <v>450</v>
      </c>
      <c r="AY622">
        <v>0</v>
      </c>
      <c r="AZ622">
        <v>2</v>
      </c>
      <c r="BA622">
        <v>2352</v>
      </c>
      <c r="BB622">
        <v>5.0849866700000002</v>
      </c>
      <c r="BC622">
        <v>14.63825578</v>
      </c>
      <c r="BD622">
        <v>11</v>
      </c>
    </row>
    <row r="623" spans="1:56" x14ac:dyDescent="0.25">
      <c r="A623" s="171">
        <v>44154</v>
      </c>
      <c r="B623" t="s">
        <v>92</v>
      </c>
      <c r="C623" t="s">
        <v>602</v>
      </c>
      <c r="D623" t="s">
        <v>940</v>
      </c>
      <c r="E623" t="s">
        <v>604</v>
      </c>
      <c r="F623" t="s">
        <v>218</v>
      </c>
      <c r="G623" t="s">
        <v>837</v>
      </c>
      <c r="H623" t="s">
        <v>364</v>
      </c>
      <c r="I623" t="s">
        <v>25</v>
      </c>
      <c r="J623" t="s">
        <v>596</v>
      </c>
      <c r="L623" t="s">
        <v>92</v>
      </c>
      <c r="M623" t="s">
        <v>602</v>
      </c>
      <c r="N623" t="s">
        <v>940</v>
      </c>
      <c r="O623" t="s">
        <v>604</v>
      </c>
      <c r="P623" t="s">
        <v>193</v>
      </c>
      <c r="Q623" t="s">
        <v>754</v>
      </c>
      <c r="R623" t="s">
        <v>419</v>
      </c>
      <c r="S623" t="s">
        <v>65</v>
      </c>
      <c r="T623" t="s">
        <v>17</v>
      </c>
      <c r="U623" t="s">
        <v>594</v>
      </c>
      <c r="W623" t="s">
        <v>632</v>
      </c>
      <c r="X623" t="s">
        <v>633</v>
      </c>
      <c r="AC623" t="s">
        <v>372</v>
      </c>
      <c r="AD623" t="s">
        <v>320</v>
      </c>
      <c r="AE623" t="s">
        <v>30</v>
      </c>
      <c r="AG623">
        <v>6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1</v>
      </c>
      <c r="AP623">
        <v>0</v>
      </c>
      <c r="AQ623">
        <v>2</v>
      </c>
      <c r="AR623">
        <v>0</v>
      </c>
      <c r="AS623">
        <v>4</v>
      </c>
      <c r="AT623">
        <v>6</v>
      </c>
      <c r="AU623" t="s">
        <v>31</v>
      </c>
      <c r="AW623">
        <v>500</v>
      </c>
      <c r="AX623">
        <v>105</v>
      </c>
      <c r="AY623">
        <v>0</v>
      </c>
      <c r="AZ623">
        <v>0</v>
      </c>
      <c r="BA623">
        <v>605</v>
      </c>
      <c r="BB623">
        <v>5.0849866700000002</v>
      </c>
      <c r="BC623">
        <v>14.63825578</v>
      </c>
      <c r="BD623">
        <v>11</v>
      </c>
    </row>
    <row r="624" spans="1:56" x14ac:dyDescent="0.25">
      <c r="A624" s="171">
        <v>44154</v>
      </c>
      <c r="B624" t="s">
        <v>92</v>
      </c>
      <c r="C624" t="s">
        <v>602</v>
      </c>
      <c r="D624" t="s">
        <v>940</v>
      </c>
      <c r="E624" t="s">
        <v>604</v>
      </c>
      <c r="F624" t="s">
        <v>218</v>
      </c>
      <c r="G624" t="s">
        <v>837</v>
      </c>
      <c r="H624" t="s">
        <v>364</v>
      </c>
      <c r="I624" t="s">
        <v>25</v>
      </c>
      <c r="J624" t="s">
        <v>596</v>
      </c>
      <c r="L624" t="s">
        <v>92</v>
      </c>
      <c r="M624" t="s">
        <v>602</v>
      </c>
      <c r="N624" t="s">
        <v>940</v>
      </c>
      <c r="O624" t="s">
        <v>604</v>
      </c>
      <c r="P624" t="s">
        <v>193</v>
      </c>
      <c r="Q624" t="s">
        <v>754</v>
      </c>
      <c r="R624" t="s">
        <v>419</v>
      </c>
      <c r="S624" t="s">
        <v>65</v>
      </c>
      <c r="T624" t="s">
        <v>17</v>
      </c>
      <c r="U624" t="s">
        <v>594</v>
      </c>
      <c r="W624" t="s">
        <v>632</v>
      </c>
      <c r="X624" t="s">
        <v>633</v>
      </c>
      <c r="AC624" t="s">
        <v>372</v>
      </c>
      <c r="AD624" t="s">
        <v>320</v>
      </c>
      <c r="AE624" t="s">
        <v>30</v>
      </c>
      <c r="AG624">
        <v>13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1</v>
      </c>
      <c r="AP624">
        <v>1</v>
      </c>
      <c r="AQ624">
        <v>3</v>
      </c>
      <c r="AR624">
        <v>3</v>
      </c>
      <c r="AS624">
        <v>6</v>
      </c>
      <c r="AT624">
        <v>13</v>
      </c>
      <c r="AU624" t="s">
        <v>21</v>
      </c>
      <c r="AV624" t="s">
        <v>327</v>
      </c>
      <c r="AW624">
        <v>1590</v>
      </c>
      <c r="AX624">
        <v>300</v>
      </c>
      <c r="AY624">
        <v>0</v>
      </c>
      <c r="AZ624">
        <v>5</v>
      </c>
      <c r="BA624">
        <v>1895</v>
      </c>
      <c r="BB624">
        <v>5.0849866700000002</v>
      </c>
      <c r="BC624">
        <v>14.63825578</v>
      </c>
      <c r="BD624">
        <v>11</v>
      </c>
    </row>
    <row r="625" spans="1:56" x14ac:dyDescent="0.25">
      <c r="A625" s="171">
        <v>44154</v>
      </c>
      <c r="B625" t="s">
        <v>92</v>
      </c>
      <c r="C625" t="s">
        <v>602</v>
      </c>
      <c r="D625" t="s">
        <v>940</v>
      </c>
      <c r="E625" t="s">
        <v>604</v>
      </c>
      <c r="F625" t="s">
        <v>218</v>
      </c>
      <c r="G625" t="s">
        <v>837</v>
      </c>
      <c r="H625" t="s">
        <v>364</v>
      </c>
      <c r="I625" t="s">
        <v>25</v>
      </c>
      <c r="J625" t="s">
        <v>596</v>
      </c>
      <c r="L625" t="s">
        <v>92</v>
      </c>
      <c r="M625" t="s">
        <v>602</v>
      </c>
      <c r="N625" t="s">
        <v>940</v>
      </c>
      <c r="O625" t="s">
        <v>604</v>
      </c>
      <c r="P625" t="s">
        <v>193</v>
      </c>
      <c r="Q625" t="s">
        <v>754</v>
      </c>
      <c r="R625" t="s">
        <v>419</v>
      </c>
      <c r="S625" t="s">
        <v>65</v>
      </c>
      <c r="T625" t="s">
        <v>17</v>
      </c>
      <c r="U625" t="s">
        <v>594</v>
      </c>
      <c r="W625" t="s">
        <v>632</v>
      </c>
      <c r="X625" t="s">
        <v>633</v>
      </c>
      <c r="AC625" t="s">
        <v>372</v>
      </c>
      <c r="AD625" t="s">
        <v>61</v>
      </c>
      <c r="AE625" t="s">
        <v>30</v>
      </c>
      <c r="AG625">
        <v>8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1</v>
      </c>
      <c r="AP625">
        <v>0</v>
      </c>
      <c r="AQ625">
        <v>2</v>
      </c>
      <c r="AR625">
        <v>1</v>
      </c>
      <c r="AS625">
        <v>5</v>
      </c>
      <c r="AT625">
        <v>8</v>
      </c>
      <c r="AU625" t="s">
        <v>39</v>
      </c>
      <c r="AW625">
        <v>1500</v>
      </c>
      <c r="AX625">
        <v>340</v>
      </c>
      <c r="AY625">
        <v>98</v>
      </c>
      <c r="AZ625">
        <v>0</v>
      </c>
      <c r="BA625">
        <v>1938</v>
      </c>
      <c r="BB625">
        <v>5.0849866700000002</v>
      </c>
      <c r="BC625">
        <v>14.63825578</v>
      </c>
      <c r="BD625">
        <v>11</v>
      </c>
    </row>
    <row r="626" spans="1:56" x14ac:dyDescent="0.25">
      <c r="A626" s="171">
        <v>44154</v>
      </c>
      <c r="B626" t="s">
        <v>92</v>
      </c>
      <c r="C626" t="s">
        <v>602</v>
      </c>
      <c r="D626" t="s">
        <v>940</v>
      </c>
      <c r="E626" t="s">
        <v>604</v>
      </c>
      <c r="F626" t="s">
        <v>218</v>
      </c>
      <c r="G626" t="s">
        <v>837</v>
      </c>
      <c r="H626" t="s">
        <v>364</v>
      </c>
      <c r="I626" t="s">
        <v>25</v>
      </c>
      <c r="J626" t="s">
        <v>596</v>
      </c>
      <c r="L626" t="s">
        <v>92</v>
      </c>
      <c r="M626" t="s">
        <v>602</v>
      </c>
      <c r="N626" t="s">
        <v>940</v>
      </c>
      <c r="O626" t="s">
        <v>604</v>
      </c>
      <c r="P626" t="s">
        <v>193</v>
      </c>
      <c r="Q626" t="s">
        <v>754</v>
      </c>
      <c r="R626" t="s">
        <v>419</v>
      </c>
      <c r="S626" t="s">
        <v>65</v>
      </c>
      <c r="T626" t="s">
        <v>17</v>
      </c>
      <c r="U626" t="s">
        <v>594</v>
      </c>
      <c r="W626" t="s">
        <v>632</v>
      </c>
      <c r="X626" t="s">
        <v>633</v>
      </c>
      <c r="AC626" t="s">
        <v>372</v>
      </c>
      <c r="AD626" t="s">
        <v>320</v>
      </c>
      <c r="AE626" t="s">
        <v>30</v>
      </c>
      <c r="AG626">
        <v>9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 s="36">
        <v>1</v>
      </c>
      <c r="AP626">
        <v>1</v>
      </c>
      <c r="AQ626">
        <v>3</v>
      </c>
      <c r="AR626">
        <v>2</v>
      </c>
      <c r="AS626">
        <v>3</v>
      </c>
      <c r="AT626">
        <v>9</v>
      </c>
      <c r="AU626" t="s">
        <v>135</v>
      </c>
      <c r="AW626">
        <v>800</v>
      </c>
      <c r="AX626">
        <v>0</v>
      </c>
      <c r="AY626">
        <v>95</v>
      </c>
      <c r="AZ626">
        <v>0</v>
      </c>
      <c r="BA626">
        <v>895</v>
      </c>
      <c r="BB626">
        <v>5.0849866700000002</v>
      </c>
      <c r="BC626">
        <v>14.63825578</v>
      </c>
      <c r="BD626">
        <v>11</v>
      </c>
    </row>
    <row r="627" spans="1:56" x14ac:dyDescent="0.25">
      <c r="A627" s="171">
        <v>44154</v>
      </c>
      <c r="B627" t="s">
        <v>92</v>
      </c>
      <c r="C627" t="s">
        <v>602</v>
      </c>
      <c r="D627" t="s">
        <v>940</v>
      </c>
      <c r="E627" t="s">
        <v>604</v>
      </c>
      <c r="F627" t="s">
        <v>218</v>
      </c>
      <c r="G627" t="s">
        <v>837</v>
      </c>
      <c r="H627" t="s">
        <v>364</v>
      </c>
      <c r="I627" t="s">
        <v>25</v>
      </c>
      <c r="J627" t="s">
        <v>596</v>
      </c>
      <c r="L627" t="s">
        <v>26</v>
      </c>
      <c r="M627" t="s">
        <v>590</v>
      </c>
      <c r="N627" t="s">
        <v>591</v>
      </c>
      <c r="O627" t="s">
        <v>592</v>
      </c>
      <c r="P627" t="s">
        <v>222</v>
      </c>
      <c r="Q627" t="s">
        <v>884</v>
      </c>
      <c r="R627" t="s">
        <v>891</v>
      </c>
      <c r="S627" t="s">
        <v>121</v>
      </c>
      <c r="T627" t="s">
        <v>17</v>
      </c>
      <c r="U627" t="s">
        <v>594</v>
      </c>
      <c r="W627" t="s">
        <v>163</v>
      </c>
      <c r="X627" t="s">
        <v>643</v>
      </c>
      <c r="AC627" t="s">
        <v>372</v>
      </c>
      <c r="AD627" t="s">
        <v>61</v>
      </c>
      <c r="AE627" t="s">
        <v>30</v>
      </c>
      <c r="AG627">
        <v>9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 s="36">
        <v>1</v>
      </c>
      <c r="AP627">
        <v>0</v>
      </c>
      <c r="AQ627">
        <v>2</v>
      </c>
      <c r="AR627">
        <v>1</v>
      </c>
      <c r="AS627">
        <v>6</v>
      </c>
      <c r="AT627">
        <v>9</v>
      </c>
      <c r="AU627" t="s">
        <v>31</v>
      </c>
      <c r="AW627">
        <v>1600</v>
      </c>
      <c r="AX627">
        <v>380</v>
      </c>
      <c r="AY627">
        <v>0</v>
      </c>
      <c r="AZ627">
        <v>0</v>
      </c>
      <c r="BA627">
        <v>1980</v>
      </c>
      <c r="BB627">
        <v>5.0849866700000002</v>
      </c>
      <c r="BC627">
        <v>14.63825578</v>
      </c>
      <c r="BD627">
        <v>11</v>
      </c>
    </row>
    <row r="628" spans="1:56" x14ac:dyDescent="0.25">
      <c r="A628" s="171">
        <v>44154</v>
      </c>
      <c r="B628" t="s">
        <v>92</v>
      </c>
      <c r="C628" t="s">
        <v>602</v>
      </c>
      <c r="D628" t="s">
        <v>940</v>
      </c>
      <c r="E628" t="s">
        <v>604</v>
      </c>
      <c r="F628" t="s">
        <v>218</v>
      </c>
      <c r="G628" t="s">
        <v>837</v>
      </c>
      <c r="H628" t="s">
        <v>364</v>
      </c>
      <c r="I628" t="s">
        <v>286</v>
      </c>
      <c r="J628" t="s">
        <v>620</v>
      </c>
      <c r="L628" t="s">
        <v>1013</v>
      </c>
      <c r="M628" t="s">
        <v>1014</v>
      </c>
      <c r="R628" t="s">
        <v>372</v>
      </c>
      <c r="S628" t="s">
        <v>35</v>
      </c>
      <c r="T628" t="s">
        <v>17</v>
      </c>
      <c r="U628" t="s">
        <v>594</v>
      </c>
      <c r="W628" t="s">
        <v>243</v>
      </c>
      <c r="X628" t="s">
        <v>630</v>
      </c>
      <c r="AC628" t="s">
        <v>372</v>
      </c>
      <c r="AD628" t="s">
        <v>342</v>
      </c>
      <c r="AE628" t="s">
        <v>1015</v>
      </c>
      <c r="AG628">
        <v>2</v>
      </c>
      <c r="AH628">
        <v>0</v>
      </c>
      <c r="AI628">
        <v>3</v>
      </c>
      <c r="AJ628">
        <v>0</v>
      </c>
      <c r="AK628">
        <v>6</v>
      </c>
      <c r="AL628">
        <v>0</v>
      </c>
      <c r="AM628">
        <v>0</v>
      </c>
      <c r="AN628">
        <v>0</v>
      </c>
      <c r="AO628" s="36">
        <v>3</v>
      </c>
      <c r="AP628">
        <v>0</v>
      </c>
      <c r="AQ628">
        <v>0</v>
      </c>
      <c r="AR628">
        <v>0</v>
      </c>
      <c r="AS628">
        <v>11</v>
      </c>
      <c r="AT628">
        <v>11</v>
      </c>
      <c r="AU628" t="s">
        <v>37</v>
      </c>
      <c r="AW628">
        <v>204</v>
      </c>
      <c r="AX628">
        <v>0</v>
      </c>
      <c r="AY628">
        <v>0</v>
      </c>
      <c r="AZ628">
        <v>0</v>
      </c>
      <c r="BA628">
        <v>204</v>
      </c>
      <c r="BB628">
        <v>5.0849866700000002</v>
      </c>
      <c r="BC628">
        <v>14.63825578</v>
      </c>
      <c r="BD628">
        <v>11</v>
      </c>
    </row>
    <row r="629" spans="1:56" x14ac:dyDescent="0.25">
      <c r="A629" s="171">
        <v>44154</v>
      </c>
      <c r="B629" t="s">
        <v>92</v>
      </c>
      <c r="C629" t="s">
        <v>602</v>
      </c>
      <c r="D629" t="s">
        <v>940</v>
      </c>
      <c r="E629" t="s">
        <v>604</v>
      </c>
      <c r="F629" t="s">
        <v>218</v>
      </c>
      <c r="G629" t="s">
        <v>837</v>
      </c>
      <c r="H629" t="s">
        <v>364</v>
      </c>
      <c r="I629" t="s">
        <v>25</v>
      </c>
      <c r="J629" t="s">
        <v>596</v>
      </c>
      <c r="L629" t="s">
        <v>26</v>
      </c>
      <c r="M629" t="s">
        <v>590</v>
      </c>
      <c r="N629" t="s">
        <v>591</v>
      </c>
      <c r="O629" t="s">
        <v>592</v>
      </c>
      <c r="P629" t="s">
        <v>222</v>
      </c>
      <c r="Q629" t="s">
        <v>884</v>
      </c>
      <c r="R629" t="s">
        <v>891</v>
      </c>
      <c r="S629" t="s">
        <v>140</v>
      </c>
      <c r="T629" t="s">
        <v>17</v>
      </c>
      <c r="U629" t="s">
        <v>594</v>
      </c>
      <c r="W629" t="s">
        <v>163</v>
      </c>
      <c r="X629" t="s">
        <v>643</v>
      </c>
      <c r="AC629" t="s">
        <v>372</v>
      </c>
      <c r="AD629" t="s">
        <v>265</v>
      </c>
      <c r="AE629" t="s">
        <v>226</v>
      </c>
      <c r="AG629">
        <v>6</v>
      </c>
      <c r="AH629">
        <v>0</v>
      </c>
      <c r="AI629">
        <v>0</v>
      </c>
      <c r="AJ629">
        <v>4</v>
      </c>
      <c r="AK629">
        <v>0</v>
      </c>
      <c r="AL629">
        <v>0</v>
      </c>
      <c r="AM629">
        <v>0</v>
      </c>
      <c r="AN629">
        <v>0</v>
      </c>
      <c r="AO629" s="36">
        <v>2</v>
      </c>
      <c r="AP629">
        <v>0</v>
      </c>
      <c r="AQ629">
        <v>0</v>
      </c>
      <c r="AR629">
        <v>3</v>
      </c>
      <c r="AS629">
        <v>7</v>
      </c>
      <c r="AT629">
        <v>10</v>
      </c>
      <c r="AU629" t="s">
        <v>21</v>
      </c>
      <c r="AV629" t="s">
        <v>652</v>
      </c>
      <c r="AW629">
        <v>2050</v>
      </c>
      <c r="AX629">
        <v>350</v>
      </c>
      <c r="AY629">
        <v>0</v>
      </c>
      <c r="AZ629">
        <v>3</v>
      </c>
      <c r="BA629">
        <v>2403</v>
      </c>
      <c r="BB629">
        <v>5.0849866700000002</v>
      </c>
      <c r="BC629">
        <v>14.63825578</v>
      </c>
      <c r="BD629">
        <v>11</v>
      </c>
    </row>
    <row r="630" spans="1:56" x14ac:dyDescent="0.25">
      <c r="A630" s="171">
        <v>44154</v>
      </c>
      <c r="B630" t="s">
        <v>92</v>
      </c>
      <c r="C630" t="s">
        <v>602</v>
      </c>
      <c r="D630" t="s">
        <v>157</v>
      </c>
      <c r="E630" t="s">
        <v>665</v>
      </c>
      <c r="F630" t="s">
        <v>158</v>
      </c>
      <c r="G630" t="s">
        <v>667</v>
      </c>
      <c r="H630" t="s">
        <v>847</v>
      </c>
      <c r="I630" t="s">
        <v>14</v>
      </c>
      <c r="J630" t="s">
        <v>611</v>
      </c>
      <c r="L630" t="s">
        <v>159</v>
      </c>
      <c r="M630" t="s">
        <v>653</v>
      </c>
      <c r="R630" t="s">
        <v>372</v>
      </c>
      <c r="S630" t="s">
        <v>81</v>
      </c>
      <c r="T630" t="s">
        <v>544</v>
      </c>
      <c r="U630" t="s">
        <v>782</v>
      </c>
      <c r="AC630" t="s">
        <v>372</v>
      </c>
      <c r="AD630" t="s">
        <v>545</v>
      </c>
      <c r="AE630" t="s">
        <v>36</v>
      </c>
      <c r="AG630">
        <v>0</v>
      </c>
      <c r="AH630">
        <v>3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1</v>
      </c>
      <c r="AP630">
        <v>0</v>
      </c>
      <c r="AQ630">
        <v>0</v>
      </c>
      <c r="AR630">
        <v>0</v>
      </c>
      <c r="AS630">
        <v>3</v>
      </c>
      <c r="AT630">
        <v>3</v>
      </c>
      <c r="AU630" t="s">
        <v>151</v>
      </c>
      <c r="AV630" t="s">
        <v>327</v>
      </c>
      <c r="AW630">
        <v>140</v>
      </c>
      <c r="AX630">
        <v>0</v>
      </c>
      <c r="AY630">
        <v>0</v>
      </c>
      <c r="AZ630">
        <v>1</v>
      </c>
      <c r="BA630">
        <v>141</v>
      </c>
      <c r="BB630">
        <v>6.0385846000000001</v>
      </c>
      <c r="BC630">
        <v>14.4007468</v>
      </c>
      <c r="BD630">
        <v>11</v>
      </c>
    </row>
    <row r="631" spans="1:56" x14ac:dyDescent="0.25">
      <c r="A631" s="171">
        <v>44154</v>
      </c>
      <c r="B631" t="s">
        <v>92</v>
      </c>
      <c r="C631" t="s">
        <v>602</v>
      </c>
      <c r="D631" t="s">
        <v>157</v>
      </c>
      <c r="E631" t="s">
        <v>665</v>
      </c>
      <c r="F631" t="s">
        <v>158</v>
      </c>
      <c r="G631" t="s">
        <v>667</v>
      </c>
      <c r="H631" t="s">
        <v>847</v>
      </c>
      <c r="I631" t="s">
        <v>25</v>
      </c>
      <c r="J631" t="s">
        <v>596</v>
      </c>
      <c r="L631" t="s">
        <v>26</v>
      </c>
      <c r="M631" t="s">
        <v>590</v>
      </c>
      <c r="N631" t="s">
        <v>301</v>
      </c>
      <c r="O631" t="s">
        <v>745</v>
      </c>
      <c r="P631" t="s">
        <v>543</v>
      </c>
      <c r="Q631" t="s">
        <v>827</v>
      </c>
      <c r="R631" t="s">
        <v>828</v>
      </c>
      <c r="S631" t="s">
        <v>138</v>
      </c>
      <c r="T631" t="s">
        <v>25</v>
      </c>
      <c r="U631" t="s">
        <v>596</v>
      </c>
      <c r="W631" t="s">
        <v>92</v>
      </c>
      <c r="X631" t="s">
        <v>602</v>
      </c>
      <c r="Y631" t="s">
        <v>603</v>
      </c>
      <c r="Z631" t="s">
        <v>604</v>
      </c>
      <c r="AA631" t="s">
        <v>218</v>
      </c>
      <c r="AB631" t="s">
        <v>837</v>
      </c>
      <c r="AC631" t="s">
        <v>870</v>
      </c>
      <c r="AD631" t="s">
        <v>319</v>
      </c>
      <c r="AE631" t="s">
        <v>30</v>
      </c>
      <c r="AG631">
        <v>2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1</v>
      </c>
      <c r="AP631">
        <v>0</v>
      </c>
      <c r="AQ631">
        <v>0</v>
      </c>
      <c r="AR631">
        <v>0</v>
      </c>
      <c r="AS631">
        <v>2</v>
      </c>
      <c r="AT631">
        <v>2</v>
      </c>
      <c r="AU631" t="s">
        <v>37</v>
      </c>
      <c r="AW631">
        <v>100</v>
      </c>
      <c r="AX631">
        <v>0</v>
      </c>
      <c r="AY631">
        <v>0</v>
      </c>
      <c r="AZ631">
        <v>0</v>
      </c>
      <c r="BA631">
        <v>100</v>
      </c>
      <c r="BB631">
        <v>6.0385846000000001</v>
      </c>
      <c r="BC631">
        <v>14.4007468</v>
      </c>
      <c r="BD631">
        <v>11</v>
      </c>
    </row>
    <row r="632" spans="1:56" x14ac:dyDescent="0.25">
      <c r="A632" s="171">
        <v>44154</v>
      </c>
      <c r="B632" t="s">
        <v>92</v>
      </c>
      <c r="C632" t="s">
        <v>602</v>
      </c>
      <c r="D632" t="s">
        <v>157</v>
      </c>
      <c r="E632" t="s">
        <v>665</v>
      </c>
      <c r="F632" t="s">
        <v>158</v>
      </c>
      <c r="G632" t="s">
        <v>667</v>
      </c>
      <c r="H632" t="s">
        <v>847</v>
      </c>
      <c r="I632" t="s">
        <v>25</v>
      </c>
      <c r="J632" t="s">
        <v>596</v>
      </c>
      <c r="L632" t="s">
        <v>26</v>
      </c>
      <c r="M632" t="s">
        <v>590</v>
      </c>
      <c r="N632" t="s">
        <v>301</v>
      </c>
      <c r="O632" t="s">
        <v>745</v>
      </c>
      <c r="P632" t="s">
        <v>543</v>
      </c>
      <c r="Q632" t="s">
        <v>827</v>
      </c>
      <c r="R632" t="s">
        <v>828</v>
      </c>
      <c r="S632" t="s">
        <v>138</v>
      </c>
      <c r="T632" t="s">
        <v>25</v>
      </c>
      <c r="U632" t="s">
        <v>596</v>
      </c>
      <c r="W632" t="s">
        <v>92</v>
      </c>
      <c r="X632" t="s">
        <v>602</v>
      </c>
      <c r="Y632" t="s">
        <v>603</v>
      </c>
      <c r="Z632" t="s">
        <v>604</v>
      </c>
      <c r="AA632" t="s">
        <v>99</v>
      </c>
      <c r="AB632" t="s">
        <v>695</v>
      </c>
      <c r="AC632" t="s">
        <v>100</v>
      </c>
      <c r="AD632" t="s">
        <v>319</v>
      </c>
      <c r="AE632" t="s">
        <v>30</v>
      </c>
      <c r="AG632">
        <v>3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1</v>
      </c>
      <c r="AP632">
        <v>0</v>
      </c>
      <c r="AQ632">
        <v>0</v>
      </c>
      <c r="AR632">
        <v>0</v>
      </c>
      <c r="AS632">
        <v>3</v>
      </c>
      <c r="AT632">
        <v>3</v>
      </c>
      <c r="AU632" t="s">
        <v>37</v>
      </c>
      <c r="AW632">
        <v>150</v>
      </c>
      <c r="AX632">
        <v>0</v>
      </c>
      <c r="AY632">
        <v>0</v>
      </c>
      <c r="AZ632">
        <v>0</v>
      </c>
      <c r="BA632">
        <v>150</v>
      </c>
      <c r="BB632">
        <v>6.0385846000000001</v>
      </c>
      <c r="BC632">
        <v>14.4007468</v>
      </c>
      <c r="BD632">
        <v>11</v>
      </c>
    </row>
    <row r="633" spans="1:56" x14ac:dyDescent="0.25">
      <c r="A633" s="171">
        <v>44154</v>
      </c>
      <c r="B633" t="s">
        <v>92</v>
      </c>
      <c r="C633" t="s">
        <v>602</v>
      </c>
      <c r="D633" t="s">
        <v>157</v>
      </c>
      <c r="E633" t="s">
        <v>665</v>
      </c>
      <c r="F633" t="s">
        <v>158</v>
      </c>
      <c r="G633" t="s">
        <v>667</v>
      </c>
      <c r="H633" t="s">
        <v>847</v>
      </c>
      <c r="I633" t="s">
        <v>14</v>
      </c>
      <c r="J633" t="s">
        <v>611</v>
      </c>
      <c r="L633" t="s">
        <v>159</v>
      </c>
      <c r="M633" t="s">
        <v>653</v>
      </c>
      <c r="R633" t="s">
        <v>372</v>
      </c>
      <c r="S633" t="s">
        <v>81</v>
      </c>
      <c r="T633" t="s">
        <v>544</v>
      </c>
      <c r="U633" t="s">
        <v>782</v>
      </c>
      <c r="AC633" t="s">
        <v>372</v>
      </c>
      <c r="AD633" t="s">
        <v>545</v>
      </c>
      <c r="AE633" t="s">
        <v>36</v>
      </c>
      <c r="AG633">
        <v>0</v>
      </c>
      <c r="AH633">
        <v>3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1</v>
      </c>
      <c r="AP633">
        <v>0</v>
      </c>
      <c r="AQ633">
        <v>0</v>
      </c>
      <c r="AR633">
        <v>0</v>
      </c>
      <c r="AS633">
        <v>3</v>
      </c>
      <c r="AT633">
        <v>3</v>
      </c>
      <c r="AU633" t="s">
        <v>151</v>
      </c>
      <c r="AV633" t="s">
        <v>327</v>
      </c>
      <c r="AW633">
        <v>140</v>
      </c>
      <c r="AX633">
        <v>0</v>
      </c>
      <c r="AY633">
        <v>0</v>
      </c>
      <c r="AZ633">
        <v>1</v>
      </c>
      <c r="BA633">
        <v>141</v>
      </c>
      <c r="BB633">
        <v>6.0385846000000001</v>
      </c>
      <c r="BC633">
        <v>14.4007468</v>
      </c>
      <c r="BD633">
        <v>11</v>
      </c>
    </row>
    <row r="634" spans="1:56" x14ac:dyDescent="0.25">
      <c r="A634" s="171">
        <v>44154</v>
      </c>
      <c r="B634" t="s">
        <v>10</v>
      </c>
      <c r="C634" t="s">
        <v>659</v>
      </c>
      <c r="D634" t="s">
        <v>11</v>
      </c>
      <c r="E634" t="s">
        <v>660</v>
      </c>
      <c r="F634" t="s">
        <v>51</v>
      </c>
      <c r="G634" t="s">
        <v>1141</v>
      </c>
      <c r="H634" t="s">
        <v>361</v>
      </c>
      <c r="I634" t="s">
        <v>14</v>
      </c>
      <c r="J634" t="s">
        <v>611</v>
      </c>
      <c r="L634" t="s">
        <v>52</v>
      </c>
      <c r="M634" t="s">
        <v>616</v>
      </c>
      <c r="R634" t="s">
        <v>372</v>
      </c>
      <c r="S634" t="s">
        <v>73</v>
      </c>
      <c r="T634" t="s">
        <v>17</v>
      </c>
      <c r="U634" t="s">
        <v>594</v>
      </c>
      <c r="W634" t="s">
        <v>614</v>
      </c>
      <c r="X634" t="s">
        <v>615</v>
      </c>
      <c r="AC634" t="s">
        <v>372</v>
      </c>
      <c r="AD634" t="s">
        <v>297</v>
      </c>
      <c r="AE634" t="s">
        <v>36</v>
      </c>
      <c r="AG634">
        <v>0</v>
      </c>
      <c r="AH634">
        <v>9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 s="36">
        <v>1</v>
      </c>
      <c r="AP634">
        <v>2</v>
      </c>
      <c r="AQ634">
        <v>3</v>
      </c>
      <c r="AR634">
        <v>1</v>
      </c>
      <c r="AS634">
        <v>3</v>
      </c>
      <c r="AT634">
        <v>9</v>
      </c>
      <c r="AU634" t="s">
        <v>21</v>
      </c>
      <c r="AV634" t="s">
        <v>327</v>
      </c>
      <c r="AW634">
        <v>80</v>
      </c>
      <c r="AX634">
        <v>20</v>
      </c>
      <c r="AY634">
        <v>0</v>
      </c>
      <c r="AZ634">
        <v>3</v>
      </c>
      <c r="BA634">
        <v>103</v>
      </c>
      <c r="BB634">
        <v>8.6633450799999991</v>
      </c>
      <c r="BC634">
        <v>14.9876931</v>
      </c>
      <c r="BD634">
        <v>11</v>
      </c>
    </row>
    <row r="635" spans="1:56" x14ac:dyDescent="0.25">
      <c r="A635" s="171">
        <v>44154</v>
      </c>
      <c r="B635" t="s">
        <v>10</v>
      </c>
      <c r="C635" t="s">
        <v>659</v>
      </c>
      <c r="D635" t="s">
        <v>11</v>
      </c>
      <c r="E635" t="s">
        <v>660</v>
      </c>
      <c r="F635" t="s">
        <v>51</v>
      </c>
      <c r="G635" t="s">
        <v>1141</v>
      </c>
      <c r="H635" t="s">
        <v>361</v>
      </c>
      <c r="I635" t="s">
        <v>14</v>
      </c>
      <c r="J635" t="s">
        <v>611</v>
      </c>
      <c r="L635" t="s">
        <v>52</v>
      </c>
      <c r="M635" t="s">
        <v>616</v>
      </c>
      <c r="R635" t="s">
        <v>372</v>
      </c>
      <c r="S635" t="s">
        <v>146</v>
      </c>
      <c r="T635" t="s">
        <v>17</v>
      </c>
      <c r="U635" t="s">
        <v>594</v>
      </c>
      <c r="W635" t="s">
        <v>614</v>
      </c>
      <c r="X635" t="s">
        <v>615</v>
      </c>
      <c r="AC635" t="s">
        <v>372</v>
      </c>
      <c r="AD635" t="s">
        <v>297</v>
      </c>
      <c r="AE635" t="s">
        <v>36</v>
      </c>
      <c r="AG635">
        <v>0</v>
      </c>
      <c r="AH635">
        <v>6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 s="36">
        <v>1</v>
      </c>
      <c r="AP635">
        <v>1</v>
      </c>
      <c r="AQ635">
        <v>2</v>
      </c>
      <c r="AR635">
        <v>1</v>
      </c>
      <c r="AS635">
        <v>2</v>
      </c>
      <c r="AT635">
        <v>6</v>
      </c>
      <c r="AU635" t="s">
        <v>21</v>
      </c>
      <c r="AV635" t="s">
        <v>652</v>
      </c>
      <c r="AW635">
        <v>60</v>
      </c>
      <c r="AX635">
        <v>30</v>
      </c>
      <c r="AY635">
        <v>0</v>
      </c>
      <c r="AZ635">
        <v>6</v>
      </c>
      <c r="BA635">
        <v>96</v>
      </c>
      <c r="BB635">
        <v>8.6633450799999991</v>
      </c>
      <c r="BC635">
        <v>14.9876931</v>
      </c>
      <c r="BD635">
        <v>11</v>
      </c>
    </row>
    <row r="636" spans="1:56" x14ac:dyDescent="0.25">
      <c r="A636" s="171">
        <v>44154</v>
      </c>
      <c r="B636" t="s">
        <v>10</v>
      </c>
      <c r="C636" t="s">
        <v>659</v>
      </c>
      <c r="D636" t="s">
        <v>11</v>
      </c>
      <c r="E636" t="s">
        <v>660</v>
      </c>
      <c r="F636" t="s">
        <v>51</v>
      </c>
      <c r="G636" t="s">
        <v>1141</v>
      </c>
      <c r="H636" t="s">
        <v>361</v>
      </c>
      <c r="I636" t="s">
        <v>14</v>
      </c>
      <c r="J636" t="s">
        <v>611</v>
      </c>
      <c r="L636" t="s">
        <v>52</v>
      </c>
      <c r="M636" t="s">
        <v>616</v>
      </c>
      <c r="R636" t="s">
        <v>372</v>
      </c>
      <c r="S636" t="s">
        <v>72</v>
      </c>
      <c r="T636" t="s">
        <v>25</v>
      </c>
      <c r="U636" t="s">
        <v>596</v>
      </c>
      <c r="W636" t="s">
        <v>10</v>
      </c>
      <c r="X636" t="s">
        <v>659</v>
      </c>
      <c r="Y636" t="s">
        <v>11</v>
      </c>
      <c r="Z636" t="s">
        <v>660</v>
      </c>
      <c r="AA636" t="s">
        <v>12</v>
      </c>
      <c r="AB636" t="s">
        <v>661</v>
      </c>
      <c r="AC636" t="s">
        <v>381</v>
      </c>
      <c r="AD636" t="s">
        <v>234</v>
      </c>
      <c r="AE636" t="s">
        <v>36</v>
      </c>
      <c r="AG636">
        <v>0</v>
      </c>
      <c r="AH636">
        <v>5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 s="36">
        <v>1</v>
      </c>
      <c r="AP636">
        <v>0</v>
      </c>
      <c r="AQ636">
        <v>2</v>
      </c>
      <c r="AR636">
        <v>1</v>
      </c>
      <c r="AS636">
        <v>2</v>
      </c>
      <c r="AT636">
        <v>5</v>
      </c>
      <c r="AU636" t="s">
        <v>21</v>
      </c>
      <c r="AV636" t="s">
        <v>327</v>
      </c>
      <c r="AW636">
        <v>70</v>
      </c>
      <c r="AX636">
        <v>20</v>
      </c>
      <c r="AY636">
        <v>0</v>
      </c>
      <c r="AZ636">
        <v>5</v>
      </c>
      <c r="BA636">
        <v>95</v>
      </c>
      <c r="BB636">
        <v>8.6633450799999991</v>
      </c>
      <c r="BC636">
        <v>14.9876931</v>
      </c>
      <c r="BD636">
        <v>11</v>
      </c>
    </row>
    <row r="637" spans="1:56" x14ac:dyDescent="0.25">
      <c r="A637" s="171">
        <v>44154</v>
      </c>
      <c r="B637" t="s">
        <v>10</v>
      </c>
      <c r="C637" t="s">
        <v>659</v>
      </c>
      <c r="D637" t="s">
        <v>11</v>
      </c>
      <c r="E637" t="s">
        <v>660</v>
      </c>
      <c r="F637" t="s">
        <v>51</v>
      </c>
      <c r="G637" t="s">
        <v>1141</v>
      </c>
      <c r="H637" t="s">
        <v>361</v>
      </c>
      <c r="I637" t="s">
        <v>14</v>
      </c>
      <c r="J637" t="s">
        <v>611</v>
      </c>
      <c r="L637" t="s">
        <v>52</v>
      </c>
      <c r="M637" t="s">
        <v>616</v>
      </c>
      <c r="R637" t="s">
        <v>372</v>
      </c>
      <c r="S637" t="s">
        <v>68</v>
      </c>
      <c r="T637" t="s">
        <v>17</v>
      </c>
      <c r="U637" t="s">
        <v>594</v>
      </c>
      <c r="W637" t="s">
        <v>614</v>
      </c>
      <c r="X637" t="s">
        <v>615</v>
      </c>
      <c r="AC637" t="s">
        <v>372</v>
      </c>
      <c r="AD637" t="s">
        <v>77</v>
      </c>
      <c r="AE637" t="s">
        <v>36</v>
      </c>
      <c r="AG637">
        <v>0</v>
      </c>
      <c r="AH637">
        <v>7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 s="36">
        <v>1</v>
      </c>
      <c r="AP637">
        <v>1</v>
      </c>
      <c r="AQ637">
        <v>2</v>
      </c>
      <c r="AR637">
        <v>1</v>
      </c>
      <c r="AS637">
        <v>3</v>
      </c>
      <c r="AT637">
        <v>7</v>
      </c>
      <c r="AU637" t="s">
        <v>21</v>
      </c>
      <c r="AV637" t="s">
        <v>652</v>
      </c>
      <c r="AW637">
        <v>100</v>
      </c>
      <c r="AX637">
        <v>30</v>
      </c>
      <c r="AY637">
        <v>0</v>
      </c>
      <c r="AZ637">
        <v>8</v>
      </c>
      <c r="BA637">
        <v>138</v>
      </c>
      <c r="BB637">
        <v>8.6633450799999991</v>
      </c>
      <c r="BC637">
        <v>14.9876931</v>
      </c>
      <c r="BD637">
        <v>11</v>
      </c>
    </row>
    <row r="638" spans="1:56" x14ac:dyDescent="0.25">
      <c r="A638" s="171">
        <v>44154</v>
      </c>
      <c r="B638" t="s">
        <v>10</v>
      </c>
      <c r="C638" t="s">
        <v>659</v>
      </c>
      <c r="D638" t="s">
        <v>11</v>
      </c>
      <c r="E638" t="s">
        <v>660</v>
      </c>
      <c r="F638" t="s">
        <v>51</v>
      </c>
      <c r="G638" t="s">
        <v>1141</v>
      </c>
      <c r="H638" t="s">
        <v>361</v>
      </c>
      <c r="I638" t="s">
        <v>14</v>
      </c>
      <c r="J638" t="s">
        <v>611</v>
      </c>
      <c r="L638" t="s">
        <v>52</v>
      </c>
      <c r="M638" t="s">
        <v>616</v>
      </c>
      <c r="R638" t="s">
        <v>372</v>
      </c>
      <c r="S638" t="s">
        <v>121</v>
      </c>
      <c r="T638" t="s">
        <v>25</v>
      </c>
      <c r="U638" t="s">
        <v>596</v>
      </c>
      <c r="W638" t="s">
        <v>10</v>
      </c>
      <c r="X638" t="s">
        <v>659</v>
      </c>
      <c r="Y638" t="s">
        <v>11</v>
      </c>
      <c r="Z638" t="s">
        <v>660</v>
      </c>
      <c r="AA638" t="s">
        <v>12</v>
      </c>
      <c r="AB638" t="s">
        <v>661</v>
      </c>
      <c r="AC638" t="s">
        <v>381</v>
      </c>
      <c r="AD638" t="s">
        <v>254</v>
      </c>
      <c r="AE638" t="s">
        <v>36</v>
      </c>
      <c r="AG638">
        <v>0</v>
      </c>
      <c r="AH638">
        <v>10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 s="36">
        <v>1</v>
      </c>
      <c r="AP638">
        <v>2</v>
      </c>
      <c r="AQ638">
        <v>2</v>
      </c>
      <c r="AR638">
        <v>2</v>
      </c>
      <c r="AS638">
        <v>4</v>
      </c>
      <c r="AT638">
        <v>10</v>
      </c>
      <c r="AU638" t="s">
        <v>21</v>
      </c>
      <c r="AV638" t="s">
        <v>652</v>
      </c>
      <c r="AW638">
        <v>130</v>
      </c>
      <c r="AX638">
        <v>50</v>
      </c>
      <c r="AY638">
        <v>0</v>
      </c>
      <c r="AZ638">
        <v>10</v>
      </c>
      <c r="BA638">
        <v>190</v>
      </c>
      <c r="BB638">
        <v>8.6633450799999991</v>
      </c>
      <c r="BC638">
        <v>14.9876931</v>
      </c>
      <c r="BD638">
        <v>11</v>
      </c>
    </row>
    <row r="639" spans="1:56" x14ac:dyDescent="0.25">
      <c r="A639" s="171">
        <v>44154</v>
      </c>
      <c r="B639" t="s">
        <v>10</v>
      </c>
      <c r="C639" t="s">
        <v>659</v>
      </c>
      <c r="D639" t="s">
        <v>11</v>
      </c>
      <c r="E639" t="s">
        <v>660</v>
      </c>
      <c r="F639" t="s">
        <v>51</v>
      </c>
      <c r="G639" t="s">
        <v>1141</v>
      </c>
      <c r="H639" t="s">
        <v>361</v>
      </c>
      <c r="I639" t="s">
        <v>14</v>
      </c>
      <c r="J639" t="s">
        <v>611</v>
      </c>
      <c r="L639" t="s">
        <v>34</v>
      </c>
      <c r="M639" t="s">
        <v>651</v>
      </c>
      <c r="R639" t="s">
        <v>372</v>
      </c>
      <c r="S639" t="s">
        <v>73</v>
      </c>
      <c r="T639" t="s">
        <v>25</v>
      </c>
      <c r="U639" t="s">
        <v>596</v>
      </c>
      <c r="W639" t="s">
        <v>10</v>
      </c>
      <c r="X639" t="s">
        <v>659</v>
      </c>
      <c r="Y639" t="s">
        <v>11</v>
      </c>
      <c r="Z639" t="s">
        <v>660</v>
      </c>
      <c r="AA639" t="s">
        <v>12</v>
      </c>
      <c r="AB639" t="s">
        <v>661</v>
      </c>
      <c r="AC639" t="s">
        <v>381</v>
      </c>
      <c r="AD639" t="s">
        <v>19</v>
      </c>
      <c r="AE639" t="s">
        <v>36</v>
      </c>
      <c r="AG639">
        <v>0</v>
      </c>
      <c r="AH639">
        <v>8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 s="36">
        <v>1</v>
      </c>
      <c r="AP639">
        <v>1</v>
      </c>
      <c r="AQ639">
        <v>2</v>
      </c>
      <c r="AR639">
        <v>2</v>
      </c>
      <c r="AS639">
        <v>3</v>
      </c>
      <c r="AT639">
        <v>8</v>
      </c>
      <c r="AU639" t="s">
        <v>21</v>
      </c>
      <c r="AV639" t="s">
        <v>652</v>
      </c>
      <c r="AW639">
        <v>90</v>
      </c>
      <c r="AX639">
        <v>40</v>
      </c>
      <c r="AY639">
        <v>0</v>
      </c>
      <c r="AZ639">
        <v>4</v>
      </c>
      <c r="BA639">
        <v>134</v>
      </c>
      <c r="BB639">
        <v>8.6633450799999991</v>
      </c>
      <c r="BC639">
        <v>14.9876931</v>
      </c>
      <c r="BD639">
        <v>11</v>
      </c>
    </row>
    <row r="640" spans="1:56" x14ac:dyDescent="0.25">
      <c r="A640" s="171">
        <v>44154</v>
      </c>
      <c r="B640" t="s">
        <v>10</v>
      </c>
      <c r="C640" t="s">
        <v>659</v>
      </c>
      <c r="D640" t="s">
        <v>11</v>
      </c>
      <c r="E640" t="s">
        <v>660</v>
      </c>
      <c r="F640" t="s">
        <v>51</v>
      </c>
      <c r="G640" t="s">
        <v>1141</v>
      </c>
      <c r="H640" t="s">
        <v>361</v>
      </c>
      <c r="I640" t="s">
        <v>14</v>
      </c>
      <c r="J640" t="s">
        <v>611</v>
      </c>
      <c r="L640" t="s">
        <v>52</v>
      </c>
      <c r="M640" t="s">
        <v>616</v>
      </c>
      <c r="R640" t="s">
        <v>372</v>
      </c>
      <c r="S640" t="s">
        <v>152</v>
      </c>
      <c r="T640" t="s">
        <v>17</v>
      </c>
      <c r="U640" t="s">
        <v>594</v>
      </c>
      <c r="W640" t="s">
        <v>614</v>
      </c>
      <c r="X640" t="s">
        <v>615</v>
      </c>
      <c r="AC640" t="s">
        <v>372</v>
      </c>
      <c r="AD640" t="s">
        <v>319</v>
      </c>
      <c r="AE640" t="s">
        <v>36</v>
      </c>
      <c r="AG640">
        <v>0</v>
      </c>
      <c r="AH640">
        <v>9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 s="36">
        <v>1</v>
      </c>
      <c r="AP640">
        <v>2</v>
      </c>
      <c r="AQ640">
        <v>2</v>
      </c>
      <c r="AR640">
        <v>2</v>
      </c>
      <c r="AS640">
        <v>3</v>
      </c>
      <c r="AT640">
        <v>9</v>
      </c>
      <c r="AU640" t="s">
        <v>21</v>
      </c>
      <c r="AV640" t="s">
        <v>652</v>
      </c>
      <c r="AW640">
        <v>80</v>
      </c>
      <c r="AX640">
        <v>30</v>
      </c>
      <c r="AY640">
        <v>0</v>
      </c>
      <c r="AZ640">
        <v>7</v>
      </c>
      <c r="BA640">
        <v>117</v>
      </c>
      <c r="BB640">
        <v>8.6633450799999991</v>
      </c>
      <c r="BC640">
        <v>14.9876931</v>
      </c>
      <c r="BD640">
        <v>11</v>
      </c>
    </row>
    <row r="641" spans="1:56" x14ac:dyDescent="0.25">
      <c r="A641" s="171">
        <v>44154</v>
      </c>
      <c r="B641" t="s">
        <v>10</v>
      </c>
      <c r="C641" t="s">
        <v>659</v>
      </c>
      <c r="D641" t="s">
        <v>11</v>
      </c>
      <c r="E641" t="s">
        <v>660</v>
      </c>
      <c r="F641" t="s">
        <v>51</v>
      </c>
      <c r="G641" t="s">
        <v>1141</v>
      </c>
      <c r="H641" t="s">
        <v>361</v>
      </c>
      <c r="I641" t="s">
        <v>14</v>
      </c>
      <c r="J641" t="s">
        <v>611</v>
      </c>
      <c r="L641" t="s">
        <v>52</v>
      </c>
      <c r="M641" t="s">
        <v>616</v>
      </c>
      <c r="R641" t="s">
        <v>372</v>
      </c>
      <c r="S641" t="s">
        <v>162</v>
      </c>
      <c r="T641" t="s">
        <v>17</v>
      </c>
      <c r="U641" t="s">
        <v>594</v>
      </c>
      <c r="W641" t="s">
        <v>614</v>
      </c>
      <c r="X641" t="s">
        <v>615</v>
      </c>
      <c r="AC641" t="s">
        <v>372</v>
      </c>
      <c r="AD641" t="s">
        <v>320</v>
      </c>
      <c r="AE641" t="s">
        <v>36</v>
      </c>
      <c r="AG641">
        <v>0</v>
      </c>
      <c r="AH641">
        <v>6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 s="36">
        <v>1</v>
      </c>
      <c r="AP641">
        <v>0</v>
      </c>
      <c r="AQ641">
        <v>2</v>
      </c>
      <c r="AR641">
        <v>1</v>
      </c>
      <c r="AS641">
        <v>3</v>
      </c>
      <c r="AT641">
        <v>6</v>
      </c>
      <c r="AU641" t="s">
        <v>21</v>
      </c>
      <c r="AV641" t="s">
        <v>327</v>
      </c>
      <c r="AW641">
        <v>70</v>
      </c>
      <c r="AX641">
        <v>30</v>
      </c>
      <c r="AY641">
        <v>0</v>
      </c>
      <c r="AZ641">
        <v>5</v>
      </c>
      <c r="BA641">
        <v>105</v>
      </c>
      <c r="BB641">
        <v>8.6633450799999991</v>
      </c>
      <c r="BC641">
        <v>14.9876931</v>
      </c>
      <c r="BD641">
        <v>11</v>
      </c>
    </row>
    <row r="642" spans="1:56" x14ac:dyDescent="0.25">
      <c r="A642" s="171">
        <v>44154</v>
      </c>
      <c r="B642" t="s">
        <v>10</v>
      </c>
      <c r="C642" t="s">
        <v>659</v>
      </c>
      <c r="D642" t="s">
        <v>11</v>
      </c>
      <c r="E642" t="s">
        <v>660</v>
      </c>
      <c r="F642" t="s">
        <v>51</v>
      </c>
      <c r="G642" t="s">
        <v>1141</v>
      </c>
      <c r="H642" t="s">
        <v>361</v>
      </c>
      <c r="I642" t="s">
        <v>14</v>
      </c>
      <c r="J642" t="s">
        <v>611</v>
      </c>
      <c r="L642" t="s">
        <v>52</v>
      </c>
      <c r="M642" t="s">
        <v>616</v>
      </c>
      <c r="R642" t="s">
        <v>372</v>
      </c>
      <c r="S642" t="s">
        <v>121</v>
      </c>
      <c r="T642" t="s">
        <v>17</v>
      </c>
      <c r="U642" t="s">
        <v>594</v>
      </c>
      <c r="W642" t="s">
        <v>614</v>
      </c>
      <c r="X642" t="s">
        <v>615</v>
      </c>
      <c r="AC642" t="s">
        <v>372</v>
      </c>
      <c r="AD642" t="s">
        <v>61</v>
      </c>
      <c r="AE642" t="s">
        <v>36</v>
      </c>
      <c r="AG642">
        <v>0</v>
      </c>
      <c r="AH642">
        <v>5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 s="36">
        <v>1</v>
      </c>
      <c r="AP642">
        <v>1</v>
      </c>
      <c r="AQ642">
        <v>1</v>
      </c>
      <c r="AR642">
        <v>1</v>
      </c>
      <c r="AS642">
        <v>2</v>
      </c>
      <c r="AT642">
        <v>5</v>
      </c>
      <c r="AU642" t="s">
        <v>21</v>
      </c>
      <c r="AV642" t="s">
        <v>327</v>
      </c>
      <c r="AW642">
        <v>50</v>
      </c>
      <c r="AX642">
        <v>20</v>
      </c>
      <c r="AY642">
        <v>0</v>
      </c>
      <c r="AZ642">
        <v>4</v>
      </c>
      <c r="BA642">
        <v>74</v>
      </c>
      <c r="BB642">
        <v>8.6633450799999991</v>
      </c>
      <c r="BC642">
        <v>14.9876931</v>
      </c>
      <c r="BD642">
        <v>11</v>
      </c>
    </row>
    <row r="643" spans="1:56" x14ac:dyDescent="0.25">
      <c r="A643" s="171">
        <v>44154</v>
      </c>
      <c r="B643" t="s">
        <v>10</v>
      </c>
      <c r="C643" t="s">
        <v>659</v>
      </c>
      <c r="D643" t="s">
        <v>11</v>
      </c>
      <c r="E643" t="s">
        <v>660</v>
      </c>
      <c r="F643" t="s">
        <v>51</v>
      </c>
      <c r="G643" t="s">
        <v>1141</v>
      </c>
      <c r="H643" t="s">
        <v>361</v>
      </c>
      <c r="I643" t="s">
        <v>14</v>
      </c>
      <c r="J643" t="s">
        <v>611</v>
      </c>
      <c r="L643" t="s">
        <v>52</v>
      </c>
      <c r="M643" t="s">
        <v>616</v>
      </c>
      <c r="R643" t="s">
        <v>372</v>
      </c>
      <c r="S643" t="s">
        <v>121</v>
      </c>
      <c r="T643" t="s">
        <v>17</v>
      </c>
      <c r="U643" t="s">
        <v>594</v>
      </c>
      <c r="W643" t="s">
        <v>614</v>
      </c>
      <c r="X643" t="s">
        <v>615</v>
      </c>
      <c r="AC643" t="s">
        <v>372</v>
      </c>
      <c r="AD643" t="s">
        <v>61</v>
      </c>
      <c r="AE643" t="s">
        <v>36</v>
      </c>
      <c r="AG643">
        <v>0</v>
      </c>
      <c r="AH643">
        <v>8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 s="36">
        <v>1</v>
      </c>
      <c r="AP643">
        <v>2</v>
      </c>
      <c r="AQ643">
        <v>1</v>
      </c>
      <c r="AR643">
        <v>2</v>
      </c>
      <c r="AS643">
        <v>3</v>
      </c>
      <c r="AT643">
        <v>8</v>
      </c>
      <c r="AU643" t="s">
        <v>21</v>
      </c>
      <c r="AV643" t="s">
        <v>327</v>
      </c>
      <c r="AW643">
        <v>90</v>
      </c>
      <c r="AX643">
        <v>5</v>
      </c>
      <c r="AY643">
        <v>0</v>
      </c>
      <c r="AZ643">
        <v>5</v>
      </c>
      <c r="BA643">
        <v>100</v>
      </c>
      <c r="BB643">
        <v>8.6633450799999991</v>
      </c>
      <c r="BC643">
        <v>14.9876931</v>
      </c>
      <c r="BD643">
        <v>11</v>
      </c>
    </row>
    <row r="644" spans="1:56" x14ac:dyDescent="0.25">
      <c r="A644" s="171">
        <v>44154</v>
      </c>
      <c r="B644" t="s">
        <v>10</v>
      </c>
      <c r="C644" t="s">
        <v>659</v>
      </c>
      <c r="D644" t="s">
        <v>11</v>
      </c>
      <c r="E644" t="s">
        <v>660</v>
      </c>
      <c r="F644" t="s">
        <v>51</v>
      </c>
      <c r="G644" t="s">
        <v>1141</v>
      </c>
      <c r="H644" t="s">
        <v>361</v>
      </c>
      <c r="I644" t="s">
        <v>14</v>
      </c>
      <c r="J644" t="s">
        <v>611</v>
      </c>
      <c r="L644" t="s">
        <v>52</v>
      </c>
      <c r="M644" t="s">
        <v>616</v>
      </c>
      <c r="R644" t="s">
        <v>372</v>
      </c>
      <c r="S644" t="s">
        <v>80</v>
      </c>
      <c r="T644" t="s">
        <v>17</v>
      </c>
      <c r="U644" t="s">
        <v>594</v>
      </c>
      <c r="W644" t="s">
        <v>614</v>
      </c>
      <c r="X644" t="s">
        <v>615</v>
      </c>
      <c r="AC644" t="s">
        <v>372</v>
      </c>
      <c r="AD644" t="s">
        <v>54</v>
      </c>
      <c r="AE644" t="s">
        <v>36</v>
      </c>
      <c r="AG644">
        <v>0</v>
      </c>
      <c r="AH644">
        <v>6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 s="36">
        <v>1</v>
      </c>
      <c r="AP644">
        <v>0</v>
      </c>
      <c r="AQ644">
        <v>2</v>
      </c>
      <c r="AR644">
        <v>1</v>
      </c>
      <c r="AS644">
        <v>3</v>
      </c>
      <c r="AT644">
        <v>6</v>
      </c>
      <c r="AU644" t="s">
        <v>21</v>
      </c>
      <c r="AV644" t="s">
        <v>652</v>
      </c>
      <c r="AW644">
        <v>100</v>
      </c>
      <c r="AX644">
        <v>40</v>
      </c>
      <c r="AY644">
        <v>0</v>
      </c>
      <c r="AZ644">
        <v>8</v>
      </c>
      <c r="BA644">
        <v>148</v>
      </c>
      <c r="BB644">
        <v>8.6633450799999991</v>
      </c>
      <c r="BC644">
        <v>14.9876931</v>
      </c>
      <c r="BD644">
        <v>11</v>
      </c>
    </row>
    <row r="645" spans="1:56" x14ac:dyDescent="0.25">
      <c r="A645" s="171">
        <v>44154</v>
      </c>
      <c r="B645" t="s">
        <v>10</v>
      </c>
      <c r="C645" t="s">
        <v>659</v>
      </c>
      <c r="D645" t="s">
        <v>11</v>
      </c>
      <c r="E645" t="s">
        <v>660</v>
      </c>
      <c r="F645" t="s">
        <v>51</v>
      </c>
      <c r="G645" t="s">
        <v>1141</v>
      </c>
      <c r="H645" t="s">
        <v>361</v>
      </c>
      <c r="I645" t="s">
        <v>14</v>
      </c>
      <c r="J645" t="s">
        <v>611</v>
      </c>
      <c r="L645" t="s">
        <v>52</v>
      </c>
      <c r="M645" t="s">
        <v>616</v>
      </c>
      <c r="R645" t="s">
        <v>372</v>
      </c>
      <c r="S645" t="s">
        <v>146</v>
      </c>
      <c r="T645" t="s">
        <v>25</v>
      </c>
      <c r="U645" t="s">
        <v>596</v>
      </c>
      <c r="W645" t="s">
        <v>10</v>
      </c>
      <c r="X645" t="s">
        <v>659</v>
      </c>
      <c r="Y645" t="s">
        <v>11</v>
      </c>
      <c r="Z645" t="s">
        <v>660</v>
      </c>
      <c r="AA645" t="s">
        <v>12</v>
      </c>
      <c r="AB645" t="s">
        <v>661</v>
      </c>
      <c r="AC645" t="s">
        <v>381</v>
      </c>
      <c r="AD645" t="s">
        <v>176</v>
      </c>
      <c r="AE645" t="s">
        <v>36</v>
      </c>
      <c r="AG645">
        <v>0</v>
      </c>
      <c r="AH645">
        <v>10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 s="36">
        <v>1</v>
      </c>
      <c r="AP645">
        <v>2</v>
      </c>
      <c r="AQ645">
        <v>2</v>
      </c>
      <c r="AR645">
        <v>2</v>
      </c>
      <c r="AS645">
        <v>4</v>
      </c>
      <c r="AT645">
        <v>10</v>
      </c>
      <c r="AU645" t="s">
        <v>21</v>
      </c>
      <c r="AV645" t="s">
        <v>652</v>
      </c>
      <c r="AW645">
        <v>120</v>
      </c>
      <c r="AX645">
        <v>50</v>
      </c>
      <c r="AY645">
        <v>0</v>
      </c>
      <c r="AZ645">
        <v>10</v>
      </c>
      <c r="BA645">
        <v>180</v>
      </c>
      <c r="BB645">
        <v>8.6633450799999991</v>
      </c>
      <c r="BC645">
        <v>14.9876931</v>
      </c>
      <c r="BD645">
        <v>11</v>
      </c>
    </row>
    <row r="646" spans="1:56" x14ac:dyDescent="0.25">
      <c r="A646" s="171">
        <v>44154</v>
      </c>
      <c r="B646" t="s">
        <v>10</v>
      </c>
      <c r="C646" t="s">
        <v>659</v>
      </c>
      <c r="D646" t="s">
        <v>11</v>
      </c>
      <c r="E646" t="s">
        <v>660</v>
      </c>
      <c r="F646" t="s">
        <v>51</v>
      </c>
      <c r="G646" t="s">
        <v>1141</v>
      </c>
      <c r="H646" t="s">
        <v>361</v>
      </c>
      <c r="I646" t="s">
        <v>14</v>
      </c>
      <c r="J646" t="s">
        <v>611</v>
      </c>
      <c r="L646" t="s">
        <v>52</v>
      </c>
      <c r="M646" t="s">
        <v>616</v>
      </c>
      <c r="R646" t="s">
        <v>372</v>
      </c>
      <c r="S646" t="s">
        <v>146</v>
      </c>
      <c r="T646" t="s">
        <v>17</v>
      </c>
      <c r="U646" t="s">
        <v>594</v>
      </c>
      <c r="W646" t="s">
        <v>614</v>
      </c>
      <c r="X646" t="s">
        <v>615</v>
      </c>
      <c r="AC646" t="s">
        <v>372</v>
      </c>
      <c r="AD646" t="s">
        <v>320</v>
      </c>
      <c r="AE646" t="s">
        <v>36</v>
      </c>
      <c r="AG646">
        <v>0</v>
      </c>
      <c r="AH646">
        <v>6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 s="36">
        <v>1</v>
      </c>
      <c r="AP646">
        <v>2</v>
      </c>
      <c r="AQ646">
        <v>1</v>
      </c>
      <c r="AR646">
        <v>1</v>
      </c>
      <c r="AS646">
        <v>2</v>
      </c>
      <c r="AT646">
        <v>6</v>
      </c>
      <c r="AU646" t="s">
        <v>21</v>
      </c>
      <c r="AV646" t="s">
        <v>327</v>
      </c>
      <c r="AW646">
        <v>70</v>
      </c>
      <c r="AX646">
        <v>40</v>
      </c>
      <c r="AY646">
        <v>0</v>
      </c>
      <c r="AZ646">
        <v>5</v>
      </c>
      <c r="BA646">
        <v>115</v>
      </c>
      <c r="BB646">
        <v>8.6633450799999991</v>
      </c>
      <c r="BC646">
        <v>14.9876931</v>
      </c>
      <c r="BD646">
        <v>11</v>
      </c>
    </row>
    <row r="647" spans="1:56" x14ac:dyDescent="0.25">
      <c r="A647" s="171">
        <v>44154</v>
      </c>
      <c r="B647" t="s">
        <v>10</v>
      </c>
      <c r="C647" t="s">
        <v>659</v>
      </c>
      <c r="D647" t="s">
        <v>11</v>
      </c>
      <c r="E647" t="s">
        <v>660</v>
      </c>
      <c r="F647" t="s">
        <v>51</v>
      </c>
      <c r="G647" t="s">
        <v>1141</v>
      </c>
      <c r="H647" t="s">
        <v>361</v>
      </c>
      <c r="I647" t="s">
        <v>14</v>
      </c>
      <c r="J647" t="s">
        <v>611</v>
      </c>
      <c r="L647" t="s">
        <v>52</v>
      </c>
      <c r="M647" t="s">
        <v>616</v>
      </c>
      <c r="R647" t="s">
        <v>372</v>
      </c>
      <c r="S647" t="s">
        <v>138</v>
      </c>
      <c r="T647" t="s">
        <v>17</v>
      </c>
      <c r="U647" t="s">
        <v>594</v>
      </c>
      <c r="W647" t="s">
        <v>614</v>
      </c>
      <c r="X647" t="s">
        <v>615</v>
      </c>
      <c r="AC647" t="s">
        <v>372</v>
      </c>
      <c r="AD647" t="s">
        <v>54</v>
      </c>
      <c r="AE647" t="s">
        <v>36</v>
      </c>
      <c r="AG647">
        <v>0</v>
      </c>
      <c r="AH647">
        <v>9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 s="36">
        <v>1</v>
      </c>
      <c r="AP647">
        <v>2</v>
      </c>
      <c r="AQ647">
        <v>2</v>
      </c>
      <c r="AR647">
        <v>2</v>
      </c>
      <c r="AS647">
        <v>3</v>
      </c>
      <c r="AT647">
        <v>9</v>
      </c>
      <c r="AU647" t="s">
        <v>21</v>
      </c>
      <c r="AV647" t="s">
        <v>652</v>
      </c>
      <c r="AW647">
        <v>90</v>
      </c>
      <c r="AX647">
        <v>30</v>
      </c>
      <c r="AY647">
        <v>0</v>
      </c>
      <c r="AZ647">
        <v>6</v>
      </c>
      <c r="BA647">
        <v>126</v>
      </c>
      <c r="BB647">
        <v>8.6633450799999991</v>
      </c>
      <c r="BC647">
        <v>14.9876931</v>
      </c>
      <c r="BD647">
        <v>11</v>
      </c>
    </row>
    <row r="648" spans="1:56" x14ac:dyDescent="0.25">
      <c r="A648" s="171">
        <v>44154</v>
      </c>
      <c r="B648" t="s">
        <v>10</v>
      </c>
      <c r="C648" t="s">
        <v>659</v>
      </c>
      <c r="D648" t="s">
        <v>11</v>
      </c>
      <c r="E648" t="s">
        <v>660</v>
      </c>
      <c r="F648" t="s">
        <v>51</v>
      </c>
      <c r="G648" t="s">
        <v>1141</v>
      </c>
      <c r="H648" t="s">
        <v>361</v>
      </c>
      <c r="I648" t="s">
        <v>14</v>
      </c>
      <c r="J648" t="s">
        <v>611</v>
      </c>
      <c r="L648" t="s">
        <v>52</v>
      </c>
      <c r="M648" t="s">
        <v>616</v>
      </c>
      <c r="R648" t="s">
        <v>372</v>
      </c>
      <c r="S648" t="s">
        <v>68</v>
      </c>
      <c r="T648" t="s">
        <v>17</v>
      </c>
      <c r="U648" t="s">
        <v>594</v>
      </c>
      <c r="W648" t="s">
        <v>614</v>
      </c>
      <c r="X648" t="s">
        <v>615</v>
      </c>
      <c r="AC648" t="s">
        <v>372</v>
      </c>
      <c r="AD648" t="s">
        <v>297</v>
      </c>
      <c r="AE648" t="s">
        <v>36</v>
      </c>
      <c r="AG648">
        <v>0</v>
      </c>
      <c r="AH648">
        <v>7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 s="36">
        <v>1</v>
      </c>
      <c r="AP648">
        <v>1</v>
      </c>
      <c r="AQ648">
        <v>2</v>
      </c>
      <c r="AR648">
        <v>2</v>
      </c>
      <c r="AS648">
        <v>2</v>
      </c>
      <c r="AT648">
        <v>7</v>
      </c>
      <c r="AU648" t="s">
        <v>21</v>
      </c>
      <c r="AV648" t="s">
        <v>327</v>
      </c>
      <c r="AW648">
        <v>60</v>
      </c>
      <c r="AX648">
        <v>40</v>
      </c>
      <c r="AY648">
        <v>0</v>
      </c>
      <c r="AZ648">
        <v>5</v>
      </c>
      <c r="BA648">
        <v>105</v>
      </c>
      <c r="BB648">
        <v>8.6633450799999991</v>
      </c>
      <c r="BC648">
        <v>14.9876931</v>
      </c>
      <c r="BD648">
        <v>11</v>
      </c>
    </row>
    <row r="649" spans="1:56" x14ac:dyDescent="0.25">
      <c r="A649" s="171">
        <v>44154</v>
      </c>
      <c r="B649" t="s">
        <v>10</v>
      </c>
      <c r="C649" t="s">
        <v>659</v>
      </c>
      <c r="D649" t="s">
        <v>11</v>
      </c>
      <c r="E649" t="s">
        <v>660</v>
      </c>
      <c r="F649" t="s">
        <v>51</v>
      </c>
      <c r="G649" t="s">
        <v>1141</v>
      </c>
      <c r="H649" t="s">
        <v>361</v>
      </c>
      <c r="I649" t="s">
        <v>14</v>
      </c>
      <c r="J649" t="s">
        <v>611</v>
      </c>
      <c r="L649" t="s">
        <v>52</v>
      </c>
      <c r="M649" t="s">
        <v>616</v>
      </c>
      <c r="R649" t="s">
        <v>372</v>
      </c>
      <c r="S649" t="s">
        <v>80</v>
      </c>
      <c r="T649" t="s">
        <v>17</v>
      </c>
      <c r="U649" t="s">
        <v>594</v>
      </c>
      <c r="W649" t="s">
        <v>614</v>
      </c>
      <c r="X649" t="s">
        <v>615</v>
      </c>
      <c r="AC649" t="s">
        <v>372</v>
      </c>
      <c r="AD649" t="s">
        <v>320</v>
      </c>
      <c r="AE649" t="s">
        <v>36</v>
      </c>
      <c r="AG649">
        <v>0</v>
      </c>
      <c r="AH649">
        <v>10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 s="36">
        <v>1</v>
      </c>
      <c r="AP649">
        <v>3</v>
      </c>
      <c r="AQ649">
        <v>2</v>
      </c>
      <c r="AR649">
        <v>2</v>
      </c>
      <c r="AS649">
        <v>3</v>
      </c>
      <c r="AT649">
        <v>10</v>
      </c>
      <c r="AU649" t="s">
        <v>21</v>
      </c>
      <c r="AV649" t="s">
        <v>652</v>
      </c>
      <c r="AW649">
        <v>100</v>
      </c>
      <c r="AX649">
        <v>40</v>
      </c>
      <c r="AY649">
        <v>0</v>
      </c>
      <c r="AZ649">
        <v>8</v>
      </c>
      <c r="BA649">
        <v>148</v>
      </c>
      <c r="BB649">
        <v>8.6633450799999991</v>
      </c>
      <c r="BC649">
        <v>14.9876931</v>
      </c>
      <c r="BD649">
        <v>11</v>
      </c>
    </row>
    <row r="650" spans="1:56" x14ac:dyDescent="0.25">
      <c r="A650" s="171">
        <v>44154</v>
      </c>
      <c r="B650" t="s">
        <v>10</v>
      </c>
      <c r="C650" t="s">
        <v>659</v>
      </c>
      <c r="D650" t="s">
        <v>11</v>
      </c>
      <c r="E650" t="s">
        <v>660</v>
      </c>
      <c r="F650" t="s">
        <v>51</v>
      </c>
      <c r="G650" t="s">
        <v>1141</v>
      </c>
      <c r="H650" t="s">
        <v>361</v>
      </c>
      <c r="I650" t="s">
        <v>14</v>
      </c>
      <c r="J650" t="s">
        <v>611</v>
      </c>
      <c r="L650" t="s">
        <v>52</v>
      </c>
      <c r="M650" t="s">
        <v>616</v>
      </c>
      <c r="R650" t="s">
        <v>372</v>
      </c>
      <c r="S650" t="s">
        <v>73</v>
      </c>
      <c r="T650" t="s">
        <v>17</v>
      </c>
      <c r="U650" t="s">
        <v>594</v>
      </c>
      <c r="W650" t="s">
        <v>614</v>
      </c>
      <c r="X650" t="s">
        <v>615</v>
      </c>
      <c r="AC650" t="s">
        <v>372</v>
      </c>
      <c r="AD650" t="s">
        <v>319</v>
      </c>
      <c r="AE650" t="s">
        <v>36</v>
      </c>
      <c r="AG650">
        <v>0</v>
      </c>
      <c r="AH650">
        <v>8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 s="36">
        <v>1</v>
      </c>
      <c r="AP650">
        <v>2</v>
      </c>
      <c r="AQ650">
        <v>2</v>
      </c>
      <c r="AR650">
        <v>1</v>
      </c>
      <c r="AS650">
        <v>3</v>
      </c>
      <c r="AT650">
        <v>8</v>
      </c>
      <c r="AU650" t="s">
        <v>21</v>
      </c>
      <c r="AV650" t="s">
        <v>652</v>
      </c>
      <c r="AW650">
        <v>90</v>
      </c>
      <c r="AX650">
        <v>30</v>
      </c>
      <c r="AY650">
        <v>0</v>
      </c>
      <c r="AZ650">
        <v>8</v>
      </c>
      <c r="BA650">
        <v>128</v>
      </c>
      <c r="BB650">
        <v>8.6633450799999991</v>
      </c>
      <c r="BC650">
        <v>14.9876931</v>
      </c>
      <c r="BD650">
        <v>11</v>
      </c>
    </row>
    <row r="651" spans="1:56" x14ac:dyDescent="0.25">
      <c r="A651" s="171">
        <v>44154</v>
      </c>
      <c r="B651" t="s">
        <v>10</v>
      </c>
      <c r="C651" t="s">
        <v>659</v>
      </c>
      <c r="D651" t="s">
        <v>11</v>
      </c>
      <c r="E651" t="s">
        <v>660</v>
      </c>
      <c r="F651" t="s">
        <v>12</v>
      </c>
      <c r="G651" t="s">
        <v>661</v>
      </c>
      <c r="H651" t="s">
        <v>368</v>
      </c>
      <c r="I651" t="s">
        <v>25</v>
      </c>
      <c r="J651" t="s">
        <v>596</v>
      </c>
      <c r="L651" t="s">
        <v>10</v>
      </c>
      <c r="M651" t="s">
        <v>659</v>
      </c>
      <c r="N651" t="s">
        <v>11</v>
      </c>
      <c r="O651" t="s">
        <v>660</v>
      </c>
      <c r="P651" t="s">
        <v>12</v>
      </c>
      <c r="Q651" t="s">
        <v>661</v>
      </c>
      <c r="R651" t="s">
        <v>1191</v>
      </c>
      <c r="S651" t="s">
        <v>138</v>
      </c>
      <c r="T651" t="s">
        <v>25</v>
      </c>
      <c r="U651" t="s">
        <v>596</v>
      </c>
      <c r="W651" t="s">
        <v>10</v>
      </c>
      <c r="X651" t="s">
        <v>659</v>
      </c>
      <c r="Y651" t="s">
        <v>11</v>
      </c>
      <c r="Z651" t="s">
        <v>660</v>
      </c>
      <c r="AA651" t="s">
        <v>12</v>
      </c>
      <c r="AB651" t="s">
        <v>661</v>
      </c>
      <c r="AC651" t="s">
        <v>369</v>
      </c>
      <c r="AD651" t="s">
        <v>254</v>
      </c>
      <c r="AE651" t="s">
        <v>30</v>
      </c>
      <c r="AG651">
        <v>7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 s="36">
        <v>1</v>
      </c>
      <c r="AP651">
        <v>1</v>
      </c>
      <c r="AQ651">
        <v>1</v>
      </c>
      <c r="AR651">
        <v>2</v>
      </c>
      <c r="AS651">
        <v>3</v>
      </c>
      <c r="AT651">
        <v>7</v>
      </c>
      <c r="AU651" t="s">
        <v>39</v>
      </c>
      <c r="AW651">
        <v>67</v>
      </c>
      <c r="AX651">
        <v>23</v>
      </c>
      <c r="AY651">
        <v>11</v>
      </c>
      <c r="AZ651">
        <v>0</v>
      </c>
      <c r="BA651">
        <v>101</v>
      </c>
      <c r="BB651">
        <v>7.5627594599999997</v>
      </c>
      <c r="BC651">
        <v>15.4252009</v>
      </c>
      <c r="BD651">
        <v>11</v>
      </c>
    </row>
    <row r="652" spans="1:56" x14ac:dyDescent="0.25">
      <c r="A652" s="171">
        <v>44155</v>
      </c>
      <c r="B652" t="s">
        <v>26</v>
      </c>
      <c r="C652" t="s">
        <v>590</v>
      </c>
      <c r="D652" t="s">
        <v>591</v>
      </c>
      <c r="E652" t="s">
        <v>592</v>
      </c>
      <c r="F652" t="s">
        <v>142</v>
      </c>
      <c r="G652" t="s">
        <v>606</v>
      </c>
      <c r="H652" t="s">
        <v>363</v>
      </c>
      <c r="I652" t="s">
        <v>25</v>
      </c>
      <c r="J652" t="s">
        <v>596</v>
      </c>
      <c r="L652" t="s">
        <v>26</v>
      </c>
      <c r="M652" t="s">
        <v>590</v>
      </c>
      <c r="N652" t="s">
        <v>591</v>
      </c>
      <c r="O652" t="s">
        <v>592</v>
      </c>
      <c r="P652" t="s">
        <v>142</v>
      </c>
      <c r="Q652" t="s">
        <v>606</v>
      </c>
      <c r="R652" t="s">
        <v>363</v>
      </c>
      <c r="S652" t="s">
        <v>29</v>
      </c>
      <c r="T652" t="s">
        <v>17</v>
      </c>
      <c r="U652" t="s">
        <v>594</v>
      </c>
      <c r="W652" t="s">
        <v>221</v>
      </c>
      <c r="X652" t="s">
        <v>622</v>
      </c>
      <c r="AC652" t="s">
        <v>372</v>
      </c>
      <c r="AD652" t="s">
        <v>315</v>
      </c>
      <c r="AE652" t="s">
        <v>112</v>
      </c>
      <c r="AG652">
        <v>0</v>
      </c>
      <c r="AH652">
        <v>0</v>
      </c>
      <c r="AI652">
        <v>2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1</v>
      </c>
      <c r="AP652">
        <v>0</v>
      </c>
      <c r="AQ652">
        <v>0</v>
      </c>
      <c r="AR652">
        <v>0</v>
      </c>
      <c r="AS652">
        <v>2</v>
      </c>
      <c r="AT652">
        <v>2</v>
      </c>
      <c r="AU652" t="s">
        <v>37</v>
      </c>
      <c r="AW652">
        <v>64</v>
      </c>
      <c r="AX652">
        <v>0</v>
      </c>
      <c r="AY652">
        <v>0</v>
      </c>
      <c r="AZ652">
        <v>0</v>
      </c>
      <c r="BA652">
        <v>64</v>
      </c>
      <c r="BB652">
        <v>6.9304543000000001</v>
      </c>
      <c r="BC652">
        <v>14.819990539999999</v>
      </c>
      <c r="BD652">
        <v>11</v>
      </c>
    </row>
    <row r="653" spans="1:56" x14ac:dyDescent="0.25">
      <c r="A653" s="171">
        <v>44155</v>
      </c>
      <c r="B653" t="s">
        <v>26</v>
      </c>
      <c r="C653" t="s">
        <v>590</v>
      </c>
      <c r="D653" t="s">
        <v>591</v>
      </c>
      <c r="E653" t="s">
        <v>592</v>
      </c>
      <c r="F653" t="s">
        <v>142</v>
      </c>
      <c r="G653" t="s">
        <v>606</v>
      </c>
      <c r="H653" t="s">
        <v>363</v>
      </c>
      <c r="I653" t="s">
        <v>25</v>
      </c>
      <c r="J653" t="s">
        <v>596</v>
      </c>
      <c r="L653" t="s">
        <v>26</v>
      </c>
      <c r="M653" t="s">
        <v>590</v>
      </c>
      <c r="N653" t="s">
        <v>591</v>
      </c>
      <c r="O653" t="s">
        <v>592</v>
      </c>
      <c r="P653" t="s">
        <v>142</v>
      </c>
      <c r="Q653" t="s">
        <v>606</v>
      </c>
      <c r="R653" t="s">
        <v>363</v>
      </c>
      <c r="S653" t="s">
        <v>29</v>
      </c>
      <c r="T653" t="s">
        <v>17</v>
      </c>
      <c r="U653" t="s">
        <v>594</v>
      </c>
      <c r="W653" t="s">
        <v>221</v>
      </c>
      <c r="X653" t="s">
        <v>622</v>
      </c>
      <c r="AC653" t="s">
        <v>372</v>
      </c>
      <c r="AD653" t="s">
        <v>61</v>
      </c>
      <c r="AE653" t="s">
        <v>112</v>
      </c>
      <c r="AG653">
        <v>0</v>
      </c>
      <c r="AH653">
        <v>0</v>
      </c>
      <c r="AI653">
        <v>2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1</v>
      </c>
      <c r="AP653">
        <v>0</v>
      </c>
      <c r="AQ653">
        <v>0</v>
      </c>
      <c r="AR653">
        <v>0</v>
      </c>
      <c r="AS653">
        <v>2</v>
      </c>
      <c r="AT653">
        <v>2</v>
      </c>
      <c r="AU653" t="s">
        <v>37</v>
      </c>
      <c r="AW653">
        <v>76</v>
      </c>
      <c r="AX653">
        <v>0</v>
      </c>
      <c r="AY653">
        <v>0</v>
      </c>
      <c r="AZ653">
        <v>0</v>
      </c>
      <c r="BA653">
        <v>76</v>
      </c>
      <c r="BB653">
        <v>6.9304543000000001</v>
      </c>
      <c r="BC653">
        <v>14.819990539999999</v>
      </c>
      <c r="BD653">
        <v>11</v>
      </c>
    </row>
    <row r="654" spans="1:56" x14ac:dyDescent="0.25">
      <c r="A654" s="171">
        <v>44155</v>
      </c>
      <c r="B654" t="s">
        <v>26</v>
      </c>
      <c r="C654" t="s">
        <v>590</v>
      </c>
      <c r="D654" t="s">
        <v>591</v>
      </c>
      <c r="E654" t="s">
        <v>592</v>
      </c>
      <c r="F654" t="s">
        <v>142</v>
      </c>
      <c r="G654" t="s">
        <v>606</v>
      </c>
      <c r="H654" t="s">
        <v>363</v>
      </c>
      <c r="I654" t="s">
        <v>25</v>
      </c>
      <c r="J654" t="s">
        <v>596</v>
      </c>
      <c r="L654" t="s">
        <v>26</v>
      </c>
      <c r="M654" t="s">
        <v>590</v>
      </c>
      <c r="N654" t="s">
        <v>591</v>
      </c>
      <c r="O654" t="s">
        <v>592</v>
      </c>
      <c r="P654" t="s">
        <v>142</v>
      </c>
      <c r="Q654" t="s">
        <v>606</v>
      </c>
      <c r="R654" t="s">
        <v>363</v>
      </c>
      <c r="S654" t="s">
        <v>29</v>
      </c>
      <c r="T654" t="s">
        <v>25</v>
      </c>
      <c r="U654" t="s">
        <v>596</v>
      </c>
      <c r="W654" t="s">
        <v>92</v>
      </c>
      <c r="X654" t="s">
        <v>602</v>
      </c>
      <c r="Y654" t="s">
        <v>157</v>
      </c>
      <c r="Z654" t="s">
        <v>665</v>
      </c>
      <c r="AA654" t="s">
        <v>671</v>
      </c>
      <c r="AB654" t="s">
        <v>672</v>
      </c>
      <c r="AC654" t="s">
        <v>450</v>
      </c>
      <c r="AD654" t="s">
        <v>77</v>
      </c>
      <c r="AE654" t="s">
        <v>30</v>
      </c>
      <c r="AG654">
        <v>3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1</v>
      </c>
      <c r="AP654">
        <v>0</v>
      </c>
      <c r="AQ654">
        <v>0</v>
      </c>
      <c r="AR654">
        <v>0</v>
      </c>
      <c r="AS654">
        <v>3</v>
      </c>
      <c r="AT654">
        <v>3</v>
      </c>
      <c r="AU654" t="s">
        <v>37</v>
      </c>
      <c r="AW654">
        <v>126</v>
      </c>
      <c r="AX654">
        <v>0</v>
      </c>
      <c r="AY654">
        <v>0</v>
      </c>
      <c r="AZ654">
        <v>0</v>
      </c>
      <c r="BA654">
        <v>126</v>
      </c>
      <c r="BB654">
        <v>6.9304543000000001</v>
      </c>
      <c r="BC654">
        <v>14.819990539999999</v>
      </c>
      <c r="BD654">
        <v>11</v>
      </c>
    </row>
    <row r="655" spans="1:56" x14ac:dyDescent="0.25">
      <c r="A655" s="171">
        <v>44155</v>
      </c>
      <c r="B655" t="s">
        <v>26</v>
      </c>
      <c r="C655" t="s">
        <v>590</v>
      </c>
      <c r="D655" t="s">
        <v>591</v>
      </c>
      <c r="E655" t="s">
        <v>592</v>
      </c>
      <c r="F655" t="s">
        <v>142</v>
      </c>
      <c r="G655" t="s">
        <v>606</v>
      </c>
      <c r="H655" t="s">
        <v>363</v>
      </c>
      <c r="I655" t="s">
        <v>25</v>
      </c>
      <c r="J655" t="s">
        <v>596</v>
      </c>
      <c r="L655" t="s">
        <v>26</v>
      </c>
      <c r="M655" t="s">
        <v>590</v>
      </c>
      <c r="N655" t="s">
        <v>591</v>
      </c>
      <c r="O655" t="s">
        <v>592</v>
      </c>
      <c r="P655" t="s">
        <v>142</v>
      </c>
      <c r="Q655" t="s">
        <v>606</v>
      </c>
      <c r="R655" t="s">
        <v>363</v>
      </c>
      <c r="S655" t="s">
        <v>29</v>
      </c>
      <c r="T655" t="s">
        <v>25</v>
      </c>
      <c r="U655" t="s">
        <v>596</v>
      </c>
      <c r="W655" t="s">
        <v>92</v>
      </c>
      <c r="X655" t="s">
        <v>602</v>
      </c>
      <c r="Y655" t="s">
        <v>157</v>
      </c>
      <c r="Z655" t="s">
        <v>665</v>
      </c>
      <c r="AA655" t="s">
        <v>671</v>
      </c>
      <c r="AB655" t="s">
        <v>672</v>
      </c>
      <c r="AC655" t="s">
        <v>450</v>
      </c>
      <c r="AD655" t="s">
        <v>61</v>
      </c>
      <c r="AE655" t="s">
        <v>30</v>
      </c>
      <c r="AG655">
        <v>3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1</v>
      </c>
      <c r="AP655">
        <v>0</v>
      </c>
      <c r="AQ655">
        <v>0</v>
      </c>
      <c r="AR655">
        <v>0</v>
      </c>
      <c r="AS655">
        <v>3</v>
      </c>
      <c r="AT655">
        <v>3</v>
      </c>
      <c r="AU655" t="s">
        <v>37</v>
      </c>
      <c r="AW655">
        <v>89</v>
      </c>
      <c r="AX655">
        <v>0</v>
      </c>
      <c r="AY655">
        <v>0</v>
      </c>
      <c r="AZ655">
        <v>0</v>
      </c>
      <c r="BA655">
        <v>89</v>
      </c>
      <c r="BB655">
        <v>6.9304543000000001</v>
      </c>
      <c r="BC655">
        <v>14.819990539999999</v>
      </c>
      <c r="BD655">
        <v>11</v>
      </c>
    </row>
    <row r="656" spans="1:56" x14ac:dyDescent="0.25">
      <c r="A656" s="171">
        <v>44155</v>
      </c>
      <c r="B656" t="s">
        <v>26</v>
      </c>
      <c r="C656" t="s">
        <v>590</v>
      </c>
      <c r="D656" t="s">
        <v>591</v>
      </c>
      <c r="E656" t="s">
        <v>592</v>
      </c>
      <c r="F656" t="s">
        <v>142</v>
      </c>
      <c r="G656" t="s">
        <v>606</v>
      </c>
      <c r="H656" t="s">
        <v>363</v>
      </c>
      <c r="I656" t="s">
        <v>14</v>
      </c>
      <c r="J656" t="s">
        <v>611</v>
      </c>
      <c r="L656" t="s">
        <v>147</v>
      </c>
      <c r="M656" t="s">
        <v>641</v>
      </c>
      <c r="R656" t="s">
        <v>372</v>
      </c>
      <c r="S656" t="s">
        <v>162</v>
      </c>
      <c r="T656" t="s">
        <v>17</v>
      </c>
      <c r="U656" t="s">
        <v>594</v>
      </c>
      <c r="W656" t="s">
        <v>163</v>
      </c>
      <c r="X656" t="s">
        <v>643</v>
      </c>
      <c r="AC656" t="s">
        <v>372</v>
      </c>
      <c r="AD656" t="s">
        <v>194</v>
      </c>
      <c r="AE656" t="s">
        <v>36</v>
      </c>
      <c r="AG656">
        <v>0</v>
      </c>
      <c r="AH656">
        <v>17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1</v>
      </c>
      <c r="AP656">
        <v>4</v>
      </c>
      <c r="AQ656">
        <v>4</v>
      </c>
      <c r="AR656">
        <v>5</v>
      </c>
      <c r="AS656">
        <v>4</v>
      </c>
      <c r="AT656">
        <v>17</v>
      </c>
      <c r="AU656" t="s">
        <v>31</v>
      </c>
      <c r="AW656">
        <v>150</v>
      </c>
      <c r="AX656">
        <v>25</v>
      </c>
      <c r="AY656">
        <v>0</v>
      </c>
      <c r="AZ656">
        <v>0</v>
      </c>
      <c r="BA656">
        <v>175</v>
      </c>
      <c r="BB656">
        <v>6.9304543000000001</v>
      </c>
      <c r="BC656">
        <v>14.819990539999999</v>
      </c>
      <c r="BD656">
        <v>11</v>
      </c>
    </row>
    <row r="657" spans="1:56" x14ac:dyDescent="0.25">
      <c r="A657" s="171">
        <v>44155</v>
      </c>
      <c r="B657" t="s">
        <v>26</v>
      </c>
      <c r="C657" t="s">
        <v>590</v>
      </c>
      <c r="D657" t="s">
        <v>591</v>
      </c>
      <c r="E657" t="s">
        <v>592</v>
      </c>
      <c r="F657" t="s">
        <v>142</v>
      </c>
      <c r="G657" t="s">
        <v>606</v>
      </c>
      <c r="H657" t="s">
        <v>363</v>
      </c>
      <c r="I657" t="s">
        <v>14</v>
      </c>
      <c r="J657" t="s">
        <v>611</v>
      </c>
      <c r="L657" t="s">
        <v>34</v>
      </c>
      <c r="M657" t="s">
        <v>651</v>
      </c>
      <c r="R657" t="s">
        <v>372</v>
      </c>
      <c r="S657" t="s">
        <v>72</v>
      </c>
      <c r="T657" t="s">
        <v>17</v>
      </c>
      <c r="U657" t="s">
        <v>594</v>
      </c>
      <c r="W657" t="s">
        <v>163</v>
      </c>
      <c r="X657" t="s">
        <v>643</v>
      </c>
      <c r="AC657" t="s">
        <v>372</v>
      </c>
      <c r="AD657" t="s">
        <v>245</v>
      </c>
      <c r="AE657" t="s">
        <v>36</v>
      </c>
      <c r="AG657">
        <v>0</v>
      </c>
      <c r="AH657">
        <v>19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1</v>
      </c>
      <c r="AP657">
        <v>3</v>
      </c>
      <c r="AQ657">
        <v>5</v>
      </c>
      <c r="AR657">
        <v>6</v>
      </c>
      <c r="AS657">
        <v>5</v>
      </c>
      <c r="AT657">
        <v>19</v>
      </c>
      <c r="AU657" t="s">
        <v>39</v>
      </c>
      <c r="AW657">
        <v>325</v>
      </c>
      <c r="AX657">
        <v>45</v>
      </c>
      <c r="AY657">
        <v>18</v>
      </c>
      <c r="AZ657">
        <v>0</v>
      </c>
      <c r="BA657">
        <v>388</v>
      </c>
      <c r="BB657">
        <v>6.9304543000000001</v>
      </c>
      <c r="BC657">
        <v>14.819990539999999</v>
      </c>
      <c r="BD657">
        <v>11</v>
      </c>
    </row>
    <row r="658" spans="1:56" x14ac:dyDescent="0.25">
      <c r="A658" s="171">
        <v>44155</v>
      </c>
      <c r="B658" t="s">
        <v>26</v>
      </c>
      <c r="C658" t="s">
        <v>590</v>
      </c>
      <c r="D658" t="s">
        <v>591</v>
      </c>
      <c r="E658" t="s">
        <v>592</v>
      </c>
      <c r="F658" t="s">
        <v>142</v>
      </c>
      <c r="G658" t="s">
        <v>606</v>
      </c>
      <c r="H658" t="s">
        <v>363</v>
      </c>
      <c r="I658" t="s">
        <v>14</v>
      </c>
      <c r="J658" t="s">
        <v>611</v>
      </c>
      <c r="L658" t="s">
        <v>242</v>
      </c>
      <c r="M658" t="s">
        <v>617</v>
      </c>
      <c r="R658" t="s">
        <v>372</v>
      </c>
      <c r="S658" t="s">
        <v>190</v>
      </c>
      <c r="T658" t="s">
        <v>17</v>
      </c>
      <c r="U658" t="s">
        <v>594</v>
      </c>
      <c r="W658" t="s">
        <v>252</v>
      </c>
      <c r="X658" t="s">
        <v>628</v>
      </c>
      <c r="AC658" t="s">
        <v>372</v>
      </c>
      <c r="AD658" t="s">
        <v>232</v>
      </c>
      <c r="AE658" t="s">
        <v>36</v>
      </c>
      <c r="AG658">
        <v>0</v>
      </c>
      <c r="AH658">
        <v>27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1</v>
      </c>
      <c r="AP658">
        <v>8</v>
      </c>
      <c r="AQ658">
        <v>4</v>
      </c>
      <c r="AR658">
        <v>9</v>
      </c>
      <c r="AS658">
        <v>6</v>
      </c>
      <c r="AT658">
        <v>27</v>
      </c>
      <c r="AU658" t="s">
        <v>39</v>
      </c>
      <c r="AW658">
        <v>500</v>
      </c>
      <c r="AX658">
        <v>125</v>
      </c>
      <c r="AY658">
        <v>33</v>
      </c>
      <c r="AZ658">
        <v>0</v>
      </c>
      <c r="BA658">
        <v>658</v>
      </c>
      <c r="BB658">
        <v>6.9304543000000001</v>
      </c>
      <c r="BC658">
        <v>14.819990539999999</v>
      </c>
      <c r="BD658">
        <v>11</v>
      </c>
    </row>
    <row r="659" spans="1:56" x14ac:dyDescent="0.25">
      <c r="A659" s="171">
        <v>44155</v>
      </c>
      <c r="B659" t="s">
        <v>26</v>
      </c>
      <c r="C659" t="s">
        <v>590</v>
      </c>
      <c r="D659" t="s">
        <v>591</v>
      </c>
      <c r="E659" t="s">
        <v>592</v>
      </c>
      <c r="F659" t="s">
        <v>142</v>
      </c>
      <c r="G659" t="s">
        <v>606</v>
      </c>
      <c r="H659" t="s">
        <v>363</v>
      </c>
      <c r="I659" t="s">
        <v>14</v>
      </c>
      <c r="J659" t="s">
        <v>611</v>
      </c>
      <c r="L659" t="s">
        <v>247</v>
      </c>
      <c r="M659" t="s">
        <v>625</v>
      </c>
      <c r="R659" t="s">
        <v>372</v>
      </c>
      <c r="S659" t="s">
        <v>80</v>
      </c>
      <c r="T659" t="s">
        <v>17</v>
      </c>
      <c r="U659" t="s">
        <v>594</v>
      </c>
      <c r="W659" t="s">
        <v>177</v>
      </c>
      <c r="X659" t="s">
        <v>624</v>
      </c>
      <c r="AC659" t="s">
        <v>372</v>
      </c>
      <c r="AD659" t="s">
        <v>194</v>
      </c>
      <c r="AE659" t="s">
        <v>36</v>
      </c>
      <c r="AG659">
        <v>0</v>
      </c>
      <c r="AH659">
        <v>22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1</v>
      </c>
      <c r="AP659">
        <v>6</v>
      </c>
      <c r="AQ659">
        <v>4</v>
      </c>
      <c r="AR659">
        <v>7</v>
      </c>
      <c r="AS659">
        <v>5</v>
      </c>
      <c r="AT659">
        <v>22</v>
      </c>
      <c r="AU659" t="s">
        <v>39</v>
      </c>
      <c r="AW659">
        <v>350</v>
      </c>
      <c r="AX659">
        <v>35</v>
      </c>
      <c r="AY659">
        <v>5</v>
      </c>
      <c r="AZ659">
        <v>0</v>
      </c>
      <c r="BA659">
        <v>390</v>
      </c>
      <c r="BB659">
        <v>6.9304543000000001</v>
      </c>
      <c r="BC659">
        <v>14.819990539999999</v>
      </c>
      <c r="BD659">
        <v>11</v>
      </c>
    </row>
    <row r="660" spans="1:56" x14ac:dyDescent="0.25">
      <c r="A660" s="171">
        <v>44155</v>
      </c>
      <c r="B660" t="s">
        <v>26</v>
      </c>
      <c r="C660" t="s">
        <v>590</v>
      </c>
      <c r="D660" t="s">
        <v>591</v>
      </c>
      <c r="E660" t="s">
        <v>592</v>
      </c>
      <c r="F660" t="s">
        <v>142</v>
      </c>
      <c r="G660" t="s">
        <v>606</v>
      </c>
      <c r="H660" t="s">
        <v>363</v>
      </c>
      <c r="I660" t="s">
        <v>14</v>
      </c>
      <c r="J660" t="s">
        <v>611</v>
      </c>
      <c r="L660" t="s">
        <v>136</v>
      </c>
      <c r="M660" t="s">
        <v>612</v>
      </c>
      <c r="R660" t="s">
        <v>372</v>
      </c>
      <c r="S660" t="s">
        <v>83</v>
      </c>
      <c r="T660" t="s">
        <v>17</v>
      </c>
      <c r="U660" t="s">
        <v>594</v>
      </c>
      <c r="W660" t="s">
        <v>632</v>
      </c>
      <c r="X660" t="s">
        <v>633</v>
      </c>
      <c r="AC660" t="s">
        <v>372</v>
      </c>
      <c r="AD660" t="s">
        <v>19</v>
      </c>
      <c r="AE660" t="s">
        <v>36</v>
      </c>
      <c r="AG660">
        <v>0</v>
      </c>
      <c r="AH660">
        <v>12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1</v>
      </c>
      <c r="AP660">
        <v>2</v>
      </c>
      <c r="AQ660">
        <v>3</v>
      </c>
      <c r="AR660">
        <v>4</v>
      </c>
      <c r="AS660">
        <v>3</v>
      </c>
      <c r="AT660">
        <v>12</v>
      </c>
      <c r="AU660" t="s">
        <v>39</v>
      </c>
      <c r="AW660">
        <v>200</v>
      </c>
      <c r="AX660">
        <v>36</v>
      </c>
      <c r="AY660">
        <v>14</v>
      </c>
      <c r="AZ660">
        <v>0</v>
      </c>
      <c r="BA660">
        <v>250</v>
      </c>
      <c r="BB660">
        <v>6.9304543000000001</v>
      </c>
      <c r="BC660">
        <v>14.819990539999999</v>
      </c>
      <c r="BD660">
        <v>11</v>
      </c>
    </row>
    <row r="661" spans="1:56" x14ac:dyDescent="0.25">
      <c r="A661" s="171">
        <v>44155</v>
      </c>
      <c r="B661" t="s">
        <v>26</v>
      </c>
      <c r="C661" t="s">
        <v>590</v>
      </c>
      <c r="D661" t="s">
        <v>591</v>
      </c>
      <c r="E661" t="s">
        <v>592</v>
      </c>
      <c r="F661" t="s">
        <v>142</v>
      </c>
      <c r="G661" t="s">
        <v>606</v>
      </c>
      <c r="H661" t="s">
        <v>363</v>
      </c>
      <c r="I661" t="s">
        <v>14</v>
      </c>
      <c r="J661" t="s">
        <v>611</v>
      </c>
      <c r="L661" t="s">
        <v>23</v>
      </c>
      <c r="M661" t="s">
        <v>613</v>
      </c>
      <c r="R661" t="s">
        <v>372</v>
      </c>
      <c r="S661" t="s">
        <v>138</v>
      </c>
      <c r="T661" t="s">
        <v>17</v>
      </c>
      <c r="U661" t="s">
        <v>594</v>
      </c>
      <c r="W661" t="s">
        <v>143</v>
      </c>
      <c r="X661" t="s">
        <v>595</v>
      </c>
      <c r="AC661" t="s">
        <v>372</v>
      </c>
      <c r="AD661" t="s">
        <v>194</v>
      </c>
      <c r="AE661" t="s">
        <v>36</v>
      </c>
      <c r="AG661">
        <v>0</v>
      </c>
      <c r="AH661">
        <v>14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1</v>
      </c>
      <c r="AP661">
        <v>3</v>
      </c>
      <c r="AQ661">
        <v>4</v>
      </c>
      <c r="AR661">
        <v>5</v>
      </c>
      <c r="AS661">
        <v>2</v>
      </c>
      <c r="AT661">
        <v>14</v>
      </c>
      <c r="AU661" t="s">
        <v>39</v>
      </c>
      <c r="AW661">
        <v>250</v>
      </c>
      <c r="AX661">
        <v>70</v>
      </c>
      <c r="AY661">
        <v>25</v>
      </c>
      <c r="AZ661">
        <v>0</v>
      </c>
      <c r="BA661">
        <v>345</v>
      </c>
      <c r="BB661">
        <v>6.9304543000000001</v>
      </c>
      <c r="BC661">
        <v>14.819990539999999</v>
      </c>
      <c r="BD661">
        <v>11</v>
      </c>
    </row>
    <row r="662" spans="1:56" x14ac:dyDescent="0.25">
      <c r="A662" s="171">
        <v>44155</v>
      </c>
      <c r="B662" t="s">
        <v>26</v>
      </c>
      <c r="C662" t="s">
        <v>590</v>
      </c>
      <c r="D662" t="s">
        <v>591</v>
      </c>
      <c r="E662" t="s">
        <v>592</v>
      </c>
      <c r="F662" t="s">
        <v>88</v>
      </c>
      <c r="G662" t="s">
        <v>593</v>
      </c>
      <c r="H662" t="s">
        <v>89</v>
      </c>
      <c r="I662" t="s">
        <v>17</v>
      </c>
      <c r="J662" t="s">
        <v>594</v>
      </c>
      <c r="L662" t="s">
        <v>18</v>
      </c>
      <c r="M662" t="s">
        <v>601</v>
      </c>
      <c r="R662" t="s">
        <v>372</v>
      </c>
      <c r="S662" t="s">
        <v>80</v>
      </c>
      <c r="T662" t="s">
        <v>25</v>
      </c>
      <c r="U662" t="s">
        <v>596</v>
      </c>
      <c r="W662" t="s">
        <v>26</v>
      </c>
      <c r="X662" t="s">
        <v>590</v>
      </c>
      <c r="Y662" t="s">
        <v>301</v>
      </c>
      <c r="Z662" t="s">
        <v>745</v>
      </c>
      <c r="AA662" t="s">
        <v>316</v>
      </c>
      <c r="AB662" t="s">
        <v>816</v>
      </c>
      <c r="AC662" t="s">
        <v>491</v>
      </c>
      <c r="AD662" t="s">
        <v>265</v>
      </c>
      <c r="AE662" t="s">
        <v>112</v>
      </c>
      <c r="AG662">
        <v>0</v>
      </c>
      <c r="AH662">
        <v>0</v>
      </c>
      <c r="AI662">
        <v>4</v>
      </c>
      <c r="AJ662">
        <v>0</v>
      </c>
      <c r="AK662">
        <v>0</v>
      </c>
      <c r="AL662">
        <v>0</v>
      </c>
      <c r="AM662">
        <v>0</v>
      </c>
      <c r="AN662">
        <v>0</v>
      </c>
      <c r="AO662" s="36">
        <v>1</v>
      </c>
      <c r="AP662">
        <v>0</v>
      </c>
      <c r="AQ662">
        <v>0</v>
      </c>
      <c r="AR662">
        <v>1</v>
      </c>
      <c r="AS662">
        <v>3</v>
      </c>
      <c r="AT662">
        <v>4</v>
      </c>
      <c r="AU662" t="s">
        <v>37</v>
      </c>
      <c r="AW662">
        <v>60</v>
      </c>
      <c r="AX662">
        <v>0</v>
      </c>
      <c r="AY662">
        <v>0</v>
      </c>
      <c r="AZ662">
        <v>0</v>
      </c>
      <c r="BA662">
        <v>60</v>
      </c>
      <c r="BB662">
        <v>6.7419379599999996</v>
      </c>
      <c r="BC662">
        <v>14.56870743</v>
      </c>
      <c r="BD662">
        <v>11</v>
      </c>
    </row>
    <row r="663" spans="1:56" x14ac:dyDescent="0.25">
      <c r="A663" s="171">
        <v>44155</v>
      </c>
      <c r="B663" t="s">
        <v>26</v>
      </c>
      <c r="C663" t="s">
        <v>590</v>
      </c>
      <c r="D663" t="s">
        <v>591</v>
      </c>
      <c r="E663" t="s">
        <v>592</v>
      </c>
      <c r="F663" t="s">
        <v>88</v>
      </c>
      <c r="G663" t="s">
        <v>593</v>
      </c>
      <c r="H663" t="s">
        <v>89</v>
      </c>
      <c r="I663" t="s">
        <v>17</v>
      </c>
      <c r="J663" t="s">
        <v>594</v>
      </c>
      <c r="L663" t="s">
        <v>639</v>
      </c>
      <c r="M663" t="s">
        <v>640</v>
      </c>
      <c r="R663" t="s">
        <v>372</v>
      </c>
      <c r="S663" t="s">
        <v>121</v>
      </c>
      <c r="T663" t="s">
        <v>25</v>
      </c>
      <c r="U663" t="s">
        <v>596</v>
      </c>
      <c r="W663" t="s">
        <v>109</v>
      </c>
      <c r="X663" t="s">
        <v>690</v>
      </c>
      <c r="Y663" t="s">
        <v>317</v>
      </c>
      <c r="Z663" t="s">
        <v>741</v>
      </c>
      <c r="AA663" t="s">
        <v>318</v>
      </c>
      <c r="AB663" t="s">
        <v>742</v>
      </c>
      <c r="AC663" t="s">
        <v>492</v>
      </c>
      <c r="AD663" t="s">
        <v>253</v>
      </c>
      <c r="AE663" t="s">
        <v>112</v>
      </c>
      <c r="AG663">
        <v>0</v>
      </c>
      <c r="AH663">
        <v>0</v>
      </c>
      <c r="AI663">
        <v>5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1</v>
      </c>
      <c r="AP663">
        <v>0</v>
      </c>
      <c r="AQ663">
        <v>0</v>
      </c>
      <c r="AR663">
        <v>1</v>
      </c>
      <c r="AS663">
        <v>4</v>
      </c>
      <c r="AT663">
        <v>5</v>
      </c>
      <c r="AU663" t="s">
        <v>37</v>
      </c>
      <c r="AW663">
        <v>40</v>
      </c>
      <c r="AX663">
        <v>0</v>
      </c>
      <c r="AY663">
        <v>0</v>
      </c>
      <c r="AZ663">
        <v>0</v>
      </c>
      <c r="BA663">
        <v>40</v>
      </c>
      <c r="BB663">
        <v>6.7419379599999996</v>
      </c>
      <c r="BC663">
        <v>14.56870743</v>
      </c>
      <c r="BD663">
        <v>11</v>
      </c>
    </row>
    <row r="664" spans="1:56" x14ac:dyDescent="0.25">
      <c r="A664" s="171">
        <v>44155</v>
      </c>
      <c r="B664" t="s">
        <v>92</v>
      </c>
      <c r="C664" t="s">
        <v>602</v>
      </c>
      <c r="D664" t="s">
        <v>940</v>
      </c>
      <c r="E664" t="s">
        <v>604</v>
      </c>
      <c r="F664" t="s">
        <v>193</v>
      </c>
      <c r="G664" t="s">
        <v>754</v>
      </c>
      <c r="H664" t="s">
        <v>367</v>
      </c>
      <c r="I664" t="s">
        <v>25</v>
      </c>
      <c r="J664" t="s">
        <v>596</v>
      </c>
      <c r="L664" t="s">
        <v>92</v>
      </c>
      <c r="M664" t="s">
        <v>602</v>
      </c>
      <c r="N664" t="s">
        <v>940</v>
      </c>
      <c r="O664" t="s">
        <v>604</v>
      </c>
      <c r="P664" t="s">
        <v>193</v>
      </c>
      <c r="Q664" t="s">
        <v>754</v>
      </c>
      <c r="R664" t="s">
        <v>486</v>
      </c>
      <c r="S664" t="s">
        <v>254</v>
      </c>
      <c r="T664" t="s">
        <v>25</v>
      </c>
      <c r="U664" t="s">
        <v>596</v>
      </c>
      <c r="W664" t="s">
        <v>92</v>
      </c>
      <c r="X664" t="s">
        <v>602</v>
      </c>
      <c r="Y664" t="s">
        <v>603</v>
      </c>
      <c r="Z664" t="s">
        <v>604</v>
      </c>
      <c r="AA664" t="s">
        <v>154</v>
      </c>
      <c r="AB664" t="s">
        <v>605</v>
      </c>
      <c r="AC664" t="s">
        <v>1055</v>
      </c>
      <c r="AD664" t="s">
        <v>232</v>
      </c>
      <c r="AE664" t="s">
        <v>30</v>
      </c>
      <c r="AG664">
        <v>6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 s="36">
        <v>1</v>
      </c>
      <c r="AP664">
        <v>0</v>
      </c>
      <c r="AQ664">
        <v>2</v>
      </c>
      <c r="AR664">
        <v>1</v>
      </c>
      <c r="AS664">
        <v>3</v>
      </c>
      <c r="AT664">
        <v>6</v>
      </c>
      <c r="AU664" t="s">
        <v>37</v>
      </c>
      <c r="AW664">
        <v>96</v>
      </c>
      <c r="AX664">
        <v>0</v>
      </c>
      <c r="AY664">
        <v>0</v>
      </c>
      <c r="AZ664">
        <v>0</v>
      </c>
      <c r="BA664">
        <v>96</v>
      </c>
      <c r="BB664">
        <v>4.8990748999999996</v>
      </c>
      <c r="BC664">
        <v>14.54433978</v>
      </c>
      <c r="BD664">
        <v>11</v>
      </c>
    </row>
    <row r="665" spans="1:56" x14ac:dyDescent="0.25">
      <c r="A665" s="171">
        <v>44155</v>
      </c>
      <c r="B665" t="s">
        <v>92</v>
      </c>
      <c r="C665" t="s">
        <v>602</v>
      </c>
      <c r="D665" t="s">
        <v>940</v>
      </c>
      <c r="E665" t="s">
        <v>604</v>
      </c>
      <c r="F665" t="s">
        <v>193</v>
      </c>
      <c r="G665" t="s">
        <v>754</v>
      </c>
      <c r="H665" t="s">
        <v>367</v>
      </c>
      <c r="I665" t="s">
        <v>25</v>
      </c>
      <c r="J665" t="s">
        <v>596</v>
      </c>
      <c r="L665" t="s">
        <v>109</v>
      </c>
      <c r="M665" t="s">
        <v>690</v>
      </c>
      <c r="N665" t="s">
        <v>271</v>
      </c>
      <c r="O665" t="s">
        <v>714</v>
      </c>
      <c r="P665" t="s">
        <v>272</v>
      </c>
      <c r="Q665" t="s">
        <v>715</v>
      </c>
      <c r="R665" t="s">
        <v>1069</v>
      </c>
      <c r="S665" t="s">
        <v>95</v>
      </c>
      <c r="T665" t="s">
        <v>25</v>
      </c>
      <c r="U665" t="s">
        <v>596</v>
      </c>
      <c r="W665" t="s">
        <v>92</v>
      </c>
      <c r="X665" t="s">
        <v>602</v>
      </c>
      <c r="Y665" t="s">
        <v>603</v>
      </c>
      <c r="Z665" t="s">
        <v>604</v>
      </c>
      <c r="AA665" t="s">
        <v>193</v>
      </c>
      <c r="AB665" t="s">
        <v>754</v>
      </c>
      <c r="AC665" t="s">
        <v>1063</v>
      </c>
      <c r="AD665" t="s">
        <v>19</v>
      </c>
      <c r="AE665" t="s">
        <v>30</v>
      </c>
      <c r="AG665">
        <v>7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 s="36">
        <v>1</v>
      </c>
      <c r="AP665">
        <v>0</v>
      </c>
      <c r="AQ665">
        <v>2</v>
      </c>
      <c r="AR665">
        <v>0</v>
      </c>
      <c r="AS665">
        <v>5</v>
      </c>
      <c r="AT665">
        <v>7</v>
      </c>
      <c r="AU665" t="s">
        <v>151</v>
      </c>
      <c r="AV665" t="s">
        <v>327</v>
      </c>
      <c r="AW665">
        <v>119</v>
      </c>
      <c r="AX665">
        <v>0</v>
      </c>
      <c r="AY665">
        <v>0</v>
      </c>
      <c r="AZ665">
        <v>3</v>
      </c>
      <c r="BA665">
        <v>122</v>
      </c>
      <c r="BB665">
        <v>4.8990748999999996</v>
      </c>
      <c r="BC665">
        <v>14.54433978</v>
      </c>
      <c r="BD665">
        <v>11</v>
      </c>
    </row>
    <row r="666" spans="1:56" x14ac:dyDescent="0.25">
      <c r="A666" s="171">
        <v>44155</v>
      </c>
      <c r="B666" t="s">
        <v>92</v>
      </c>
      <c r="C666" t="s">
        <v>602</v>
      </c>
      <c r="D666" t="s">
        <v>940</v>
      </c>
      <c r="E666" t="s">
        <v>604</v>
      </c>
      <c r="F666" t="s">
        <v>193</v>
      </c>
      <c r="G666" t="s">
        <v>754</v>
      </c>
      <c r="H666" t="s">
        <v>367</v>
      </c>
      <c r="I666" t="s">
        <v>25</v>
      </c>
      <c r="J666" t="s">
        <v>596</v>
      </c>
      <c r="L666" t="s">
        <v>92</v>
      </c>
      <c r="M666" t="s">
        <v>602</v>
      </c>
      <c r="N666" t="s">
        <v>940</v>
      </c>
      <c r="O666" t="s">
        <v>604</v>
      </c>
      <c r="P666" t="s">
        <v>246</v>
      </c>
      <c r="Q666" t="s">
        <v>717</v>
      </c>
      <c r="R666" t="s">
        <v>1060</v>
      </c>
      <c r="S666" t="s">
        <v>138</v>
      </c>
      <c r="T666" t="s">
        <v>17</v>
      </c>
      <c r="U666" t="s">
        <v>594</v>
      </c>
      <c r="W666" t="s">
        <v>221</v>
      </c>
      <c r="X666" t="s">
        <v>622</v>
      </c>
      <c r="AC666" t="s">
        <v>372</v>
      </c>
      <c r="AD666" t="s">
        <v>19</v>
      </c>
      <c r="AE666" t="s">
        <v>30</v>
      </c>
      <c r="AG666">
        <v>8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 s="36">
        <v>1</v>
      </c>
      <c r="AP666">
        <v>0</v>
      </c>
      <c r="AQ666">
        <v>0</v>
      </c>
      <c r="AR666">
        <v>0</v>
      </c>
      <c r="AS666">
        <v>8</v>
      </c>
      <c r="AT666">
        <v>8</v>
      </c>
      <c r="AU666" t="s">
        <v>37</v>
      </c>
      <c r="AW666">
        <v>143</v>
      </c>
      <c r="AX666">
        <v>0</v>
      </c>
      <c r="AY666">
        <v>0</v>
      </c>
      <c r="AZ666">
        <v>0</v>
      </c>
      <c r="BA666">
        <v>143</v>
      </c>
      <c r="BB666">
        <v>4.8990748999999996</v>
      </c>
      <c r="BC666">
        <v>14.54433978</v>
      </c>
      <c r="BD666">
        <v>11</v>
      </c>
    </row>
    <row r="667" spans="1:56" x14ac:dyDescent="0.25">
      <c r="A667" s="171">
        <v>44155</v>
      </c>
      <c r="B667" t="s">
        <v>92</v>
      </c>
      <c r="C667" t="s">
        <v>602</v>
      </c>
      <c r="D667" t="s">
        <v>940</v>
      </c>
      <c r="E667" t="s">
        <v>604</v>
      </c>
      <c r="F667" t="s">
        <v>218</v>
      </c>
      <c r="G667" t="s">
        <v>837</v>
      </c>
      <c r="H667" t="s">
        <v>364</v>
      </c>
      <c r="I667" t="s">
        <v>25</v>
      </c>
      <c r="J667" t="s">
        <v>596</v>
      </c>
      <c r="L667" t="s">
        <v>92</v>
      </c>
      <c r="M667" t="s">
        <v>602</v>
      </c>
      <c r="N667" t="s">
        <v>157</v>
      </c>
      <c r="O667" t="s">
        <v>665</v>
      </c>
      <c r="P667" t="s">
        <v>201</v>
      </c>
      <c r="Q667" t="s">
        <v>666</v>
      </c>
      <c r="R667" t="s">
        <v>967</v>
      </c>
      <c r="S667" t="s">
        <v>179</v>
      </c>
      <c r="T667" t="s">
        <v>17</v>
      </c>
      <c r="U667" t="s">
        <v>594</v>
      </c>
      <c r="W667" t="s">
        <v>259</v>
      </c>
      <c r="X667" t="s">
        <v>636</v>
      </c>
      <c r="AC667" t="s">
        <v>372</v>
      </c>
      <c r="AD667" t="s">
        <v>253</v>
      </c>
      <c r="AE667" t="s">
        <v>107</v>
      </c>
      <c r="AG667">
        <v>3</v>
      </c>
      <c r="AH667">
        <v>0</v>
      </c>
      <c r="AI667">
        <v>4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2</v>
      </c>
      <c r="AP667">
        <v>0</v>
      </c>
      <c r="AQ667">
        <v>0</v>
      </c>
      <c r="AR667">
        <v>0</v>
      </c>
      <c r="AS667">
        <v>7</v>
      </c>
      <c r="AT667">
        <v>7</v>
      </c>
      <c r="AU667" t="s">
        <v>37</v>
      </c>
      <c r="AW667">
        <v>99</v>
      </c>
      <c r="AX667">
        <v>0</v>
      </c>
      <c r="AY667">
        <v>0</v>
      </c>
      <c r="AZ667">
        <v>0</v>
      </c>
      <c r="BA667">
        <v>99</v>
      </c>
      <c r="BB667">
        <v>5.0849866700000002</v>
      </c>
      <c r="BC667">
        <v>14.63825578</v>
      </c>
      <c r="BD667">
        <v>11</v>
      </c>
    </row>
    <row r="668" spans="1:56" x14ac:dyDescent="0.25">
      <c r="A668" s="171">
        <v>44155</v>
      </c>
      <c r="B668" t="s">
        <v>92</v>
      </c>
      <c r="C668" t="s">
        <v>602</v>
      </c>
      <c r="D668" t="s">
        <v>940</v>
      </c>
      <c r="E668" t="s">
        <v>604</v>
      </c>
      <c r="F668" t="s">
        <v>218</v>
      </c>
      <c r="G668" t="s">
        <v>837</v>
      </c>
      <c r="H668" t="s">
        <v>364</v>
      </c>
      <c r="I668" t="s">
        <v>25</v>
      </c>
      <c r="J668" t="s">
        <v>596</v>
      </c>
      <c r="L668" t="s">
        <v>92</v>
      </c>
      <c r="M668" t="s">
        <v>602</v>
      </c>
      <c r="N668" t="s">
        <v>157</v>
      </c>
      <c r="O668" t="s">
        <v>665</v>
      </c>
      <c r="P668" t="s">
        <v>201</v>
      </c>
      <c r="Q668" t="s">
        <v>666</v>
      </c>
      <c r="R668" t="s">
        <v>888</v>
      </c>
      <c r="S668" t="s">
        <v>179</v>
      </c>
      <c r="T668" t="s">
        <v>17</v>
      </c>
      <c r="U668" t="s">
        <v>594</v>
      </c>
      <c r="W668" t="s">
        <v>259</v>
      </c>
      <c r="X668" t="s">
        <v>636</v>
      </c>
      <c r="AC668" t="s">
        <v>372</v>
      </c>
      <c r="AD668" t="s">
        <v>176</v>
      </c>
      <c r="AE668" t="s">
        <v>156</v>
      </c>
      <c r="AG668">
        <v>2</v>
      </c>
      <c r="AH668">
        <v>0</v>
      </c>
      <c r="AI668">
        <v>4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2</v>
      </c>
      <c r="AP668">
        <v>0</v>
      </c>
      <c r="AQ668">
        <v>0</v>
      </c>
      <c r="AR668">
        <v>0</v>
      </c>
      <c r="AS668">
        <v>6</v>
      </c>
      <c r="AT668">
        <v>6</v>
      </c>
      <c r="AU668" t="s">
        <v>37</v>
      </c>
      <c r="AW668">
        <v>200</v>
      </c>
      <c r="AX668">
        <v>0</v>
      </c>
      <c r="AY668">
        <v>0</v>
      </c>
      <c r="AZ668">
        <v>0</v>
      </c>
      <c r="BA668">
        <v>200</v>
      </c>
      <c r="BB668">
        <v>5.0849866700000002</v>
      </c>
      <c r="BC668">
        <v>14.63825578</v>
      </c>
      <c r="BD668">
        <v>11</v>
      </c>
    </row>
    <row r="669" spans="1:56" x14ac:dyDescent="0.25">
      <c r="A669" s="171">
        <v>44155</v>
      </c>
      <c r="B669" t="s">
        <v>92</v>
      </c>
      <c r="C669" t="s">
        <v>602</v>
      </c>
      <c r="D669" t="s">
        <v>940</v>
      </c>
      <c r="E669" t="s">
        <v>604</v>
      </c>
      <c r="F669" t="s">
        <v>218</v>
      </c>
      <c r="G669" t="s">
        <v>837</v>
      </c>
      <c r="H669" t="s">
        <v>364</v>
      </c>
      <c r="I669" t="s">
        <v>25</v>
      </c>
      <c r="J669" t="s">
        <v>596</v>
      </c>
      <c r="L669" t="s">
        <v>92</v>
      </c>
      <c r="M669" t="s">
        <v>602</v>
      </c>
      <c r="N669" t="s">
        <v>940</v>
      </c>
      <c r="O669" t="s">
        <v>604</v>
      </c>
      <c r="P669" t="s">
        <v>218</v>
      </c>
      <c r="Q669" t="s">
        <v>837</v>
      </c>
      <c r="R669" t="s">
        <v>949</v>
      </c>
      <c r="S669" t="s">
        <v>141</v>
      </c>
      <c r="T669" t="s">
        <v>17</v>
      </c>
      <c r="U669" t="s">
        <v>594</v>
      </c>
      <c r="W669" t="s">
        <v>18</v>
      </c>
      <c r="X669" t="s">
        <v>601</v>
      </c>
      <c r="AC669" t="s">
        <v>372</v>
      </c>
      <c r="AD669" t="s">
        <v>144</v>
      </c>
      <c r="AE669" t="s">
        <v>107</v>
      </c>
      <c r="AG669">
        <v>3</v>
      </c>
      <c r="AH669">
        <v>0</v>
      </c>
      <c r="AI669">
        <v>4</v>
      </c>
      <c r="AJ669">
        <v>0</v>
      </c>
      <c r="AK669">
        <v>0</v>
      </c>
      <c r="AL669">
        <v>0</v>
      </c>
      <c r="AM669">
        <v>0</v>
      </c>
      <c r="AN669">
        <v>0</v>
      </c>
      <c r="AO669" s="36">
        <v>2</v>
      </c>
      <c r="AP669">
        <v>0</v>
      </c>
      <c r="AQ669">
        <v>0</v>
      </c>
      <c r="AR669">
        <v>0</v>
      </c>
      <c r="AS669">
        <v>7</v>
      </c>
      <c r="AT669">
        <v>7</v>
      </c>
      <c r="AU669" t="s">
        <v>37</v>
      </c>
      <c r="AW669">
        <v>116</v>
      </c>
      <c r="AX669">
        <v>0</v>
      </c>
      <c r="AY669">
        <v>0</v>
      </c>
      <c r="AZ669">
        <v>0</v>
      </c>
      <c r="BA669">
        <v>116</v>
      </c>
      <c r="BB669">
        <v>5.0849866700000002</v>
      </c>
      <c r="BC669">
        <v>14.63825578</v>
      </c>
      <c r="BD669">
        <v>11</v>
      </c>
    </row>
    <row r="670" spans="1:56" x14ac:dyDescent="0.25">
      <c r="A670" s="171">
        <v>44155</v>
      </c>
      <c r="B670" t="s">
        <v>92</v>
      </c>
      <c r="C670" t="s">
        <v>602</v>
      </c>
      <c r="D670" t="s">
        <v>157</v>
      </c>
      <c r="E670" t="s">
        <v>665</v>
      </c>
      <c r="F670" t="s">
        <v>158</v>
      </c>
      <c r="G670" t="s">
        <v>667</v>
      </c>
      <c r="H670" t="s">
        <v>847</v>
      </c>
      <c r="I670" t="s">
        <v>25</v>
      </c>
      <c r="J670" t="s">
        <v>596</v>
      </c>
      <c r="L670" t="s">
        <v>26</v>
      </c>
      <c r="M670" t="s">
        <v>590</v>
      </c>
      <c r="N670" t="s">
        <v>301</v>
      </c>
      <c r="O670" t="s">
        <v>745</v>
      </c>
      <c r="P670" t="s">
        <v>543</v>
      </c>
      <c r="Q670" t="s">
        <v>827</v>
      </c>
      <c r="R670" t="s">
        <v>776</v>
      </c>
      <c r="S670" t="s">
        <v>138</v>
      </c>
      <c r="T670" t="s">
        <v>25</v>
      </c>
      <c r="U670" t="s">
        <v>596</v>
      </c>
      <c r="W670" t="s">
        <v>92</v>
      </c>
      <c r="X670" t="s">
        <v>602</v>
      </c>
      <c r="Y670" t="s">
        <v>603</v>
      </c>
      <c r="Z670" t="s">
        <v>604</v>
      </c>
      <c r="AA670" t="s">
        <v>154</v>
      </c>
      <c r="AB670" t="s">
        <v>605</v>
      </c>
      <c r="AC670" t="s">
        <v>401</v>
      </c>
      <c r="AD670" t="s">
        <v>319</v>
      </c>
      <c r="AE670" t="s">
        <v>30</v>
      </c>
      <c r="AG670">
        <v>3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 s="36">
        <v>1</v>
      </c>
      <c r="AP670">
        <v>0</v>
      </c>
      <c r="AQ670">
        <v>0</v>
      </c>
      <c r="AR670">
        <v>0</v>
      </c>
      <c r="AS670">
        <v>3</v>
      </c>
      <c r="AT670">
        <v>3</v>
      </c>
      <c r="AU670" t="s">
        <v>37</v>
      </c>
      <c r="AW670">
        <v>150</v>
      </c>
      <c r="AX670">
        <v>0</v>
      </c>
      <c r="AY670">
        <v>0</v>
      </c>
      <c r="AZ670">
        <v>0</v>
      </c>
      <c r="BA670">
        <v>150</v>
      </c>
      <c r="BB670">
        <v>6.0385846000000001</v>
      </c>
      <c r="BC670">
        <v>14.4007468</v>
      </c>
      <c r="BD670">
        <v>11</v>
      </c>
    </row>
    <row r="671" spans="1:56" x14ac:dyDescent="0.25">
      <c r="A671" s="171">
        <v>44155</v>
      </c>
      <c r="B671" t="s">
        <v>92</v>
      </c>
      <c r="C671" t="s">
        <v>602</v>
      </c>
      <c r="D671" t="s">
        <v>157</v>
      </c>
      <c r="E671" t="s">
        <v>665</v>
      </c>
      <c r="F671" t="s">
        <v>158</v>
      </c>
      <c r="G671" t="s">
        <v>667</v>
      </c>
      <c r="H671" t="s">
        <v>847</v>
      </c>
      <c r="I671" t="s">
        <v>25</v>
      </c>
      <c r="J671" t="s">
        <v>596</v>
      </c>
      <c r="L671" t="s">
        <v>26</v>
      </c>
      <c r="M671" t="s">
        <v>590</v>
      </c>
      <c r="N671" t="s">
        <v>301</v>
      </c>
      <c r="O671" t="s">
        <v>745</v>
      </c>
      <c r="P671" t="s">
        <v>546</v>
      </c>
      <c r="Q671" t="s">
        <v>850</v>
      </c>
      <c r="R671" t="s">
        <v>828</v>
      </c>
      <c r="S671" t="s">
        <v>138</v>
      </c>
      <c r="T671" t="s">
        <v>25</v>
      </c>
      <c r="U671" t="s">
        <v>596</v>
      </c>
      <c r="W671" t="s">
        <v>92</v>
      </c>
      <c r="X671" t="s">
        <v>602</v>
      </c>
      <c r="Y671" t="s">
        <v>603</v>
      </c>
      <c r="Z671" t="s">
        <v>604</v>
      </c>
      <c r="AA671" t="s">
        <v>154</v>
      </c>
      <c r="AB671" t="s">
        <v>605</v>
      </c>
      <c r="AC671" t="s">
        <v>401</v>
      </c>
      <c r="AD671" t="s">
        <v>319</v>
      </c>
      <c r="AE671" t="s">
        <v>30</v>
      </c>
      <c r="AG671">
        <v>3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1</v>
      </c>
      <c r="AP671">
        <v>0</v>
      </c>
      <c r="AQ671">
        <v>0</v>
      </c>
      <c r="AR671">
        <v>0</v>
      </c>
      <c r="AS671">
        <v>3</v>
      </c>
      <c r="AT671">
        <v>3</v>
      </c>
      <c r="AU671" t="s">
        <v>37</v>
      </c>
      <c r="AW671">
        <v>150</v>
      </c>
      <c r="AX671">
        <v>0</v>
      </c>
      <c r="AY671">
        <v>0</v>
      </c>
      <c r="AZ671">
        <v>0</v>
      </c>
      <c r="BA671">
        <v>150</v>
      </c>
      <c r="BB671">
        <v>6.0385846000000001</v>
      </c>
      <c r="BC671">
        <v>14.4007468</v>
      </c>
      <c r="BD671">
        <v>11</v>
      </c>
    </row>
    <row r="672" spans="1:56" x14ac:dyDescent="0.25">
      <c r="A672" s="171">
        <v>44155</v>
      </c>
      <c r="B672" t="s">
        <v>10</v>
      </c>
      <c r="C672" t="s">
        <v>659</v>
      </c>
      <c r="D672" t="s">
        <v>927</v>
      </c>
      <c r="E672" t="s">
        <v>928</v>
      </c>
      <c r="F672" t="s">
        <v>1143</v>
      </c>
      <c r="G672" t="s">
        <v>1144</v>
      </c>
      <c r="H672" t="s">
        <v>578</v>
      </c>
      <c r="I672" t="s">
        <v>25</v>
      </c>
      <c r="J672" t="s">
        <v>596</v>
      </c>
      <c r="L672" t="s">
        <v>10</v>
      </c>
      <c r="M672" t="s">
        <v>659</v>
      </c>
      <c r="N672" t="s">
        <v>927</v>
      </c>
      <c r="O672" t="s">
        <v>928</v>
      </c>
      <c r="P672" t="s">
        <v>1143</v>
      </c>
      <c r="Q672" t="s">
        <v>1144</v>
      </c>
      <c r="R672" t="s">
        <v>1146</v>
      </c>
      <c r="S672" t="s">
        <v>254</v>
      </c>
      <c r="T672" t="s">
        <v>14</v>
      </c>
      <c r="U672" t="s">
        <v>611</v>
      </c>
      <c r="W672" t="s">
        <v>326</v>
      </c>
      <c r="X672" t="s">
        <v>657</v>
      </c>
      <c r="AC672" t="s">
        <v>372</v>
      </c>
      <c r="AD672" t="s">
        <v>188</v>
      </c>
      <c r="AE672" t="s">
        <v>36</v>
      </c>
      <c r="AG672">
        <v>0</v>
      </c>
      <c r="AH672">
        <v>4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 s="36">
        <v>1</v>
      </c>
      <c r="AP672">
        <v>0</v>
      </c>
      <c r="AQ672">
        <v>0</v>
      </c>
      <c r="AR672">
        <v>0</v>
      </c>
      <c r="AS672">
        <v>4</v>
      </c>
      <c r="AT672">
        <v>4</v>
      </c>
      <c r="AU672" t="s">
        <v>64</v>
      </c>
      <c r="AV672" t="s">
        <v>654</v>
      </c>
      <c r="AW672">
        <v>250</v>
      </c>
      <c r="AX672">
        <v>70</v>
      </c>
      <c r="AY672">
        <v>26</v>
      </c>
      <c r="AZ672">
        <v>3</v>
      </c>
      <c r="BA672">
        <v>349</v>
      </c>
      <c r="BB672">
        <v>9.2572727399999994</v>
      </c>
      <c r="BC672">
        <v>13.77182711</v>
      </c>
      <c r="BD672">
        <v>11</v>
      </c>
    </row>
    <row r="673" spans="1:56" x14ac:dyDescent="0.25">
      <c r="A673" s="171">
        <v>44155</v>
      </c>
      <c r="B673" t="s">
        <v>10</v>
      </c>
      <c r="C673" t="s">
        <v>659</v>
      </c>
      <c r="D673" t="s">
        <v>927</v>
      </c>
      <c r="E673" t="s">
        <v>928</v>
      </c>
      <c r="F673" t="s">
        <v>1143</v>
      </c>
      <c r="G673" t="s">
        <v>1144</v>
      </c>
      <c r="H673" t="s">
        <v>578</v>
      </c>
      <c r="I673" t="s">
        <v>25</v>
      </c>
      <c r="J673" t="s">
        <v>596</v>
      </c>
      <c r="L673" t="s">
        <v>10</v>
      </c>
      <c r="M673" t="s">
        <v>659</v>
      </c>
      <c r="N673" t="s">
        <v>927</v>
      </c>
      <c r="O673" t="s">
        <v>928</v>
      </c>
      <c r="P673" t="s">
        <v>1143</v>
      </c>
      <c r="Q673" t="s">
        <v>1144</v>
      </c>
      <c r="R673" t="s">
        <v>1146</v>
      </c>
      <c r="S673" t="s">
        <v>254</v>
      </c>
      <c r="T673" t="s">
        <v>14</v>
      </c>
      <c r="U673" t="s">
        <v>611</v>
      </c>
      <c r="W673" t="s">
        <v>326</v>
      </c>
      <c r="X673" t="s">
        <v>657</v>
      </c>
      <c r="AC673" t="s">
        <v>372</v>
      </c>
      <c r="AD673" t="s">
        <v>188</v>
      </c>
      <c r="AE673" t="s">
        <v>36</v>
      </c>
      <c r="AG673">
        <v>0</v>
      </c>
      <c r="AH673">
        <v>3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 s="36">
        <v>1</v>
      </c>
      <c r="AP673">
        <v>0</v>
      </c>
      <c r="AQ673">
        <v>0</v>
      </c>
      <c r="AR673">
        <v>0</v>
      </c>
      <c r="AS673">
        <v>3</v>
      </c>
      <c r="AT673">
        <v>3</v>
      </c>
      <c r="AU673" t="s">
        <v>64</v>
      </c>
      <c r="AV673" t="s">
        <v>654</v>
      </c>
      <c r="AW673">
        <v>197</v>
      </c>
      <c r="AX673">
        <v>57</v>
      </c>
      <c r="AY673">
        <v>15</v>
      </c>
      <c r="AZ673">
        <v>2</v>
      </c>
      <c r="BA673">
        <v>271</v>
      </c>
      <c r="BB673">
        <v>9.2572727399999994</v>
      </c>
      <c r="BC673">
        <v>13.77182711</v>
      </c>
      <c r="BD673">
        <v>11</v>
      </c>
    </row>
    <row r="674" spans="1:56" x14ac:dyDescent="0.25">
      <c r="A674" s="171">
        <v>44155</v>
      </c>
      <c r="B674" t="s">
        <v>10</v>
      </c>
      <c r="C674" t="s">
        <v>659</v>
      </c>
      <c r="D674" t="s">
        <v>11</v>
      </c>
      <c r="E674" t="s">
        <v>660</v>
      </c>
      <c r="F674" t="s">
        <v>51</v>
      </c>
      <c r="G674" t="s">
        <v>1141</v>
      </c>
      <c r="H674" t="s">
        <v>361</v>
      </c>
      <c r="I674" t="s">
        <v>14</v>
      </c>
      <c r="J674" t="s">
        <v>611</v>
      </c>
      <c r="L674" t="s">
        <v>52</v>
      </c>
      <c r="M674" t="s">
        <v>616</v>
      </c>
      <c r="R674" t="s">
        <v>372</v>
      </c>
      <c r="S674" t="s">
        <v>162</v>
      </c>
      <c r="T674" t="s">
        <v>25</v>
      </c>
      <c r="U674" t="s">
        <v>596</v>
      </c>
      <c r="W674" t="s">
        <v>10</v>
      </c>
      <c r="X674" t="s">
        <v>659</v>
      </c>
      <c r="Y674" t="s">
        <v>11</v>
      </c>
      <c r="Z674" t="s">
        <v>660</v>
      </c>
      <c r="AA674" t="s">
        <v>12</v>
      </c>
      <c r="AB674" t="s">
        <v>661</v>
      </c>
      <c r="AC674" t="s">
        <v>381</v>
      </c>
      <c r="AD674" t="s">
        <v>314</v>
      </c>
      <c r="AE674" t="s">
        <v>36</v>
      </c>
      <c r="AG674">
        <v>0</v>
      </c>
      <c r="AH674">
        <v>9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 s="36">
        <v>1</v>
      </c>
      <c r="AP674">
        <v>1</v>
      </c>
      <c r="AQ674">
        <v>2</v>
      </c>
      <c r="AR674">
        <v>3</v>
      </c>
      <c r="AS674">
        <v>3</v>
      </c>
      <c r="AT674">
        <v>9</v>
      </c>
      <c r="AU674" t="s">
        <v>21</v>
      </c>
      <c r="AV674" t="s">
        <v>652</v>
      </c>
      <c r="AW674">
        <v>90</v>
      </c>
      <c r="AX674">
        <v>30</v>
      </c>
      <c r="AY674">
        <v>0</v>
      </c>
      <c r="AZ674">
        <v>5</v>
      </c>
      <c r="BA674">
        <v>125</v>
      </c>
      <c r="BB674">
        <v>8.6633450799999991</v>
      </c>
      <c r="BC674">
        <v>14.9876931</v>
      </c>
      <c r="BD674">
        <v>11</v>
      </c>
    </row>
    <row r="675" spans="1:56" x14ac:dyDescent="0.25">
      <c r="A675" s="171">
        <v>44155</v>
      </c>
      <c r="B675" t="s">
        <v>10</v>
      </c>
      <c r="C675" t="s">
        <v>659</v>
      </c>
      <c r="D675" t="s">
        <v>11</v>
      </c>
      <c r="E675" t="s">
        <v>660</v>
      </c>
      <c r="F675" t="s">
        <v>51</v>
      </c>
      <c r="G675" t="s">
        <v>1141</v>
      </c>
      <c r="H675" t="s">
        <v>361</v>
      </c>
      <c r="I675" t="s">
        <v>14</v>
      </c>
      <c r="J675" t="s">
        <v>611</v>
      </c>
      <c r="L675" t="s">
        <v>52</v>
      </c>
      <c r="M675" t="s">
        <v>616</v>
      </c>
      <c r="R675" t="s">
        <v>372</v>
      </c>
      <c r="S675" t="s">
        <v>80</v>
      </c>
      <c r="T675" t="s">
        <v>25</v>
      </c>
      <c r="U675" t="s">
        <v>596</v>
      </c>
      <c r="W675" t="s">
        <v>10</v>
      </c>
      <c r="X675" t="s">
        <v>659</v>
      </c>
      <c r="Y675" t="s">
        <v>11</v>
      </c>
      <c r="Z675" t="s">
        <v>660</v>
      </c>
      <c r="AA675" t="s">
        <v>12</v>
      </c>
      <c r="AB675" t="s">
        <v>661</v>
      </c>
      <c r="AC675" t="s">
        <v>382</v>
      </c>
      <c r="AD675" t="s">
        <v>314</v>
      </c>
      <c r="AE675" t="s">
        <v>36</v>
      </c>
      <c r="AG675">
        <v>0</v>
      </c>
      <c r="AH675">
        <v>8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 s="36">
        <v>1</v>
      </c>
      <c r="AP675">
        <v>1</v>
      </c>
      <c r="AQ675">
        <v>2</v>
      </c>
      <c r="AR675">
        <v>2</v>
      </c>
      <c r="AS675">
        <v>3</v>
      </c>
      <c r="AT675">
        <v>8</v>
      </c>
      <c r="AU675" t="s">
        <v>21</v>
      </c>
      <c r="AV675" t="s">
        <v>652</v>
      </c>
      <c r="AW675">
        <v>80</v>
      </c>
      <c r="AX675">
        <v>40</v>
      </c>
      <c r="AY675">
        <v>0</v>
      </c>
      <c r="AZ675">
        <v>5</v>
      </c>
      <c r="BA675">
        <v>125</v>
      </c>
      <c r="BB675">
        <v>8.6633450799999991</v>
      </c>
      <c r="BC675">
        <v>14.9876931</v>
      </c>
      <c r="BD675">
        <v>11</v>
      </c>
    </row>
    <row r="676" spans="1:56" x14ac:dyDescent="0.25">
      <c r="A676" s="171">
        <v>44155</v>
      </c>
      <c r="B676" t="s">
        <v>10</v>
      </c>
      <c r="C676" t="s">
        <v>659</v>
      </c>
      <c r="D676" t="s">
        <v>11</v>
      </c>
      <c r="E676" t="s">
        <v>660</v>
      </c>
      <c r="F676" t="s">
        <v>51</v>
      </c>
      <c r="G676" t="s">
        <v>1141</v>
      </c>
      <c r="H676" t="s">
        <v>361</v>
      </c>
      <c r="I676" t="s">
        <v>14</v>
      </c>
      <c r="J676" t="s">
        <v>611</v>
      </c>
      <c r="L676" t="s">
        <v>52</v>
      </c>
      <c r="M676" t="s">
        <v>616</v>
      </c>
      <c r="R676" t="s">
        <v>372</v>
      </c>
      <c r="S676" t="s">
        <v>162</v>
      </c>
      <c r="T676" t="s">
        <v>25</v>
      </c>
      <c r="U676" t="s">
        <v>596</v>
      </c>
      <c r="W676" t="s">
        <v>10</v>
      </c>
      <c r="X676" t="s">
        <v>659</v>
      </c>
      <c r="Y676" t="s">
        <v>11</v>
      </c>
      <c r="Z676" t="s">
        <v>660</v>
      </c>
      <c r="AA676" t="s">
        <v>12</v>
      </c>
      <c r="AB676" t="s">
        <v>661</v>
      </c>
      <c r="AC676" t="s">
        <v>236</v>
      </c>
      <c r="AD676" t="s">
        <v>314</v>
      </c>
      <c r="AE676" t="s">
        <v>36</v>
      </c>
      <c r="AG676">
        <v>0</v>
      </c>
      <c r="AH676">
        <v>12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 s="36">
        <v>1</v>
      </c>
      <c r="AP676">
        <v>2</v>
      </c>
      <c r="AQ676">
        <v>3</v>
      </c>
      <c r="AR676">
        <v>3</v>
      </c>
      <c r="AS676">
        <v>4</v>
      </c>
      <c r="AT676">
        <v>12</v>
      </c>
      <c r="AU676" t="s">
        <v>21</v>
      </c>
      <c r="AV676" t="s">
        <v>652</v>
      </c>
      <c r="AW676">
        <v>140</v>
      </c>
      <c r="AX676">
        <v>50</v>
      </c>
      <c r="AY676">
        <v>0</v>
      </c>
      <c r="AZ676">
        <v>6</v>
      </c>
      <c r="BA676">
        <v>196</v>
      </c>
      <c r="BB676">
        <v>8.6633450799999991</v>
      </c>
      <c r="BC676">
        <v>14.9876931</v>
      </c>
      <c r="BD676">
        <v>11</v>
      </c>
    </row>
    <row r="677" spans="1:56" x14ac:dyDescent="0.25">
      <c r="A677" s="171">
        <v>44155</v>
      </c>
      <c r="B677" t="s">
        <v>10</v>
      </c>
      <c r="C677" t="s">
        <v>659</v>
      </c>
      <c r="D677" t="s">
        <v>11</v>
      </c>
      <c r="E677" t="s">
        <v>660</v>
      </c>
      <c r="F677" t="s">
        <v>51</v>
      </c>
      <c r="G677" t="s">
        <v>1141</v>
      </c>
      <c r="H677" t="s">
        <v>361</v>
      </c>
      <c r="I677" t="s">
        <v>14</v>
      </c>
      <c r="J677" t="s">
        <v>611</v>
      </c>
      <c r="L677" t="s">
        <v>52</v>
      </c>
      <c r="M677" t="s">
        <v>616</v>
      </c>
      <c r="R677" t="s">
        <v>372</v>
      </c>
      <c r="S677" t="s">
        <v>68</v>
      </c>
      <c r="T677" t="s">
        <v>17</v>
      </c>
      <c r="U677" t="s">
        <v>594</v>
      </c>
      <c r="W677" t="s">
        <v>614</v>
      </c>
      <c r="X677" t="s">
        <v>615</v>
      </c>
      <c r="AC677" t="s">
        <v>372</v>
      </c>
      <c r="AD677" t="s">
        <v>266</v>
      </c>
      <c r="AE677" t="s">
        <v>36</v>
      </c>
      <c r="AG677">
        <v>0</v>
      </c>
      <c r="AH677">
        <v>8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 s="36">
        <v>1</v>
      </c>
      <c r="AP677">
        <v>1</v>
      </c>
      <c r="AQ677">
        <v>2</v>
      </c>
      <c r="AR677">
        <v>1</v>
      </c>
      <c r="AS677">
        <v>4</v>
      </c>
      <c r="AT677">
        <v>8</v>
      </c>
      <c r="AU677" t="s">
        <v>21</v>
      </c>
      <c r="AV677" t="s">
        <v>652</v>
      </c>
      <c r="AW677">
        <v>130</v>
      </c>
      <c r="AX677">
        <v>50</v>
      </c>
      <c r="AY677">
        <v>0</v>
      </c>
      <c r="AZ677">
        <v>6</v>
      </c>
      <c r="BA677">
        <v>186</v>
      </c>
      <c r="BB677">
        <v>8.6633450799999991</v>
      </c>
      <c r="BC677">
        <v>14.9876931</v>
      </c>
      <c r="BD677">
        <v>11</v>
      </c>
    </row>
    <row r="678" spans="1:56" x14ac:dyDescent="0.25">
      <c r="A678" s="171">
        <v>44155</v>
      </c>
      <c r="B678" t="s">
        <v>10</v>
      </c>
      <c r="C678" t="s">
        <v>659</v>
      </c>
      <c r="D678" t="s">
        <v>11</v>
      </c>
      <c r="E678" t="s">
        <v>660</v>
      </c>
      <c r="F678" t="s">
        <v>51</v>
      </c>
      <c r="G678" t="s">
        <v>1141</v>
      </c>
      <c r="H678" t="s">
        <v>361</v>
      </c>
      <c r="I678" t="s">
        <v>14</v>
      </c>
      <c r="J678" t="s">
        <v>611</v>
      </c>
      <c r="L678" t="s">
        <v>52</v>
      </c>
      <c r="M678" t="s">
        <v>616</v>
      </c>
      <c r="R678" t="s">
        <v>372</v>
      </c>
      <c r="S678" t="s">
        <v>80</v>
      </c>
      <c r="T678" t="s">
        <v>17</v>
      </c>
      <c r="U678" t="s">
        <v>594</v>
      </c>
      <c r="W678" t="s">
        <v>614</v>
      </c>
      <c r="X678" t="s">
        <v>615</v>
      </c>
      <c r="AC678" t="s">
        <v>372</v>
      </c>
      <c r="AD678" t="s">
        <v>270</v>
      </c>
      <c r="AE678" t="s">
        <v>36</v>
      </c>
      <c r="AG678">
        <v>0</v>
      </c>
      <c r="AH678">
        <v>11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 s="36">
        <v>1</v>
      </c>
      <c r="AP678">
        <v>2</v>
      </c>
      <c r="AQ678">
        <v>3</v>
      </c>
      <c r="AR678">
        <v>3</v>
      </c>
      <c r="AS678">
        <v>3</v>
      </c>
      <c r="AT678">
        <v>11</v>
      </c>
      <c r="AU678" t="s">
        <v>21</v>
      </c>
      <c r="AV678" t="s">
        <v>327</v>
      </c>
      <c r="AW678">
        <v>100</v>
      </c>
      <c r="AX678">
        <v>50</v>
      </c>
      <c r="AY678">
        <v>0</v>
      </c>
      <c r="AZ678">
        <v>4</v>
      </c>
      <c r="BA678">
        <v>154</v>
      </c>
      <c r="BB678">
        <v>8.6633450799999991</v>
      </c>
      <c r="BC678">
        <v>14.9876931</v>
      </c>
      <c r="BD678">
        <v>11</v>
      </c>
    </row>
    <row r="679" spans="1:56" x14ac:dyDescent="0.25">
      <c r="A679" s="171">
        <v>44155</v>
      </c>
      <c r="B679" t="s">
        <v>10</v>
      </c>
      <c r="C679" t="s">
        <v>659</v>
      </c>
      <c r="D679" t="s">
        <v>11</v>
      </c>
      <c r="E679" t="s">
        <v>660</v>
      </c>
      <c r="F679" t="s">
        <v>51</v>
      </c>
      <c r="G679" t="s">
        <v>1141</v>
      </c>
      <c r="H679" t="s">
        <v>361</v>
      </c>
      <c r="I679" t="s">
        <v>14</v>
      </c>
      <c r="J679" t="s">
        <v>611</v>
      </c>
      <c r="L679" t="s">
        <v>52</v>
      </c>
      <c r="M679" t="s">
        <v>616</v>
      </c>
      <c r="R679" t="s">
        <v>372</v>
      </c>
      <c r="S679" t="s">
        <v>80</v>
      </c>
      <c r="T679" t="s">
        <v>25</v>
      </c>
      <c r="U679" t="s">
        <v>596</v>
      </c>
      <c r="W679" t="s">
        <v>10</v>
      </c>
      <c r="X679" t="s">
        <v>659</v>
      </c>
      <c r="Y679" t="s">
        <v>11</v>
      </c>
      <c r="Z679" t="s">
        <v>660</v>
      </c>
      <c r="AA679" t="s">
        <v>12</v>
      </c>
      <c r="AB679" t="s">
        <v>661</v>
      </c>
      <c r="AC679" t="s">
        <v>381</v>
      </c>
      <c r="AD679" t="s">
        <v>266</v>
      </c>
      <c r="AE679" t="s">
        <v>36</v>
      </c>
      <c r="AG679">
        <v>0</v>
      </c>
      <c r="AH679">
        <v>6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 s="36">
        <v>1</v>
      </c>
      <c r="AP679">
        <v>1</v>
      </c>
      <c r="AQ679">
        <v>1</v>
      </c>
      <c r="AR679">
        <v>2</v>
      </c>
      <c r="AS679">
        <v>2</v>
      </c>
      <c r="AT679">
        <v>6</v>
      </c>
      <c r="AU679" t="s">
        <v>21</v>
      </c>
      <c r="AV679" t="s">
        <v>652</v>
      </c>
      <c r="AW679">
        <v>60</v>
      </c>
      <c r="AX679">
        <v>20</v>
      </c>
      <c r="AY679">
        <v>0</v>
      </c>
      <c r="AZ679">
        <v>5</v>
      </c>
      <c r="BA679">
        <v>85</v>
      </c>
      <c r="BB679">
        <v>8.6633450799999991</v>
      </c>
      <c r="BC679">
        <v>14.9876931</v>
      </c>
      <c r="BD679">
        <v>11</v>
      </c>
    </row>
    <row r="680" spans="1:56" x14ac:dyDescent="0.25">
      <c r="A680" s="171">
        <v>44155</v>
      </c>
      <c r="B680" t="s">
        <v>10</v>
      </c>
      <c r="C680" t="s">
        <v>659</v>
      </c>
      <c r="D680" t="s">
        <v>11</v>
      </c>
      <c r="E680" t="s">
        <v>660</v>
      </c>
      <c r="F680" t="s">
        <v>51</v>
      </c>
      <c r="G680" t="s">
        <v>1141</v>
      </c>
      <c r="H680" t="s">
        <v>361</v>
      </c>
      <c r="I680" t="s">
        <v>14</v>
      </c>
      <c r="J680" t="s">
        <v>611</v>
      </c>
      <c r="L680" t="s">
        <v>52</v>
      </c>
      <c r="M680" t="s">
        <v>616</v>
      </c>
      <c r="R680" t="s">
        <v>372</v>
      </c>
      <c r="S680" t="s">
        <v>162</v>
      </c>
      <c r="T680" t="s">
        <v>14</v>
      </c>
      <c r="U680" t="s">
        <v>611</v>
      </c>
      <c r="W680" t="s">
        <v>52</v>
      </c>
      <c r="X680" t="s">
        <v>616</v>
      </c>
      <c r="AC680" t="s">
        <v>372</v>
      </c>
      <c r="AD680" t="s">
        <v>308</v>
      </c>
      <c r="AE680" t="s">
        <v>36</v>
      </c>
      <c r="AG680">
        <v>0</v>
      </c>
      <c r="AH680">
        <v>7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 s="36">
        <v>1</v>
      </c>
      <c r="AP680">
        <v>2</v>
      </c>
      <c r="AQ680">
        <v>1</v>
      </c>
      <c r="AR680">
        <v>1</v>
      </c>
      <c r="AS680">
        <v>3</v>
      </c>
      <c r="AT680">
        <v>7</v>
      </c>
      <c r="AU680" t="s">
        <v>21</v>
      </c>
      <c r="AV680" t="s">
        <v>327</v>
      </c>
      <c r="AW680">
        <v>90</v>
      </c>
      <c r="AX680">
        <v>40</v>
      </c>
      <c r="AY680">
        <v>0</v>
      </c>
      <c r="AZ680">
        <v>4</v>
      </c>
      <c r="BA680">
        <v>134</v>
      </c>
      <c r="BB680">
        <v>8.6633450799999991</v>
      </c>
      <c r="BC680">
        <v>14.9876931</v>
      </c>
      <c r="BD680">
        <v>11</v>
      </c>
    </row>
    <row r="681" spans="1:56" x14ac:dyDescent="0.25">
      <c r="A681" s="171">
        <v>44155</v>
      </c>
      <c r="B681" t="s">
        <v>10</v>
      </c>
      <c r="C681" t="s">
        <v>659</v>
      </c>
      <c r="D681" t="s">
        <v>11</v>
      </c>
      <c r="E681" t="s">
        <v>660</v>
      </c>
      <c r="F681" t="s">
        <v>51</v>
      </c>
      <c r="G681" t="s">
        <v>1141</v>
      </c>
      <c r="H681" t="s">
        <v>361</v>
      </c>
      <c r="I681" t="s">
        <v>14</v>
      </c>
      <c r="J681" t="s">
        <v>611</v>
      </c>
      <c r="L681" t="s">
        <v>52</v>
      </c>
      <c r="M681" t="s">
        <v>616</v>
      </c>
      <c r="R681" t="s">
        <v>372</v>
      </c>
      <c r="S681" t="s">
        <v>162</v>
      </c>
      <c r="T681" t="s">
        <v>17</v>
      </c>
      <c r="U681" t="s">
        <v>594</v>
      </c>
      <c r="W681" t="s">
        <v>614</v>
      </c>
      <c r="X681" t="s">
        <v>615</v>
      </c>
      <c r="AC681" t="s">
        <v>372</v>
      </c>
      <c r="AD681" t="s">
        <v>322</v>
      </c>
      <c r="AE681" t="s">
        <v>36</v>
      </c>
      <c r="AG681">
        <v>0</v>
      </c>
      <c r="AH681">
        <v>10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 s="36">
        <v>1</v>
      </c>
      <c r="AP681">
        <v>2</v>
      </c>
      <c r="AQ681">
        <v>3</v>
      </c>
      <c r="AR681">
        <v>2</v>
      </c>
      <c r="AS681">
        <v>3</v>
      </c>
      <c r="AT681">
        <v>10</v>
      </c>
      <c r="AU681" t="s">
        <v>21</v>
      </c>
      <c r="AV681" t="s">
        <v>652</v>
      </c>
      <c r="AW681">
        <v>100</v>
      </c>
      <c r="AX681">
        <v>20</v>
      </c>
      <c r="AY681">
        <v>0</v>
      </c>
      <c r="AZ681">
        <v>8</v>
      </c>
      <c r="BA681">
        <v>128</v>
      </c>
      <c r="BB681">
        <v>8.6633450799999991</v>
      </c>
      <c r="BC681">
        <v>14.9876931</v>
      </c>
      <c r="BD681">
        <v>11</v>
      </c>
    </row>
    <row r="682" spans="1:56" x14ac:dyDescent="0.25">
      <c r="A682" s="171">
        <v>44155</v>
      </c>
      <c r="B682" t="s">
        <v>10</v>
      </c>
      <c r="C682" t="s">
        <v>659</v>
      </c>
      <c r="D682" t="s">
        <v>11</v>
      </c>
      <c r="E682" t="s">
        <v>660</v>
      </c>
      <c r="F682" t="s">
        <v>51</v>
      </c>
      <c r="G682" t="s">
        <v>1141</v>
      </c>
      <c r="H682" t="s">
        <v>361</v>
      </c>
      <c r="I682" t="s">
        <v>14</v>
      </c>
      <c r="J682" t="s">
        <v>611</v>
      </c>
      <c r="L682" t="s">
        <v>52</v>
      </c>
      <c r="M682" t="s">
        <v>616</v>
      </c>
      <c r="R682" t="s">
        <v>372</v>
      </c>
      <c r="S682" t="s">
        <v>190</v>
      </c>
      <c r="T682" t="s">
        <v>17</v>
      </c>
      <c r="U682" t="s">
        <v>594</v>
      </c>
      <c r="W682" t="s">
        <v>614</v>
      </c>
      <c r="X682" t="s">
        <v>615</v>
      </c>
      <c r="AC682" t="s">
        <v>372</v>
      </c>
      <c r="AD682" t="s">
        <v>266</v>
      </c>
      <c r="AE682" t="s">
        <v>36</v>
      </c>
      <c r="AG682">
        <v>0</v>
      </c>
      <c r="AH682">
        <v>9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 s="36">
        <v>1</v>
      </c>
      <c r="AP682">
        <v>1</v>
      </c>
      <c r="AQ682">
        <v>2</v>
      </c>
      <c r="AR682">
        <v>2</v>
      </c>
      <c r="AS682">
        <v>4</v>
      </c>
      <c r="AT682">
        <v>9</v>
      </c>
      <c r="AU682" t="s">
        <v>21</v>
      </c>
      <c r="AV682" t="s">
        <v>652</v>
      </c>
      <c r="AW682">
        <v>120</v>
      </c>
      <c r="AX682">
        <v>30</v>
      </c>
      <c r="AY682">
        <v>0</v>
      </c>
      <c r="AZ682">
        <v>5</v>
      </c>
      <c r="BA682">
        <v>155</v>
      </c>
      <c r="BB682">
        <v>8.6633450799999991</v>
      </c>
      <c r="BC682">
        <v>14.9876931</v>
      </c>
      <c r="BD682">
        <v>11</v>
      </c>
    </row>
    <row r="683" spans="1:56" x14ac:dyDescent="0.25">
      <c r="A683" s="171">
        <v>44155</v>
      </c>
      <c r="B683" t="s">
        <v>10</v>
      </c>
      <c r="C683" t="s">
        <v>659</v>
      </c>
      <c r="D683" t="s">
        <v>11</v>
      </c>
      <c r="E683" t="s">
        <v>660</v>
      </c>
      <c r="F683" t="s">
        <v>51</v>
      </c>
      <c r="G683" t="s">
        <v>1141</v>
      </c>
      <c r="H683" t="s">
        <v>361</v>
      </c>
      <c r="I683" t="s">
        <v>14</v>
      </c>
      <c r="J683" t="s">
        <v>611</v>
      </c>
      <c r="L683" t="s">
        <v>52</v>
      </c>
      <c r="M683" t="s">
        <v>616</v>
      </c>
      <c r="R683" t="s">
        <v>372</v>
      </c>
      <c r="S683" t="s">
        <v>80</v>
      </c>
      <c r="T683" t="s">
        <v>17</v>
      </c>
      <c r="U683" t="s">
        <v>594</v>
      </c>
      <c r="W683" t="s">
        <v>614</v>
      </c>
      <c r="X683" t="s">
        <v>615</v>
      </c>
      <c r="AC683" t="s">
        <v>372</v>
      </c>
      <c r="AD683" t="s">
        <v>270</v>
      </c>
      <c r="AE683" t="s">
        <v>36</v>
      </c>
      <c r="AG683">
        <v>0</v>
      </c>
      <c r="AH683">
        <v>8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 s="36">
        <v>1</v>
      </c>
      <c r="AP683">
        <v>1</v>
      </c>
      <c r="AQ683">
        <v>2</v>
      </c>
      <c r="AR683">
        <v>2</v>
      </c>
      <c r="AS683">
        <v>3</v>
      </c>
      <c r="AT683">
        <v>8</v>
      </c>
      <c r="AU683" t="s">
        <v>21</v>
      </c>
      <c r="AV683" t="s">
        <v>652</v>
      </c>
      <c r="AW683">
        <v>80</v>
      </c>
      <c r="AX683">
        <v>30</v>
      </c>
      <c r="AY683">
        <v>0</v>
      </c>
      <c r="AZ683">
        <v>4</v>
      </c>
      <c r="BA683">
        <v>114</v>
      </c>
      <c r="BB683">
        <v>8.6633450799999991</v>
      </c>
      <c r="BC683">
        <v>14.9876931</v>
      </c>
      <c r="BD683">
        <v>11</v>
      </c>
    </row>
    <row r="684" spans="1:56" x14ac:dyDescent="0.25">
      <c r="A684" s="171">
        <v>44155</v>
      </c>
      <c r="B684" t="s">
        <v>10</v>
      </c>
      <c r="C684" t="s">
        <v>659</v>
      </c>
      <c r="D684" t="s">
        <v>11</v>
      </c>
      <c r="E684" t="s">
        <v>660</v>
      </c>
      <c r="F684" t="s">
        <v>33</v>
      </c>
      <c r="G684" t="s">
        <v>668</v>
      </c>
      <c r="H684" t="s">
        <v>362</v>
      </c>
      <c r="I684" t="s">
        <v>14</v>
      </c>
      <c r="J684" t="s">
        <v>611</v>
      </c>
      <c r="L684" t="s">
        <v>34</v>
      </c>
      <c r="M684" t="s">
        <v>651</v>
      </c>
      <c r="R684" t="s">
        <v>372</v>
      </c>
      <c r="S684" t="s">
        <v>80</v>
      </c>
      <c r="T684" t="s">
        <v>25</v>
      </c>
      <c r="U684" t="s">
        <v>596</v>
      </c>
      <c r="W684" t="s">
        <v>10</v>
      </c>
      <c r="X684" t="s">
        <v>659</v>
      </c>
      <c r="Y684" t="s">
        <v>927</v>
      </c>
      <c r="Z684" t="s">
        <v>928</v>
      </c>
      <c r="AA684" t="s">
        <v>1143</v>
      </c>
      <c r="AB684" t="s">
        <v>1144</v>
      </c>
      <c r="AC684" t="s">
        <v>503</v>
      </c>
      <c r="AD684" t="s">
        <v>188</v>
      </c>
      <c r="AE684" t="s">
        <v>36</v>
      </c>
      <c r="AG684">
        <v>0</v>
      </c>
      <c r="AH684">
        <v>3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 s="36">
        <v>1</v>
      </c>
      <c r="AP684">
        <v>0</v>
      </c>
      <c r="AQ684">
        <v>0</v>
      </c>
      <c r="AR684">
        <v>0</v>
      </c>
      <c r="AS684">
        <v>3</v>
      </c>
      <c r="AT684">
        <v>3</v>
      </c>
      <c r="AU684" t="s">
        <v>37</v>
      </c>
      <c r="AW684">
        <v>100</v>
      </c>
      <c r="AX684">
        <v>0</v>
      </c>
      <c r="AY684">
        <v>0</v>
      </c>
      <c r="AZ684">
        <v>0</v>
      </c>
      <c r="BA684">
        <v>100</v>
      </c>
      <c r="BB684">
        <v>9.3887997999999993</v>
      </c>
      <c r="BC684">
        <v>13.43275727</v>
      </c>
      <c r="BD684">
        <v>11</v>
      </c>
    </row>
    <row r="685" spans="1:56" x14ac:dyDescent="0.25">
      <c r="A685" s="171">
        <v>44155</v>
      </c>
      <c r="B685" t="s">
        <v>10</v>
      </c>
      <c r="C685" t="s">
        <v>659</v>
      </c>
      <c r="D685" t="s">
        <v>11</v>
      </c>
      <c r="E685" t="s">
        <v>660</v>
      </c>
      <c r="F685" t="s">
        <v>33</v>
      </c>
      <c r="G685" t="s">
        <v>668</v>
      </c>
      <c r="H685" t="s">
        <v>362</v>
      </c>
      <c r="I685" t="s">
        <v>25</v>
      </c>
      <c r="J685" t="s">
        <v>596</v>
      </c>
      <c r="L685" t="s">
        <v>10</v>
      </c>
      <c r="M685" t="s">
        <v>659</v>
      </c>
      <c r="N685" t="s">
        <v>11</v>
      </c>
      <c r="O685" t="s">
        <v>660</v>
      </c>
      <c r="P685" t="s">
        <v>33</v>
      </c>
      <c r="Q685" t="s">
        <v>668</v>
      </c>
      <c r="R685" t="s">
        <v>362</v>
      </c>
      <c r="S685" t="s">
        <v>141</v>
      </c>
      <c r="T685" t="s">
        <v>281</v>
      </c>
      <c r="U685" t="s">
        <v>1019</v>
      </c>
      <c r="W685" t="s">
        <v>282</v>
      </c>
      <c r="X685" t="s">
        <v>1020</v>
      </c>
      <c r="AC685" t="s">
        <v>372</v>
      </c>
      <c r="AD685" t="s">
        <v>320</v>
      </c>
      <c r="AE685" t="s">
        <v>332</v>
      </c>
      <c r="AG685">
        <v>0</v>
      </c>
      <c r="AH685">
        <v>2</v>
      </c>
      <c r="AI685">
        <v>0</v>
      </c>
      <c r="AJ685">
        <v>2</v>
      </c>
      <c r="AK685">
        <v>0</v>
      </c>
      <c r="AL685">
        <v>0</v>
      </c>
      <c r="AM685">
        <v>0</v>
      </c>
      <c r="AN685">
        <v>0</v>
      </c>
      <c r="AO685" s="36">
        <v>2</v>
      </c>
      <c r="AP685">
        <v>0</v>
      </c>
      <c r="AQ685">
        <v>0</v>
      </c>
      <c r="AR685">
        <v>0</v>
      </c>
      <c r="AS685">
        <v>4</v>
      </c>
      <c r="AT685">
        <v>4</v>
      </c>
      <c r="AU685" t="s">
        <v>37</v>
      </c>
      <c r="AW685">
        <v>350</v>
      </c>
      <c r="AX685">
        <v>0</v>
      </c>
      <c r="AY685">
        <v>0</v>
      </c>
      <c r="AZ685">
        <v>0</v>
      </c>
      <c r="BA685">
        <v>350</v>
      </c>
      <c r="BB685">
        <v>9.3887997999999993</v>
      </c>
      <c r="BC685">
        <v>13.43275727</v>
      </c>
      <c r="BD685">
        <v>11</v>
      </c>
    </row>
    <row r="686" spans="1:56" x14ac:dyDescent="0.25">
      <c r="A686" s="171">
        <v>44155</v>
      </c>
      <c r="B686" t="s">
        <v>10</v>
      </c>
      <c r="C686" t="s">
        <v>659</v>
      </c>
      <c r="D686" t="s">
        <v>11</v>
      </c>
      <c r="E686" t="s">
        <v>660</v>
      </c>
      <c r="F686" t="s">
        <v>12</v>
      </c>
      <c r="G686" t="s">
        <v>661</v>
      </c>
      <c r="H686" t="s">
        <v>13</v>
      </c>
      <c r="I686" t="s">
        <v>14</v>
      </c>
      <c r="J686" t="s">
        <v>611</v>
      </c>
      <c r="L686" t="s">
        <v>637</v>
      </c>
      <c r="M686" t="s">
        <v>638</v>
      </c>
      <c r="R686" t="s">
        <v>372</v>
      </c>
      <c r="S686" t="s">
        <v>86</v>
      </c>
      <c r="T686" t="s">
        <v>17</v>
      </c>
      <c r="U686" t="s">
        <v>594</v>
      </c>
      <c r="W686" t="s">
        <v>18</v>
      </c>
      <c r="X686" t="s">
        <v>601</v>
      </c>
      <c r="AC686" t="s">
        <v>372</v>
      </c>
      <c r="AD686" t="s">
        <v>320</v>
      </c>
      <c r="AE686" t="s">
        <v>183</v>
      </c>
      <c r="AG686">
        <v>4</v>
      </c>
      <c r="AH686">
        <v>2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 s="36">
        <v>2</v>
      </c>
      <c r="AP686">
        <v>0</v>
      </c>
      <c r="AQ686">
        <v>0</v>
      </c>
      <c r="AR686">
        <v>2</v>
      </c>
      <c r="AS686">
        <v>4</v>
      </c>
      <c r="AT686">
        <v>6</v>
      </c>
      <c r="AU686" t="s">
        <v>31</v>
      </c>
      <c r="AW686">
        <v>430</v>
      </c>
      <c r="AX686">
        <v>187</v>
      </c>
      <c r="AY686">
        <v>0</v>
      </c>
      <c r="AZ686">
        <v>0</v>
      </c>
      <c r="BA686">
        <v>617</v>
      </c>
      <c r="BB686">
        <v>7.7847441999999996</v>
      </c>
      <c r="BC686">
        <v>15.51739456</v>
      </c>
      <c r="BD686">
        <v>11</v>
      </c>
    </row>
    <row r="687" spans="1:56" x14ac:dyDescent="0.25">
      <c r="A687" s="171">
        <v>44156</v>
      </c>
      <c r="B687" t="s">
        <v>26</v>
      </c>
      <c r="C687" t="s">
        <v>590</v>
      </c>
      <c r="D687" t="s">
        <v>591</v>
      </c>
      <c r="E687" t="s">
        <v>592</v>
      </c>
      <c r="F687" t="s">
        <v>142</v>
      </c>
      <c r="G687" t="s">
        <v>606</v>
      </c>
      <c r="H687" t="s">
        <v>363</v>
      </c>
      <c r="I687" t="s">
        <v>25</v>
      </c>
      <c r="J687" t="s">
        <v>596</v>
      </c>
      <c r="L687" t="s">
        <v>26</v>
      </c>
      <c r="M687" t="s">
        <v>590</v>
      </c>
      <c r="N687" t="s">
        <v>591</v>
      </c>
      <c r="O687" t="s">
        <v>592</v>
      </c>
      <c r="P687" t="s">
        <v>142</v>
      </c>
      <c r="Q687" t="s">
        <v>606</v>
      </c>
      <c r="R687" t="s">
        <v>363</v>
      </c>
      <c r="S687" t="s">
        <v>75</v>
      </c>
      <c r="T687" t="s">
        <v>17</v>
      </c>
      <c r="U687" t="s">
        <v>594</v>
      </c>
      <c r="W687" t="s">
        <v>614</v>
      </c>
      <c r="X687" t="s">
        <v>615</v>
      </c>
      <c r="AC687" t="s">
        <v>372</v>
      </c>
      <c r="AD687" t="s">
        <v>176</v>
      </c>
      <c r="AE687" t="s">
        <v>112</v>
      </c>
      <c r="AG687">
        <v>0</v>
      </c>
      <c r="AH687">
        <v>0</v>
      </c>
      <c r="AI687">
        <v>3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1</v>
      </c>
      <c r="AP687">
        <v>0</v>
      </c>
      <c r="AQ687">
        <v>0</v>
      </c>
      <c r="AR687">
        <v>0</v>
      </c>
      <c r="AS687">
        <v>3</v>
      </c>
      <c r="AT687">
        <v>3</v>
      </c>
      <c r="AU687" t="s">
        <v>37</v>
      </c>
      <c r="AW687">
        <v>173</v>
      </c>
      <c r="AX687">
        <v>0</v>
      </c>
      <c r="AY687">
        <v>0</v>
      </c>
      <c r="AZ687">
        <v>0</v>
      </c>
      <c r="BA687">
        <v>173</v>
      </c>
      <c r="BB687">
        <v>6.9304543000000001</v>
      </c>
      <c r="BC687">
        <v>14.819990539999999</v>
      </c>
      <c r="BD687">
        <v>11</v>
      </c>
    </row>
    <row r="688" spans="1:56" x14ac:dyDescent="0.25">
      <c r="A688" s="171">
        <v>44156</v>
      </c>
      <c r="B688" t="s">
        <v>26</v>
      </c>
      <c r="C688" t="s">
        <v>590</v>
      </c>
      <c r="D688" t="s">
        <v>591</v>
      </c>
      <c r="E688" t="s">
        <v>592</v>
      </c>
      <c r="F688" t="s">
        <v>88</v>
      </c>
      <c r="G688" t="s">
        <v>593</v>
      </c>
      <c r="H688" t="s">
        <v>89</v>
      </c>
      <c r="I688" t="s">
        <v>25</v>
      </c>
      <c r="J688" t="s">
        <v>596</v>
      </c>
      <c r="L688" t="s">
        <v>26</v>
      </c>
      <c r="M688" t="s">
        <v>590</v>
      </c>
      <c r="N688" t="s">
        <v>591</v>
      </c>
      <c r="O688" t="s">
        <v>592</v>
      </c>
      <c r="P688" t="s">
        <v>142</v>
      </c>
      <c r="Q688" t="s">
        <v>606</v>
      </c>
      <c r="R688" t="s">
        <v>153</v>
      </c>
      <c r="S688" t="s">
        <v>29</v>
      </c>
      <c r="T688" t="s">
        <v>25</v>
      </c>
      <c r="U688" t="s">
        <v>596</v>
      </c>
      <c r="W688" t="s">
        <v>26</v>
      </c>
      <c r="X688" t="s">
        <v>590</v>
      </c>
      <c r="Y688" t="s">
        <v>591</v>
      </c>
      <c r="Z688" t="s">
        <v>592</v>
      </c>
      <c r="AA688" t="s">
        <v>88</v>
      </c>
      <c r="AB688" t="s">
        <v>593</v>
      </c>
      <c r="AC688" t="s">
        <v>400</v>
      </c>
      <c r="AD688" t="s">
        <v>196</v>
      </c>
      <c r="AE688" t="s">
        <v>30</v>
      </c>
      <c r="AG688">
        <v>2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1</v>
      </c>
      <c r="AP688">
        <v>0</v>
      </c>
      <c r="AQ688">
        <v>0</v>
      </c>
      <c r="AR688">
        <v>0</v>
      </c>
      <c r="AS688">
        <v>2</v>
      </c>
      <c r="AT688">
        <v>2</v>
      </c>
      <c r="AU688" t="s">
        <v>37</v>
      </c>
      <c r="AW688">
        <v>32</v>
      </c>
      <c r="AX688">
        <v>0</v>
      </c>
      <c r="AY688">
        <v>0</v>
      </c>
      <c r="AZ688">
        <v>0</v>
      </c>
      <c r="BA688">
        <v>32</v>
      </c>
      <c r="BB688">
        <v>6.7419379599999996</v>
      </c>
      <c r="BC688">
        <v>14.56870743</v>
      </c>
      <c r="BD688">
        <v>11</v>
      </c>
    </row>
    <row r="689" spans="1:56" x14ac:dyDescent="0.25">
      <c r="A689" s="171">
        <v>44156</v>
      </c>
      <c r="B689" t="s">
        <v>26</v>
      </c>
      <c r="C689" t="s">
        <v>590</v>
      </c>
      <c r="D689" t="s">
        <v>591</v>
      </c>
      <c r="E689" t="s">
        <v>592</v>
      </c>
      <c r="F689" t="s">
        <v>88</v>
      </c>
      <c r="G689" t="s">
        <v>593</v>
      </c>
      <c r="H689" t="s">
        <v>89</v>
      </c>
      <c r="I689" t="s">
        <v>25</v>
      </c>
      <c r="J689" t="s">
        <v>596</v>
      </c>
      <c r="L689" t="s">
        <v>26</v>
      </c>
      <c r="M689" t="s">
        <v>590</v>
      </c>
      <c r="N689" t="s">
        <v>591</v>
      </c>
      <c r="O689" t="s">
        <v>592</v>
      </c>
      <c r="P689" t="s">
        <v>142</v>
      </c>
      <c r="Q689" t="s">
        <v>606</v>
      </c>
      <c r="R689" t="s">
        <v>153</v>
      </c>
      <c r="S689" t="s">
        <v>29</v>
      </c>
      <c r="T689" t="s">
        <v>25</v>
      </c>
      <c r="U689" t="s">
        <v>596</v>
      </c>
      <c r="W689" t="s">
        <v>26</v>
      </c>
      <c r="X689" t="s">
        <v>590</v>
      </c>
      <c r="Y689" t="s">
        <v>591</v>
      </c>
      <c r="Z689" t="s">
        <v>592</v>
      </c>
      <c r="AA689" t="s">
        <v>88</v>
      </c>
      <c r="AB689" t="s">
        <v>593</v>
      </c>
      <c r="AC689" t="s">
        <v>400</v>
      </c>
      <c r="AD689" t="s">
        <v>196</v>
      </c>
      <c r="AE689" t="s">
        <v>30</v>
      </c>
      <c r="AG689">
        <v>2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1</v>
      </c>
      <c r="AP689">
        <v>0</v>
      </c>
      <c r="AQ689">
        <v>0</v>
      </c>
      <c r="AR689">
        <v>0</v>
      </c>
      <c r="AS689">
        <v>2</v>
      </c>
      <c r="AT689">
        <v>2</v>
      </c>
      <c r="AU689" t="s">
        <v>37</v>
      </c>
      <c r="AW689">
        <v>20</v>
      </c>
      <c r="AX689">
        <v>0</v>
      </c>
      <c r="AY689">
        <v>0</v>
      </c>
      <c r="AZ689">
        <v>0</v>
      </c>
      <c r="BA689">
        <v>20</v>
      </c>
      <c r="BB689">
        <v>6.7419379599999996</v>
      </c>
      <c r="BC689">
        <v>14.56870743</v>
      </c>
      <c r="BD689">
        <v>11</v>
      </c>
    </row>
    <row r="690" spans="1:56" x14ac:dyDescent="0.25">
      <c r="A690" s="171">
        <v>44156</v>
      </c>
      <c r="B690" t="s">
        <v>26</v>
      </c>
      <c r="C690" t="s">
        <v>590</v>
      </c>
      <c r="D690" t="s">
        <v>591</v>
      </c>
      <c r="E690" t="s">
        <v>592</v>
      </c>
      <c r="F690" t="s">
        <v>88</v>
      </c>
      <c r="G690" t="s">
        <v>593</v>
      </c>
      <c r="H690" t="s">
        <v>89</v>
      </c>
      <c r="I690" t="s">
        <v>25</v>
      </c>
      <c r="J690" t="s">
        <v>596</v>
      </c>
      <c r="L690" t="s">
        <v>26</v>
      </c>
      <c r="M690" t="s">
        <v>590</v>
      </c>
      <c r="N690" t="s">
        <v>591</v>
      </c>
      <c r="O690" t="s">
        <v>592</v>
      </c>
      <c r="P690" t="s">
        <v>27</v>
      </c>
      <c r="Q690" t="s">
        <v>607</v>
      </c>
      <c r="R690" t="s">
        <v>700</v>
      </c>
      <c r="S690" t="s">
        <v>138</v>
      </c>
      <c r="T690" t="s">
        <v>25</v>
      </c>
      <c r="U690" t="s">
        <v>596</v>
      </c>
      <c r="W690" t="s">
        <v>92</v>
      </c>
      <c r="X690" t="s">
        <v>602</v>
      </c>
      <c r="Y690" t="s">
        <v>157</v>
      </c>
      <c r="Z690" t="s">
        <v>665</v>
      </c>
      <c r="AA690" t="s">
        <v>205</v>
      </c>
      <c r="AB690" t="s">
        <v>697</v>
      </c>
      <c r="AC690" t="s">
        <v>436</v>
      </c>
      <c r="AD690" t="s">
        <v>182</v>
      </c>
      <c r="AE690" t="s">
        <v>30</v>
      </c>
      <c r="AG690">
        <v>5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1</v>
      </c>
      <c r="AP690">
        <v>0</v>
      </c>
      <c r="AQ690">
        <v>0</v>
      </c>
      <c r="AR690">
        <v>1</v>
      </c>
      <c r="AS690">
        <v>4</v>
      </c>
      <c r="AT690">
        <v>5</v>
      </c>
      <c r="AU690" t="s">
        <v>37</v>
      </c>
      <c r="AW690">
        <v>47</v>
      </c>
      <c r="AX690">
        <v>0</v>
      </c>
      <c r="AY690">
        <v>0</v>
      </c>
      <c r="AZ690">
        <v>0</v>
      </c>
      <c r="BA690">
        <v>47</v>
      </c>
      <c r="BB690">
        <v>6.7419379599999996</v>
      </c>
      <c r="BC690">
        <v>14.56870743</v>
      </c>
      <c r="BD690">
        <v>11</v>
      </c>
    </row>
    <row r="691" spans="1:56" x14ac:dyDescent="0.25">
      <c r="A691" s="171">
        <v>44156</v>
      </c>
      <c r="B691" t="s">
        <v>26</v>
      </c>
      <c r="C691" t="s">
        <v>590</v>
      </c>
      <c r="D691" t="s">
        <v>591</v>
      </c>
      <c r="E691" t="s">
        <v>592</v>
      </c>
      <c r="F691" t="s">
        <v>88</v>
      </c>
      <c r="G691" t="s">
        <v>593</v>
      </c>
      <c r="H691" t="s">
        <v>89</v>
      </c>
      <c r="I691" t="s">
        <v>17</v>
      </c>
      <c r="J691" t="s">
        <v>594</v>
      </c>
      <c r="L691" t="s">
        <v>18</v>
      </c>
      <c r="M691" t="s">
        <v>601</v>
      </c>
      <c r="R691" t="s">
        <v>372</v>
      </c>
      <c r="S691" t="s">
        <v>80</v>
      </c>
      <c r="T691" t="s">
        <v>25</v>
      </c>
      <c r="U691" t="s">
        <v>596</v>
      </c>
      <c r="W691" t="s">
        <v>92</v>
      </c>
      <c r="X691" t="s">
        <v>602</v>
      </c>
      <c r="Y691" t="s">
        <v>157</v>
      </c>
      <c r="Z691" t="s">
        <v>665</v>
      </c>
      <c r="AA691" t="s">
        <v>158</v>
      </c>
      <c r="AB691" t="s">
        <v>667</v>
      </c>
      <c r="AC691" t="s">
        <v>470</v>
      </c>
      <c r="AD691" t="s">
        <v>19</v>
      </c>
      <c r="AE691" t="s">
        <v>112</v>
      </c>
      <c r="AG691">
        <v>0</v>
      </c>
      <c r="AH691">
        <v>0</v>
      </c>
      <c r="AI691">
        <v>4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1</v>
      </c>
      <c r="AP691">
        <v>0</v>
      </c>
      <c r="AQ691">
        <v>0</v>
      </c>
      <c r="AR691">
        <v>0</v>
      </c>
      <c r="AS691">
        <v>4</v>
      </c>
      <c r="AT691">
        <v>4</v>
      </c>
      <c r="AU691" t="s">
        <v>600</v>
      </c>
      <c r="AW691">
        <v>52</v>
      </c>
      <c r="AX691">
        <v>0</v>
      </c>
      <c r="AY691">
        <v>0</v>
      </c>
      <c r="AZ691">
        <v>0</v>
      </c>
      <c r="BA691">
        <v>52</v>
      </c>
      <c r="BB691">
        <v>6.7419379599999996</v>
      </c>
      <c r="BC691">
        <v>14.56870743</v>
      </c>
      <c r="BD691">
        <v>11</v>
      </c>
    </row>
    <row r="692" spans="1:56" x14ac:dyDescent="0.25">
      <c r="A692" s="171">
        <v>44156</v>
      </c>
      <c r="B692" t="s">
        <v>92</v>
      </c>
      <c r="C692" t="s">
        <v>602</v>
      </c>
      <c r="D692" t="s">
        <v>940</v>
      </c>
      <c r="E692" t="s">
        <v>604</v>
      </c>
      <c r="F692" t="s">
        <v>193</v>
      </c>
      <c r="G692" t="s">
        <v>754</v>
      </c>
      <c r="H692" t="s">
        <v>367</v>
      </c>
      <c r="I692" t="s">
        <v>25</v>
      </c>
      <c r="J692" t="s">
        <v>596</v>
      </c>
      <c r="L692" t="s">
        <v>92</v>
      </c>
      <c r="M692" t="s">
        <v>602</v>
      </c>
      <c r="N692" t="s">
        <v>940</v>
      </c>
      <c r="O692" t="s">
        <v>604</v>
      </c>
      <c r="P692" t="s">
        <v>193</v>
      </c>
      <c r="Q692" t="s">
        <v>754</v>
      </c>
      <c r="R692" t="s">
        <v>1039</v>
      </c>
      <c r="S692" t="s">
        <v>254</v>
      </c>
      <c r="T692" t="s">
        <v>17</v>
      </c>
      <c r="U692" t="s">
        <v>594</v>
      </c>
      <c r="W692" t="s">
        <v>221</v>
      </c>
      <c r="X692" t="s">
        <v>622</v>
      </c>
      <c r="AC692" t="s">
        <v>372</v>
      </c>
      <c r="AD692" t="s">
        <v>194</v>
      </c>
      <c r="AE692" t="s">
        <v>30</v>
      </c>
      <c r="AG692">
        <v>5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 s="36">
        <v>1</v>
      </c>
      <c r="AP692">
        <v>0</v>
      </c>
      <c r="AQ692">
        <v>0</v>
      </c>
      <c r="AR692">
        <v>0</v>
      </c>
      <c r="AS692">
        <v>5</v>
      </c>
      <c r="AT692">
        <v>5</v>
      </c>
      <c r="AU692" t="s">
        <v>37</v>
      </c>
      <c r="AW692">
        <v>76</v>
      </c>
      <c r="AX692">
        <v>0</v>
      </c>
      <c r="AY692">
        <v>0</v>
      </c>
      <c r="AZ692">
        <v>0</v>
      </c>
      <c r="BA692">
        <v>76</v>
      </c>
      <c r="BB692">
        <v>4.8990748999999996</v>
      </c>
      <c r="BC692">
        <v>14.54433978</v>
      </c>
      <c r="BD692">
        <v>11</v>
      </c>
    </row>
    <row r="693" spans="1:56" x14ac:dyDescent="0.25">
      <c r="A693" s="171">
        <v>44156</v>
      </c>
      <c r="B693" t="s">
        <v>92</v>
      </c>
      <c r="C693" t="s">
        <v>602</v>
      </c>
      <c r="D693" t="s">
        <v>940</v>
      </c>
      <c r="E693" t="s">
        <v>604</v>
      </c>
      <c r="F693" t="s">
        <v>193</v>
      </c>
      <c r="G693" t="s">
        <v>754</v>
      </c>
      <c r="H693" t="s">
        <v>367</v>
      </c>
      <c r="I693" t="s">
        <v>25</v>
      </c>
      <c r="J693" t="s">
        <v>596</v>
      </c>
      <c r="L693" t="s">
        <v>92</v>
      </c>
      <c r="M693" t="s">
        <v>602</v>
      </c>
      <c r="N693" t="s">
        <v>940</v>
      </c>
      <c r="O693" t="s">
        <v>604</v>
      </c>
      <c r="P693" t="s">
        <v>193</v>
      </c>
      <c r="Q693" t="s">
        <v>754</v>
      </c>
      <c r="R693" t="s">
        <v>486</v>
      </c>
      <c r="S693" t="s">
        <v>29</v>
      </c>
      <c r="T693" t="s">
        <v>25</v>
      </c>
      <c r="U693" t="s">
        <v>596</v>
      </c>
      <c r="W693" t="s">
        <v>109</v>
      </c>
      <c r="X693" t="s">
        <v>690</v>
      </c>
      <c r="Y693" t="s">
        <v>271</v>
      </c>
      <c r="Z693" t="s">
        <v>714</v>
      </c>
      <c r="AA693" t="s">
        <v>272</v>
      </c>
      <c r="AB693" t="s">
        <v>715</v>
      </c>
      <c r="AC693" t="s">
        <v>1069</v>
      </c>
      <c r="AD693" t="s">
        <v>664</v>
      </c>
      <c r="AE693" t="s">
        <v>30</v>
      </c>
      <c r="AG693">
        <v>4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 s="36">
        <v>1</v>
      </c>
      <c r="AP693">
        <v>0</v>
      </c>
      <c r="AQ693">
        <v>0</v>
      </c>
      <c r="AR693">
        <v>0</v>
      </c>
      <c r="AS693">
        <v>4</v>
      </c>
      <c r="AT693">
        <v>4</v>
      </c>
      <c r="AU693" t="s">
        <v>37</v>
      </c>
      <c r="AW693">
        <v>49</v>
      </c>
      <c r="AX693">
        <v>0</v>
      </c>
      <c r="AY693">
        <v>0</v>
      </c>
      <c r="AZ693">
        <v>0</v>
      </c>
      <c r="BA693">
        <v>49</v>
      </c>
      <c r="BB693">
        <v>4.8990748999999996</v>
      </c>
      <c r="BC693">
        <v>14.54433978</v>
      </c>
      <c r="BD693">
        <v>11</v>
      </c>
    </row>
    <row r="694" spans="1:56" x14ac:dyDescent="0.25">
      <c r="A694" s="171">
        <v>44156</v>
      </c>
      <c r="B694" t="s">
        <v>92</v>
      </c>
      <c r="C694" t="s">
        <v>602</v>
      </c>
      <c r="D694" t="s">
        <v>940</v>
      </c>
      <c r="E694" t="s">
        <v>604</v>
      </c>
      <c r="F694" t="s">
        <v>193</v>
      </c>
      <c r="G694" t="s">
        <v>754</v>
      </c>
      <c r="H694" t="s">
        <v>367</v>
      </c>
      <c r="I694" t="s">
        <v>25</v>
      </c>
      <c r="J694" t="s">
        <v>596</v>
      </c>
      <c r="L694" t="s">
        <v>92</v>
      </c>
      <c r="M694" t="s">
        <v>602</v>
      </c>
      <c r="N694" t="s">
        <v>940</v>
      </c>
      <c r="O694" t="s">
        <v>604</v>
      </c>
      <c r="P694" t="s">
        <v>154</v>
      </c>
      <c r="Q694" t="s">
        <v>605</v>
      </c>
      <c r="R694" t="s">
        <v>1057</v>
      </c>
      <c r="S694" t="s">
        <v>254</v>
      </c>
      <c r="T694" t="s">
        <v>25</v>
      </c>
      <c r="U694" t="s">
        <v>596</v>
      </c>
      <c r="W694" t="s">
        <v>92</v>
      </c>
      <c r="X694" t="s">
        <v>602</v>
      </c>
      <c r="Y694" t="s">
        <v>603</v>
      </c>
      <c r="Z694" t="s">
        <v>604</v>
      </c>
      <c r="AA694" t="s">
        <v>193</v>
      </c>
      <c r="AB694" t="s">
        <v>754</v>
      </c>
      <c r="AC694" t="s">
        <v>1063</v>
      </c>
      <c r="AD694" t="s">
        <v>234</v>
      </c>
      <c r="AE694" t="s">
        <v>30</v>
      </c>
      <c r="AG694">
        <v>9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 s="36">
        <v>1</v>
      </c>
      <c r="AP694">
        <v>0</v>
      </c>
      <c r="AQ694">
        <v>0</v>
      </c>
      <c r="AR694">
        <v>0</v>
      </c>
      <c r="AS694">
        <v>9</v>
      </c>
      <c r="AT694">
        <v>9</v>
      </c>
      <c r="AU694" t="s">
        <v>37</v>
      </c>
      <c r="AW694">
        <v>167</v>
      </c>
      <c r="AX694">
        <v>0</v>
      </c>
      <c r="AY694">
        <v>0</v>
      </c>
      <c r="AZ694">
        <v>0</v>
      </c>
      <c r="BA694">
        <v>167</v>
      </c>
      <c r="BB694">
        <v>4.8990748999999996</v>
      </c>
      <c r="BC694">
        <v>14.54433978</v>
      </c>
      <c r="BD694">
        <v>11</v>
      </c>
    </row>
    <row r="695" spans="1:56" x14ac:dyDescent="0.25">
      <c r="A695" s="171">
        <v>44156</v>
      </c>
      <c r="B695" t="s">
        <v>92</v>
      </c>
      <c r="C695" t="s">
        <v>602</v>
      </c>
      <c r="D695" t="s">
        <v>940</v>
      </c>
      <c r="E695" t="s">
        <v>604</v>
      </c>
      <c r="F695" t="s">
        <v>193</v>
      </c>
      <c r="G695" t="s">
        <v>754</v>
      </c>
      <c r="H695" t="s">
        <v>367</v>
      </c>
      <c r="I695" t="s">
        <v>14</v>
      </c>
      <c r="J695" t="s">
        <v>611</v>
      </c>
      <c r="L695" t="s">
        <v>242</v>
      </c>
      <c r="M695" t="s">
        <v>617</v>
      </c>
      <c r="R695" t="s">
        <v>372</v>
      </c>
      <c r="S695" t="s">
        <v>1073</v>
      </c>
      <c r="T695" t="s">
        <v>544</v>
      </c>
      <c r="U695" t="s">
        <v>782</v>
      </c>
      <c r="AC695" t="s">
        <v>372</v>
      </c>
      <c r="AD695" t="s">
        <v>1059</v>
      </c>
      <c r="AE695" t="s">
        <v>20</v>
      </c>
      <c r="AG695">
        <v>5</v>
      </c>
      <c r="AH695">
        <v>7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 s="36">
        <v>2</v>
      </c>
      <c r="AP695">
        <v>0</v>
      </c>
      <c r="AQ695">
        <v>0</v>
      </c>
      <c r="AR695">
        <v>0</v>
      </c>
      <c r="AS695">
        <v>12</v>
      </c>
      <c r="AT695">
        <v>12</v>
      </c>
      <c r="AU695" t="s">
        <v>37</v>
      </c>
      <c r="AW695">
        <v>255</v>
      </c>
      <c r="AX695">
        <v>0</v>
      </c>
      <c r="AY695">
        <v>0</v>
      </c>
      <c r="AZ695">
        <v>0</v>
      </c>
      <c r="BA695">
        <v>255</v>
      </c>
      <c r="BB695">
        <v>4.8990748999999996</v>
      </c>
      <c r="BC695">
        <v>14.54433978</v>
      </c>
      <c r="BD695">
        <v>11</v>
      </c>
    </row>
    <row r="696" spans="1:56" x14ac:dyDescent="0.25">
      <c r="A696" s="171">
        <v>44156</v>
      </c>
      <c r="B696" t="s">
        <v>92</v>
      </c>
      <c r="C696" t="s">
        <v>602</v>
      </c>
      <c r="D696" t="s">
        <v>940</v>
      </c>
      <c r="E696" t="s">
        <v>604</v>
      </c>
      <c r="F696" t="s">
        <v>193</v>
      </c>
      <c r="G696" t="s">
        <v>754</v>
      </c>
      <c r="H696" t="s">
        <v>367</v>
      </c>
      <c r="I696" t="s">
        <v>25</v>
      </c>
      <c r="J696" t="s">
        <v>596</v>
      </c>
      <c r="L696" t="s">
        <v>109</v>
      </c>
      <c r="M696" t="s">
        <v>690</v>
      </c>
      <c r="N696" t="s">
        <v>271</v>
      </c>
      <c r="O696" t="s">
        <v>714</v>
      </c>
      <c r="P696" t="s">
        <v>305</v>
      </c>
      <c r="Q696" t="s">
        <v>1074</v>
      </c>
      <c r="R696" t="s">
        <v>1075</v>
      </c>
      <c r="S696" t="s">
        <v>113</v>
      </c>
      <c r="T696" t="s">
        <v>17</v>
      </c>
      <c r="U696" t="s">
        <v>594</v>
      </c>
      <c r="W696" t="s">
        <v>221</v>
      </c>
      <c r="X696" t="s">
        <v>622</v>
      </c>
      <c r="AC696" t="s">
        <v>372</v>
      </c>
      <c r="AD696" t="s">
        <v>279</v>
      </c>
      <c r="AE696" t="s">
        <v>30</v>
      </c>
      <c r="AG696">
        <v>13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 s="36">
        <v>1</v>
      </c>
      <c r="AP696">
        <v>0</v>
      </c>
      <c r="AQ696">
        <v>0</v>
      </c>
      <c r="AR696">
        <v>0</v>
      </c>
      <c r="AS696">
        <v>13</v>
      </c>
      <c r="AT696">
        <v>13</v>
      </c>
      <c r="AU696" t="s">
        <v>37</v>
      </c>
      <c r="AW696">
        <v>236</v>
      </c>
      <c r="AX696">
        <v>0</v>
      </c>
      <c r="AY696">
        <v>0</v>
      </c>
      <c r="AZ696">
        <v>0</v>
      </c>
      <c r="BA696">
        <v>236</v>
      </c>
      <c r="BB696">
        <v>4.8990748999999996</v>
      </c>
      <c r="BC696">
        <v>14.54433978</v>
      </c>
      <c r="BD696">
        <v>11</v>
      </c>
    </row>
    <row r="697" spans="1:56" x14ac:dyDescent="0.25">
      <c r="A697" s="171">
        <v>44156</v>
      </c>
      <c r="B697" t="s">
        <v>92</v>
      </c>
      <c r="C697" t="s">
        <v>602</v>
      </c>
      <c r="D697" t="s">
        <v>940</v>
      </c>
      <c r="E697" t="s">
        <v>604</v>
      </c>
      <c r="F697" t="s">
        <v>193</v>
      </c>
      <c r="G697" t="s">
        <v>754</v>
      </c>
      <c r="H697" t="s">
        <v>367</v>
      </c>
      <c r="I697" t="s">
        <v>25</v>
      </c>
      <c r="J697" t="s">
        <v>596</v>
      </c>
      <c r="L697" t="s">
        <v>92</v>
      </c>
      <c r="M697" t="s">
        <v>602</v>
      </c>
      <c r="N697" t="s">
        <v>940</v>
      </c>
      <c r="O697" t="s">
        <v>604</v>
      </c>
      <c r="P697" t="s">
        <v>193</v>
      </c>
      <c r="Q697" t="s">
        <v>754</v>
      </c>
      <c r="R697" t="s">
        <v>367</v>
      </c>
      <c r="S697" t="s">
        <v>75</v>
      </c>
      <c r="T697" t="s">
        <v>25</v>
      </c>
      <c r="U697" t="s">
        <v>596</v>
      </c>
      <c r="W697" t="s">
        <v>92</v>
      </c>
      <c r="X697" t="s">
        <v>602</v>
      </c>
      <c r="Y697" t="s">
        <v>603</v>
      </c>
      <c r="Z697" t="s">
        <v>604</v>
      </c>
      <c r="AA697" t="s">
        <v>193</v>
      </c>
      <c r="AB697" t="s">
        <v>754</v>
      </c>
      <c r="AC697" t="s">
        <v>366</v>
      </c>
      <c r="AD697" t="s">
        <v>234</v>
      </c>
      <c r="AE697" t="s">
        <v>30</v>
      </c>
      <c r="AG697">
        <v>3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 s="36">
        <v>1</v>
      </c>
      <c r="AP697">
        <v>0</v>
      </c>
      <c r="AQ697">
        <v>0</v>
      </c>
      <c r="AR697">
        <v>0</v>
      </c>
      <c r="AS697">
        <v>3</v>
      </c>
      <c r="AT697">
        <v>3</v>
      </c>
      <c r="AU697" t="s">
        <v>37</v>
      </c>
      <c r="AW697">
        <v>16</v>
      </c>
      <c r="AX697">
        <v>0</v>
      </c>
      <c r="AY697">
        <v>0</v>
      </c>
      <c r="AZ697">
        <v>0</v>
      </c>
      <c r="BA697">
        <v>16</v>
      </c>
      <c r="BB697">
        <v>4.8990748999999996</v>
      </c>
      <c r="BC697">
        <v>14.54433978</v>
      </c>
      <c r="BD697">
        <v>11</v>
      </c>
    </row>
    <row r="698" spans="1:56" x14ac:dyDescent="0.25">
      <c r="A698" s="171">
        <v>44156</v>
      </c>
      <c r="B698" t="s">
        <v>92</v>
      </c>
      <c r="C698" t="s">
        <v>602</v>
      </c>
      <c r="D698" t="s">
        <v>940</v>
      </c>
      <c r="E698" t="s">
        <v>604</v>
      </c>
      <c r="F698" t="s">
        <v>218</v>
      </c>
      <c r="G698" t="s">
        <v>837</v>
      </c>
      <c r="H698" t="s">
        <v>364</v>
      </c>
      <c r="I698" t="s">
        <v>25</v>
      </c>
      <c r="J698" t="s">
        <v>596</v>
      </c>
      <c r="L698" t="s">
        <v>92</v>
      </c>
      <c r="M698" t="s">
        <v>602</v>
      </c>
      <c r="N698" t="s">
        <v>157</v>
      </c>
      <c r="O698" t="s">
        <v>665</v>
      </c>
      <c r="P698" t="s">
        <v>201</v>
      </c>
      <c r="Q698" t="s">
        <v>666</v>
      </c>
      <c r="R698" t="s">
        <v>958</v>
      </c>
      <c r="S698" t="s">
        <v>75</v>
      </c>
      <c r="T698" t="s">
        <v>17</v>
      </c>
      <c r="U698" t="s">
        <v>594</v>
      </c>
      <c r="W698" t="s">
        <v>243</v>
      </c>
      <c r="X698" t="s">
        <v>630</v>
      </c>
      <c r="AC698" t="s">
        <v>372</v>
      </c>
      <c r="AD698" t="s">
        <v>265</v>
      </c>
      <c r="AE698" t="s">
        <v>30</v>
      </c>
      <c r="AG698">
        <v>6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1</v>
      </c>
      <c r="AP698">
        <v>0</v>
      </c>
      <c r="AQ698">
        <v>2</v>
      </c>
      <c r="AR698">
        <v>1</v>
      </c>
      <c r="AS698">
        <v>3</v>
      </c>
      <c r="AT698">
        <v>6</v>
      </c>
      <c r="AU698" t="s">
        <v>31</v>
      </c>
      <c r="AW698">
        <v>430</v>
      </c>
      <c r="AX698">
        <v>90</v>
      </c>
      <c r="AY698">
        <v>0</v>
      </c>
      <c r="AZ698">
        <v>0</v>
      </c>
      <c r="BA698">
        <v>520</v>
      </c>
      <c r="BB698">
        <v>5.0849866700000002</v>
      </c>
      <c r="BC698">
        <v>14.63825578</v>
      </c>
      <c r="BD698">
        <v>11</v>
      </c>
    </row>
    <row r="699" spans="1:56" x14ac:dyDescent="0.25">
      <c r="A699" s="171">
        <v>44156</v>
      </c>
      <c r="B699" t="s">
        <v>92</v>
      </c>
      <c r="C699" t="s">
        <v>602</v>
      </c>
      <c r="D699" t="s">
        <v>940</v>
      </c>
      <c r="E699" t="s">
        <v>604</v>
      </c>
      <c r="F699" t="s">
        <v>218</v>
      </c>
      <c r="G699" t="s">
        <v>837</v>
      </c>
      <c r="H699" t="s">
        <v>364</v>
      </c>
      <c r="I699" t="s">
        <v>25</v>
      </c>
      <c r="J699" t="s">
        <v>596</v>
      </c>
      <c r="L699" t="s">
        <v>92</v>
      </c>
      <c r="M699" t="s">
        <v>602</v>
      </c>
      <c r="N699" t="s">
        <v>157</v>
      </c>
      <c r="O699" t="s">
        <v>665</v>
      </c>
      <c r="P699" t="s">
        <v>201</v>
      </c>
      <c r="Q699" t="s">
        <v>666</v>
      </c>
      <c r="R699" t="s">
        <v>958</v>
      </c>
      <c r="S699" t="s">
        <v>75</v>
      </c>
      <c r="T699" t="s">
        <v>17</v>
      </c>
      <c r="U699" t="s">
        <v>594</v>
      </c>
      <c r="W699" t="s">
        <v>243</v>
      </c>
      <c r="X699" t="s">
        <v>630</v>
      </c>
      <c r="AC699" t="s">
        <v>372</v>
      </c>
      <c r="AD699" t="s">
        <v>265</v>
      </c>
      <c r="AE699" t="s">
        <v>30</v>
      </c>
      <c r="AG699">
        <v>8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1</v>
      </c>
      <c r="AP699">
        <v>1</v>
      </c>
      <c r="AQ699">
        <v>2</v>
      </c>
      <c r="AR699">
        <v>1</v>
      </c>
      <c r="AS699">
        <v>4</v>
      </c>
      <c r="AT699">
        <v>8</v>
      </c>
      <c r="AU699" t="s">
        <v>31</v>
      </c>
      <c r="AW699">
        <v>510</v>
      </c>
      <c r="AX699">
        <v>70</v>
      </c>
      <c r="AY699">
        <v>0</v>
      </c>
      <c r="AZ699">
        <v>0</v>
      </c>
      <c r="BA699">
        <v>580</v>
      </c>
      <c r="BB699">
        <v>5.0849866700000002</v>
      </c>
      <c r="BC699">
        <v>14.63825578</v>
      </c>
      <c r="BD699">
        <v>11</v>
      </c>
    </row>
    <row r="700" spans="1:56" x14ac:dyDescent="0.25">
      <c r="A700" s="171">
        <v>44156</v>
      </c>
      <c r="B700" t="s">
        <v>10</v>
      </c>
      <c r="C700" t="s">
        <v>659</v>
      </c>
      <c r="D700" t="s">
        <v>927</v>
      </c>
      <c r="E700" t="s">
        <v>928</v>
      </c>
      <c r="F700" t="s">
        <v>1143</v>
      </c>
      <c r="G700" t="s">
        <v>1144</v>
      </c>
      <c r="H700" t="s">
        <v>578</v>
      </c>
      <c r="I700" t="s">
        <v>25</v>
      </c>
      <c r="J700" t="s">
        <v>596</v>
      </c>
      <c r="L700" t="s">
        <v>10</v>
      </c>
      <c r="M700" t="s">
        <v>659</v>
      </c>
      <c r="N700" t="s">
        <v>927</v>
      </c>
      <c r="O700" t="s">
        <v>928</v>
      </c>
      <c r="P700" t="s">
        <v>1143</v>
      </c>
      <c r="Q700" t="s">
        <v>1144</v>
      </c>
      <c r="R700" t="s">
        <v>1146</v>
      </c>
      <c r="S700" t="s">
        <v>70</v>
      </c>
      <c r="T700" t="s">
        <v>14</v>
      </c>
      <c r="U700" t="s">
        <v>611</v>
      </c>
      <c r="W700" t="s">
        <v>326</v>
      </c>
      <c r="X700" t="s">
        <v>657</v>
      </c>
      <c r="AC700" t="s">
        <v>372</v>
      </c>
      <c r="AD700" t="s">
        <v>179</v>
      </c>
      <c r="AE700" t="s">
        <v>36</v>
      </c>
      <c r="AG700">
        <v>0</v>
      </c>
      <c r="AH700">
        <v>3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 s="36">
        <v>1</v>
      </c>
      <c r="AP700">
        <v>0</v>
      </c>
      <c r="AQ700">
        <v>0</v>
      </c>
      <c r="AR700">
        <v>0</v>
      </c>
      <c r="AS700">
        <v>3</v>
      </c>
      <c r="AT700">
        <v>3</v>
      </c>
      <c r="AU700" t="s">
        <v>39</v>
      </c>
      <c r="AW700">
        <v>200</v>
      </c>
      <c r="AX700">
        <v>110</v>
      </c>
      <c r="AY700">
        <v>70</v>
      </c>
      <c r="AZ700">
        <v>0</v>
      </c>
      <c r="BA700">
        <v>380</v>
      </c>
      <c r="BB700">
        <v>9.2572727399999994</v>
      </c>
      <c r="BC700">
        <v>13.77182711</v>
      </c>
      <c r="BD700">
        <v>11</v>
      </c>
    </row>
    <row r="701" spans="1:56" x14ac:dyDescent="0.25">
      <c r="A701" s="171">
        <v>44156</v>
      </c>
      <c r="B701" t="s">
        <v>10</v>
      </c>
      <c r="C701" t="s">
        <v>659</v>
      </c>
      <c r="D701" t="s">
        <v>927</v>
      </c>
      <c r="E701" t="s">
        <v>928</v>
      </c>
      <c r="F701" t="s">
        <v>1143</v>
      </c>
      <c r="G701" t="s">
        <v>1144</v>
      </c>
      <c r="H701" t="s">
        <v>578</v>
      </c>
      <c r="I701" t="s">
        <v>25</v>
      </c>
      <c r="J701" t="s">
        <v>596</v>
      </c>
      <c r="L701" t="s">
        <v>10</v>
      </c>
      <c r="M701" t="s">
        <v>659</v>
      </c>
      <c r="N701" t="s">
        <v>11</v>
      </c>
      <c r="O701" t="s">
        <v>660</v>
      </c>
      <c r="P701" t="s">
        <v>33</v>
      </c>
      <c r="Q701" t="s">
        <v>668</v>
      </c>
      <c r="R701" t="s">
        <v>362</v>
      </c>
      <c r="S701" t="s">
        <v>138</v>
      </c>
      <c r="T701" t="s">
        <v>25</v>
      </c>
      <c r="U701" t="s">
        <v>596</v>
      </c>
      <c r="W701" t="s">
        <v>10</v>
      </c>
      <c r="X701" t="s">
        <v>659</v>
      </c>
      <c r="Y701" t="s">
        <v>128</v>
      </c>
      <c r="Z701" t="s">
        <v>975</v>
      </c>
      <c r="AA701" t="s">
        <v>145</v>
      </c>
      <c r="AB701" t="s">
        <v>976</v>
      </c>
      <c r="AC701" t="s">
        <v>496</v>
      </c>
      <c r="AD701" t="s">
        <v>254</v>
      </c>
      <c r="AE701" t="s">
        <v>30</v>
      </c>
      <c r="AG701">
        <v>4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 s="36">
        <v>1</v>
      </c>
      <c r="AP701">
        <v>0</v>
      </c>
      <c r="AQ701">
        <v>0</v>
      </c>
      <c r="AR701">
        <v>0</v>
      </c>
      <c r="AS701">
        <v>4</v>
      </c>
      <c r="AT701">
        <v>4</v>
      </c>
      <c r="AU701" t="s">
        <v>135</v>
      </c>
      <c r="AW701">
        <v>200</v>
      </c>
      <c r="AX701">
        <v>0</v>
      </c>
      <c r="AY701">
        <v>15</v>
      </c>
      <c r="AZ701">
        <v>0</v>
      </c>
      <c r="BA701">
        <v>215</v>
      </c>
      <c r="BB701">
        <v>9.2572727399999994</v>
      </c>
      <c r="BC701">
        <v>13.77182711</v>
      </c>
      <c r="BD701">
        <v>11</v>
      </c>
    </row>
    <row r="702" spans="1:56" x14ac:dyDescent="0.25">
      <c r="A702" s="171">
        <v>44156</v>
      </c>
      <c r="B702" t="s">
        <v>10</v>
      </c>
      <c r="C702" t="s">
        <v>659</v>
      </c>
      <c r="D702" t="s">
        <v>11</v>
      </c>
      <c r="E702" t="s">
        <v>660</v>
      </c>
      <c r="F702" t="s">
        <v>51</v>
      </c>
      <c r="G702" t="s">
        <v>1141</v>
      </c>
      <c r="H702" t="s">
        <v>361</v>
      </c>
      <c r="I702" t="s">
        <v>14</v>
      </c>
      <c r="J702" t="s">
        <v>611</v>
      </c>
      <c r="L702" t="s">
        <v>52</v>
      </c>
      <c r="M702" t="s">
        <v>616</v>
      </c>
      <c r="R702" t="s">
        <v>372</v>
      </c>
      <c r="S702" t="s">
        <v>138</v>
      </c>
      <c r="T702" t="s">
        <v>25</v>
      </c>
      <c r="U702" t="s">
        <v>596</v>
      </c>
      <c r="W702" t="s">
        <v>10</v>
      </c>
      <c r="X702" t="s">
        <v>659</v>
      </c>
      <c r="Y702" t="s">
        <v>11</v>
      </c>
      <c r="Z702" t="s">
        <v>660</v>
      </c>
      <c r="AA702" t="s">
        <v>12</v>
      </c>
      <c r="AB702" t="s">
        <v>661</v>
      </c>
      <c r="AC702" t="s">
        <v>236</v>
      </c>
      <c r="AD702" t="s">
        <v>182</v>
      </c>
      <c r="AE702" t="s">
        <v>36</v>
      </c>
      <c r="AG702">
        <v>0</v>
      </c>
      <c r="AH702">
        <v>4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 s="36">
        <v>1</v>
      </c>
      <c r="AP702">
        <v>0</v>
      </c>
      <c r="AQ702">
        <v>0</v>
      </c>
      <c r="AR702">
        <v>0</v>
      </c>
      <c r="AS702">
        <v>4</v>
      </c>
      <c r="AT702">
        <v>4</v>
      </c>
      <c r="AU702" t="s">
        <v>37</v>
      </c>
      <c r="AW702">
        <v>50</v>
      </c>
      <c r="AX702">
        <v>0</v>
      </c>
      <c r="AY702">
        <v>0</v>
      </c>
      <c r="AZ702">
        <v>0</v>
      </c>
      <c r="BA702">
        <v>50</v>
      </c>
      <c r="BB702">
        <v>8.6633450799999991</v>
      </c>
      <c r="BC702">
        <v>14.9876931</v>
      </c>
      <c r="BD702">
        <v>11</v>
      </c>
    </row>
    <row r="703" spans="1:56" x14ac:dyDescent="0.25">
      <c r="A703" s="171">
        <v>44156</v>
      </c>
      <c r="B703" t="s">
        <v>10</v>
      </c>
      <c r="C703" t="s">
        <v>659</v>
      </c>
      <c r="D703" t="s">
        <v>11</v>
      </c>
      <c r="E703" t="s">
        <v>660</v>
      </c>
      <c r="F703" t="s">
        <v>51</v>
      </c>
      <c r="G703" t="s">
        <v>1141</v>
      </c>
      <c r="H703" t="s">
        <v>361</v>
      </c>
      <c r="I703" t="s">
        <v>14</v>
      </c>
      <c r="J703" t="s">
        <v>611</v>
      </c>
      <c r="L703" t="s">
        <v>52</v>
      </c>
      <c r="M703" t="s">
        <v>616</v>
      </c>
      <c r="R703" t="s">
        <v>372</v>
      </c>
      <c r="S703" t="s">
        <v>179</v>
      </c>
      <c r="T703" t="s">
        <v>17</v>
      </c>
      <c r="U703" t="s">
        <v>594</v>
      </c>
      <c r="W703" t="s">
        <v>614</v>
      </c>
      <c r="X703" t="s">
        <v>615</v>
      </c>
      <c r="AC703" t="s">
        <v>372</v>
      </c>
      <c r="AD703" t="s">
        <v>322</v>
      </c>
      <c r="AE703" t="s">
        <v>36</v>
      </c>
      <c r="AG703">
        <v>0</v>
      </c>
      <c r="AH703">
        <v>8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 s="36">
        <v>1</v>
      </c>
      <c r="AP703">
        <v>2</v>
      </c>
      <c r="AQ703">
        <v>2</v>
      </c>
      <c r="AR703">
        <v>1</v>
      </c>
      <c r="AS703">
        <v>3</v>
      </c>
      <c r="AT703">
        <v>8</v>
      </c>
      <c r="AU703" t="s">
        <v>21</v>
      </c>
      <c r="AV703" t="s">
        <v>652</v>
      </c>
      <c r="AW703">
        <v>130</v>
      </c>
      <c r="AX703">
        <v>40</v>
      </c>
      <c r="AY703">
        <v>0</v>
      </c>
      <c r="AZ703">
        <v>8</v>
      </c>
      <c r="BA703">
        <v>178</v>
      </c>
      <c r="BB703">
        <v>8.6633450799999991</v>
      </c>
      <c r="BC703">
        <v>14.9876931</v>
      </c>
      <c r="BD703">
        <v>11</v>
      </c>
    </row>
    <row r="704" spans="1:56" x14ac:dyDescent="0.25">
      <c r="A704" s="171">
        <v>44156</v>
      </c>
      <c r="B704" t="s">
        <v>10</v>
      </c>
      <c r="C704" t="s">
        <v>659</v>
      </c>
      <c r="D704" t="s">
        <v>11</v>
      </c>
      <c r="E704" t="s">
        <v>660</v>
      </c>
      <c r="F704" t="s">
        <v>51</v>
      </c>
      <c r="G704" t="s">
        <v>1141</v>
      </c>
      <c r="H704" t="s">
        <v>361</v>
      </c>
      <c r="I704" t="s">
        <v>14</v>
      </c>
      <c r="J704" t="s">
        <v>611</v>
      </c>
      <c r="L704" t="s">
        <v>52</v>
      </c>
      <c r="M704" t="s">
        <v>616</v>
      </c>
      <c r="R704" t="s">
        <v>372</v>
      </c>
      <c r="S704" t="s">
        <v>65</v>
      </c>
      <c r="T704" t="s">
        <v>25</v>
      </c>
      <c r="U704" t="s">
        <v>596</v>
      </c>
      <c r="W704" t="s">
        <v>10</v>
      </c>
      <c r="X704" t="s">
        <v>659</v>
      </c>
      <c r="Y704" t="s">
        <v>11</v>
      </c>
      <c r="Z704" t="s">
        <v>660</v>
      </c>
      <c r="AA704" t="s">
        <v>51</v>
      </c>
      <c r="AB704" t="s">
        <v>1141</v>
      </c>
      <c r="AC704" t="s">
        <v>381</v>
      </c>
      <c r="AD704" t="s">
        <v>182</v>
      </c>
      <c r="AE704" t="s">
        <v>36</v>
      </c>
      <c r="AG704">
        <v>0</v>
      </c>
      <c r="AH704">
        <v>4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 s="36">
        <v>1</v>
      </c>
      <c r="AP704">
        <v>0</v>
      </c>
      <c r="AQ704">
        <v>0</v>
      </c>
      <c r="AR704">
        <v>1</v>
      </c>
      <c r="AS704">
        <v>3</v>
      </c>
      <c r="AT704">
        <v>4</v>
      </c>
      <c r="AU704" t="s">
        <v>21</v>
      </c>
      <c r="AV704" t="s">
        <v>327</v>
      </c>
      <c r="AW704">
        <v>50</v>
      </c>
      <c r="AX704">
        <v>15</v>
      </c>
      <c r="AY704">
        <v>0</v>
      </c>
      <c r="AZ704">
        <v>2</v>
      </c>
      <c r="BA704">
        <v>67</v>
      </c>
      <c r="BB704">
        <v>8.6633450799999991</v>
      </c>
      <c r="BC704">
        <v>14.9876931</v>
      </c>
      <c r="BD704">
        <v>11</v>
      </c>
    </row>
    <row r="705" spans="1:56" x14ac:dyDescent="0.25">
      <c r="A705" s="171">
        <v>44156</v>
      </c>
      <c r="B705" t="s">
        <v>10</v>
      </c>
      <c r="C705" t="s">
        <v>659</v>
      </c>
      <c r="D705" t="s">
        <v>11</v>
      </c>
      <c r="E705" t="s">
        <v>660</v>
      </c>
      <c r="F705" t="s">
        <v>51</v>
      </c>
      <c r="G705" t="s">
        <v>1141</v>
      </c>
      <c r="H705" t="s">
        <v>361</v>
      </c>
      <c r="I705" t="s">
        <v>14</v>
      </c>
      <c r="J705" t="s">
        <v>611</v>
      </c>
      <c r="L705" t="s">
        <v>52</v>
      </c>
      <c r="M705" t="s">
        <v>616</v>
      </c>
      <c r="R705" t="s">
        <v>372</v>
      </c>
      <c r="S705" t="s">
        <v>138</v>
      </c>
      <c r="T705" t="s">
        <v>17</v>
      </c>
      <c r="U705" t="s">
        <v>594</v>
      </c>
      <c r="W705" t="s">
        <v>614</v>
      </c>
      <c r="X705" t="s">
        <v>615</v>
      </c>
      <c r="AC705" t="s">
        <v>372</v>
      </c>
      <c r="AD705" t="s">
        <v>266</v>
      </c>
      <c r="AE705" t="s">
        <v>36</v>
      </c>
      <c r="AG705">
        <v>0</v>
      </c>
      <c r="AH705">
        <v>9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 s="36">
        <v>1</v>
      </c>
      <c r="AP705">
        <v>2</v>
      </c>
      <c r="AQ705">
        <v>3</v>
      </c>
      <c r="AR705">
        <v>1</v>
      </c>
      <c r="AS705">
        <v>3</v>
      </c>
      <c r="AT705">
        <v>9</v>
      </c>
      <c r="AU705" t="s">
        <v>21</v>
      </c>
      <c r="AV705" t="s">
        <v>652</v>
      </c>
      <c r="AW705">
        <v>120</v>
      </c>
      <c r="AX705">
        <v>30</v>
      </c>
      <c r="AY705">
        <v>0</v>
      </c>
      <c r="AZ705">
        <v>5</v>
      </c>
      <c r="BA705">
        <v>155</v>
      </c>
      <c r="BB705">
        <v>8.6633450799999991</v>
      </c>
      <c r="BC705">
        <v>14.9876931</v>
      </c>
      <c r="BD705">
        <v>11</v>
      </c>
    </row>
    <row r="706" spans="1:56" x14ac:dyDescent="0.25">
      <c r="A706" s="171">
        <v>44156</v>
      </c>
      <c r="B706" t="s">
        <v>10</v>
      </c>
      <c r="C706" t="s">
        <v>659</v>
      </c>
      <c r="D706" t="s">
        <v>11</v>
      </c>
      <c r="E706" t="s">
        <v>660</v>
      </c>
      <c r="F706" t="s">
        <v>51</v>
      </c>
      <c r="G706" t="s">
        <v>1141</v>
      </c>
      <c r="H706" t="s">
        <v>361</v>
      </c>
      <c r="I706" t="s">
        <v>14</v>
      </c>
      <c r="J706" t="s">
        <v>611</v>
      </c>
      <c r="L706" t="s">
        <v>52</v>
      </c>
      <c r="M706" t="s">
        <v>616</v>
      </c>
      <c r="R706" t="s">
        <v>372</v>
      </c>
      <c r="S706" t="s">
        <v>179</v>
      </c>
      <c r="T706" t="s">
        <v>17</v>
      </c>
      <c r="U706" t="s">
        <v>594</v>
      </c>
      <c r="W706" t="s">
        <v>614</v>
      </c>
      <c r="X706" t="s">
        <v>615</v>
      </c>
      <c r="AC706" t="s">
        <v>372</v>
      </c>
      <c r="AD706" t="s">
        <v>308</v>
      </c>
      <c r="AE706" t="s">
        <v>36</v>
      </c>
      <c r="AG706">
        <v>0</v>
      </c>
      <c r="AH706">
        <v>7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 s="36">
        <v>1</v>
      </c>
      <c r="AP706">
        <v>1</v>
      </c>
      <c r="AQ706">
        <v>2</v>
      </c>
      <c r="AR706">
        <v>2</v>
      </c>
      <c r="AS706">
        <v>2</v>
      </c>
      <c r="AT706">
        <v>7</v>
      </c>
      <c r="AU706" t="s">
        <v>21</v>
      </c>
      <c r="AV706" t="s">
        <v>652</v>
      </c>
      <c r="AW706">
        <v>60</v>
      </c>
      <c r="AX706">
        <v>20</v>
      </c>
      <c r="AY706">
        <v>0</v>
      </c>
      <c r="AZ706">
        <v>6</v>
      </c>
      <c r="BA706">
        <v>86</v>
      </c>
      <c r="BB706">
        <v>8.6633450799999991</v>
      </c>
      <c r="BC706">
        <v>14.9876931</v>
      </c>
      <c r="BD706">
        <v>11</v>
      </c>
    </row>
    <row r="707" spans="1:56" x14ac:dyDescent="0.25">
      <c r="A707" s="171">
        <v>44156</v>
      </c>
      <c r="B707" t="s">
        <v>10</v>
      </c>
      <c r="C707" t="s">
        <v>659</v>
      </c>
      <c r="D707" t="s">
        <v>11</v>
      </c>
      <c r="E707" t="s">
        <v>660</v>
      </c>
      <c r="F707" t="s">
        <v>51</v>
      </c>
      <c r="G707" t="s">
        <v>1141</v>
      </c>
      <c r="H707" t="s">
        <v>361</v>
      </c>
      <c r="I707" t="s">
        <v>14</v>
      </c>
      <c r="J707" t="s">
        <v>611</v>
      </c>
      <c r="L707" t="s">
        <v>52</v>
      </c>
      <c r="M707" t="s">
        <v>616</v>
      </c>
      <c r="R707" t="s">
        <v>372</v>
      </c>
      <c r="S707" t="s">
        <v>138</v>
      </c>
      <c r="T707" t="s">
        <v>25</v>
      </c>
      <c r="U707" t="s">
        <v>596</v>
      </c>
      <c r="W707" t="s">
        <v>10</v>
      </c>
      <c r="X707" t="s">
        <v>659</v>
      </c>
      <c r="Y707" t="s">
        <v>11</v>
      </c>
      <c r="Z707" t="s">
        <v>660</v>
      </c>
      <c r="AA707" t="s">
        <v>12</v>
      </c>
      <c r="AB707" t="s">
        <v>661</v>
      </c>
      <c r="AC707" t="s">
        <v>236</v>
      </c>
      <c r="AD707" t="s">
        <v>328</v>
      </c>
      <c r="AE707" t="s">
        <v>36</v>
      </c>
      <c r="AG707">
        <v>0</v>
      </c>
      <c r="AH707">
        <v>3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 s="36">
        <v>1</v>
      </c>
      <c r="AP707">
        <v>0</v>
      </c>
      <c r="AQ707">
        <v>0</v>
      </c>
      <c r="AR707">
        <v>0</v>
      </c>
      <c r="AS707">
        <v>3</v>
      </c>
      <c r="AT707">
        <v>3</v>
      </c>
      <c r="AU707" t="s">
        <v>37</v>
      </c>
      <c r="AW707">
        <v>40</v>
      </c>
      <c r="AX707">
        <v>0</v>
      </c>
      <c r="AY707">
        <v>0</v>
      </c>
      <c r="AZ707">
        <v>0</v>
      </c>
      <c r="BA707">
        <v>40</v>
      </c>
      <c r="BB707">
        <v>8.6633450799999991</v>
      </c>
      <c r="BC707">
        <v>14.9876931</v>
      </c>
      <c r="BD707">
        <v>11</v>
      </c>
    </row>
    <row r="708" spans="1:56" x14ac:dyDescent="0.25">
      <c r="A708" s="171">
        <v>44156</v>
      </c>
      <c r="B708" t="s">
        <v>10</v>
      </c>
      <c r="C708" t="s">
        <v>659</v>
      </c>
      <c r="D708" t="s">
        <v>11</v>
      </c>
      <c r="E708" t="s">
        <v>660</v>
      </c>
      <c r="F708" t="s">
        <v>51</v>
      </c>
      <c r="G708" t="s">
        <v>1141</v>
      </c>
      <c r="H708" t="s">
        <v>361</v>
      </c>
      <c r="I708" t="s">
        <v>14</v>
      </c>
      <c r="J708" t="s">
        <v>611</v>
      </c>
      <c r="L708" t="s">
        <v>52</v>
      </c>
      <c r="M708" t="s">
        <v>616</v>
      </c>
      <c r="R708" t="s">
        <v>372</v>
      </c>
      <c r="S708" t="s">
        <v>138</v>
      </c>
      <c r="T708" t="s">
        <v>17</v>
      </c>
      <c r="U708" t="s">
        <v>594</v>
      </c>
      <c r="W708" t="s">
        <v>614</v>
      </c>
      <c r="X708" t="s">
        <v>615</v>
      </c>
      <c r="AC708" t="s">
        <v>372</v>
      </c>
      <c r="AD708" t="s">
        <v>283</v>
      </c>
      <c r="AE708" t="s">
        <v>36</v>
      </c>
      <c r="AG708">
        <v>0</v>
      </c>
      <c r="AH708">
        <v>5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 s="36">
        <v>1</v>
      </c>
      <c r="AP708">
        <v>0</v>
      </c>
      <c r="AQ708">
        <v>0</v>
      </c>
      <c r="AR708">
        <v>0</v>
      </c>
      <c r="AS708">
        <v>5</v>
      </c>
      <c r="AT708">
        <v>5</v>
      </c>
      <c r="AU708" t="s">
        <v>37</v>
      </c>
      <c r="AW708">
        <v>60</v>
      </c>
      <c r="AX708">
        <v>0</v>
      </c>
      <c r="AY708">
        <v>0</v>
      </c>
      <c r="AZ708">
        <v>0</v>
      </c>
      <c r="BA708">
        <v>60</v>
      </c>
      <c r="BB708">
        <v>8.6633450799999991</v>
      </c>
      <c r="BC708">
        <v>14.9876931</v>
      </c>
      <c r="BD708">
        <v>11</v>
      </c>
    </row>
    <row r="709" spans="1:56" x14ac:dyDescent="0.25">
      <c r="A709" s="171">
        <v>44156</v>
      </c>
      <c r="B709" t="s">
        <v>10</v>
      </c>
      <c r="C709" t="s">
        <v>659</v>
      </c>
      <c r="D709" t="s">
        <v>11</v>
      </c>
      <c r="E709" t="s">
        <v>660</v>
      </c>
      <c r="F709" t="s">
        <v>33</v>
      </c>
      <c r="G709" t="s">
        <v>668</v>
      </c>
      <c r="H709" t="s">
        <v>362</v>
      </c>
      <c r="I709" t="s">
        <v>25</v>
      </c>
      <c r="J709" t="s">
        <v>596</v>
      </c>
      <c r="L709" t="s">
        <v>10</v>
      </c>
      <c r="M709" t="s">
        <v>659</v>
      </c>
      <c r="N709" t="s">
        <v>11</v>
      </c>
      <c r="O709" t="s">
        <v>660</v>
      </c>
      <c r="P709" t="s">
        <v>33</v>
      </c>
      <c r="Q709" t="s">
        <v>668</v>
      </c>
      <c r="R709" t="s">
        <v>393</v>
      </c>
      <c r="S709" t="s">
        <v>65</v>
      </c>
      <c r="T709" t="s">
        <v>14</v>
      </c>
      <c r="U709" t="s">
        <v>611</v>
      </c>
      <c r="W709" t="s">
        <v>52</v>
      </c>
      <c r="X709" t="s">
        <v>616</v>
      </c>
      <c r="AC709" t="s">
        <v>372</v>
      </c>
      <c r="AD709" t="s">
        <v>234</v>
      </c>
      <c r="AE709" t="s">
        <v>36</v>
      </c>
      <c r="AG709">
        <v>0</v>
      </c>
      <c r="AH709">
        <v>8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 s="36">
        <v>1</v>
      </c>
      <c r="AP709">
        <v>3</v>
      </c>
      <c r="AQ709">
        <v>2</v>
      </c>
      <c r="AR709">
        <v>0</v>
      </c>
      <c r="AS709">
        <v>3</v>
      </c>
      <c r="AT709">
        <v>8</v>
      </c>
      <c r="AU709" t="s">
        <v>37</v>
      </c>
      <c r="AW709">
        <v>105</v>
      </c>
      <c r="AX709">
        <v>0</v>
      </c>
      <c r="AY709">
        <v>0</v>
      </c>
      <c r="AZ709">
        <v>0</v>
      </c>
      <c r="BA709">
        <v>105</v>
      </c>
      <c r="BB709">
        <v>9.3887997999999993</v>
      </c>
      <c r="BC709">
        <v>13.43275727</v>
      </c>
      <c r="BD709">
        <v>11</v>
      </c>
    </row>
    <row r="710" spans="1:56" x14ac:dyDescent="0.25">
      <c r="A710" s="171">
        <v>44157</v>
      </c>
      <c r="B710" t="s">
        <v>92</v>
      </c>
      <c r="C710" t="s">
        <v>602</v>
      </c>
      <c r="D710" t="s">
        <v>940</v>
      </c>
      <c r="E710" t="s">
        <v>604</v>
      </c>
      <c r="F710" t="s">
        <v>193</v>
      </c>
      <c r="G710" t="s">
        <v>754</v>
      </c>
      <c r="H710" t="s">
        <v>367</v>
      </c>
      <c r="I710" t="s">
        <v>25</v>
      </c>
      <c r="J710" t="s">
        <v>596</v>
      </c>
      <c r="L710" t="s">
        <v>92</v>
      </c>
      <c r="M710" t="s">
        <v>602</v>
      </c>
      <c r="N710" t="s">
        <v>157</v>
      </c>
      <c r="O710" t="s">
        <v>665</v>
      </c>
      <c r="P710" t="s">
        <v>671</v>
      </c>
      <c r="Q710" t="s">
        <v>672</v>
      </c>
      <c r="R710" t="s">
        <v>1110</v>
      </c>
      <c r="S710" t="s">
        <v>162</v>
      </c>
      <c r="T710" t="s">
        <v>25</v>
      </c>
      <c r="U710" t="s">
        <v>596</v>
      </c>
      <c r="W710" t="s">
        <v>92</v>
      </c>
      <c r="X710" t="s">
        <v>602</v>
      </c>
      <c r="Y710" t="s">
        <v>603</v>
      </c>
      <c r="Z710" t="s">
        <v>604</v>
      </c>
      <c r="AA710" t="s">
        <v>193</v>
      </c>
      <c r="AB710" t="s">
        <v>754</v>
      </c>
      <c r="AC710" t="s">
        <v>366</v>
      </c>
      <c r="AD710" t="s">
        <v>234</v>
      </c>
      <c r="AE710" t="s">
        <v>30</v>
      </c>
      <c r="AG710">
        <v>9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 s="36">
        <v>1</v>
      </c>
      <c r="AP710">
        <v>0</v>
      </c>
      <c r="AQ710">
        <v>0</v>
      </c>
      <c r="AR710">
        <v>0</v>
      </c>
      <c r="AS710">
        <v>9</v>
      </c>
      <c r="AT710">
        <v>9</v>
      </c>
      <c r="AU710" t="s">
        <v>37</v>
      </c>
      <c r="AW710">
        <v>142</v>
      </c>
      <c r="AX710">
        <v>0</v>
      </c>
      <c r="AY710">
        <v>0</v>
      </c>
      <c r="AZ710">
        <v>0</v>
      </c>
      <c r="BA710">
        <v>142</v>
      </c>
      <c r="BB710">
        <v>4.8990748999999996</v>
      </c>
      <c r="BC710">
        <v>14.54433978</v>
      </c>
      <c r="BD710">
        <v>11</v>
      </c>
    </row>
    <row r="711" spans="1:56" x14ac:dyDescent="0.25">
      <c r="A711" s="171">
        <v>44157</v>
      </c>
      <c r="B711" t="s">
        <v>92</v>
      </c>
      <c r="C711" t="s">
        <v>602</v>
      </c>
      <c r="D711" t="s">
        <v>940</v>
      </c>
      <c r="E711" t="s">
        <v>604</v>
      </c>
      <c r="F711" t="s">
        <v>193</v>
      </c>
      <c r="G711" t="s">
        <v>754</v>
      </c>
      <c r="H711" t="s">
        <v>367</v>
      </c>
      <c r="I711" t="s">
        <v>25</v>
      </c>
      <c r="J711" t="s">
        <v>596</v>
      </c>
      <c r="L711" t="s">
        <v>92</v>
      </c>
      <c r="M711" t="s">
        <v>602</v>
      </c>
      <c r="N711" t="s">
        <v>940</v>
      </c>
      <c r="O711" t="s">
        <v>604</v>
      </c>
      <c r="P711" t="s">
        <v>193</v>
      </c>
      <c r="Q711" t="s">
        <v>754</v>
      </c>
      <c r="R711" t="s">
        <v>1114</v>
      </c>
      <c r="S711" t="s">
        <v>254</v>
      </c>
      <c r="T711" t="s">
        <v>25</v>
      </c>
      <c r="U711" t="s">
        <v>596</v>
      </c>
      <c r="W711" t="s">
        <v>92</v>
      </c>
      <c r="X711" t="s">
        <v>602</v>
      </c>
      <c r="Y711" t="s">
        <v>603</v>
      </c>
      <c r="Z711" t="s">
        <v>604</v>
      </c>
      <c r="AA711" t="s">
        <v>193</v>
      </c>
      <c r="AB711" t="s">
        <v>754</v>
      </c>
      <c r="AC711" t="s">
        <v>1115</v>
      </c>
      <c r="AD711" t="s">
        <v>188</v>
      </c>
      <c r="AE711" t="s">
        <v>30</v>
      </c>
      <c r="AG711">
        <v>6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 s="36">
        <v>1</v>
      </c>
      <c r="AP711">
        <v>0</v>
      </c>
      <c r="AQ711">
        <v>0</v>
      </c>
      <c r="AR711">
        <v>0</v>
      </c>
      <c r="AS711">
        <v>6</v>
      </c>
      <c r="AT711">
        <v>6</v>
      </c>
      <c r="AU711" t="s">
        <v>37</v>
      </c>
      <c r="AW711">
        <v>96</v>
      </c>
      <c r="AX711">
        <v>0</v>
      </c>
      <c r="AY711">
        <v>0</v>
      </c>
      <c r="AZ711">
        <v>0</v>
      </c>
      <c r="BA711">
        <v>96</v>
      </c>
      <c r="BB711">
        <v>4.8990748999999996</v>
      </c>
      <c r="BC711">
        <v>14.54433978</v>
      </c>
      <c r="BD711">
        <v>11</v>
      </c>
    </row>
    <row r="712" spans="1:56" x14ac:dyDescent="0.25">
      <c r="A712" s="171">
        <v>44157</v>
      </c>
      <c r="B712" t="s">
        <v>92</v>
      </c>
      <c r="C712" t="s">
        <v>602</v>
      </c>
      <c r="D712" t="s">
        <v>940</v>
      </c>
      <c r="E712" t="s">
        <v>604</v>
      </c>
      <c r="F712" t="s">
        <v>193</v>
      </c>
      <c r="G712" t="s">
        <v>754</v>
      </c>
      <c r="H712" t="s">
        <v>367</v>
      </c>
      <c r="I712" t="s">
        <v>25</v>
      </c>
      <c r="J712" t="s">
        <v>596</v>
      </c>
      <c r="L712" t="s">
        <v>109</v>
      </c>
      <c r="M712" t="s">
        <v>690</v>
      </c>
      <c r="N712" t="s">
        <v>271</v>
      </c>
      <c r="O712" t="s">
        <v>714</v>
      </c>
      <c r="P712" t="s">
        <v>272</v>
      </c>
      <c r="Q712" t="s">
        <v>715</v>
      </c>
      <c r="R712" t="s">
        <v>1069</v>
      </c>
      <c r="S712" t="s">
        <v>95</v>
      </c>
      <c r="T712" t="s">
        <v>17</v>
      </c>
      <c r="U712" t="s">
        <v>594</v>
      </c>
      <c r="W712" t="s">
        <v>221</v>
      </c>
      <c r="X712" t="s">
        <v>622</v>
      </c>
      <c r="AC712" t="s">
        <v>372</v>
      </c>
      <c r="AD712" t="s">
        <v>61</v>
      </c>
      <c r="AE712" t="s">
        <v>30</v>
      </c>
      <c r="AG712">
        <v>9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 s="36">
        <v>1</v>
      </c>
      <c r="AP712">
        <v>0</v>
      </c>
      <c r="AQ712">
        <v>0</v>
      </c>
      <c r="AR712">
        <v>0</v>
      </c>
      <c r="AS712">
        <v>9</v>
      </c>
      <c r="AT712">
        <v>9</v>
      </c>
      <c r="AU712" t="s">
        <v>151</v>
      </c>
      <c r="AV712" t="s">
        <v>327</v>
      </c>
      <c r="AW712">
        <v>175</v>
      </c>
      <c r="AX712">
        <v>0</v>
      </c>
      <c r="AY712">
        <v>0</v>
      </c>
      <c r="AZ712">
        <v>4</v>
      </c>
      <c r="BA712">
        <v>179</v>
      </c>
      <c r="BB712">
        <v>4.8990748999999996</v>
      </c>
      <c r="BC712">
        <v>14.54433978</v>
      </c>
      <c r="BD712">
        <v>11</v>
      </c>
    </row>
    <row r="713" spans="1:56" x14ac:dyDescent="0.25">
      <c r="A713" s="171">
        <v>44157</v>
      </c>
      <c r="B713" t="s">
        <v>92</v>
      </c>
      <c r="C713" t="s">
        <v>602</v>
      </c>
      <c r="D713" t="s">
        <v>940</v>
      </c>
      <c r="E713" t="s">
        <v>604</v>
      </c>
      <c r="F713" t="s">
        <v>193</v>
      </c>
      <c r="G713" t="s">
        <v>754</v>
      </c>
      <c r="H713" t="s">
        <v>367</v>
      </c>
      <c r="I713" t="s">
        <v>25</v>
      </c>
      <c r="J713" t="s">
        <v>596</v>
      </c>
      <c r="L713" t="s">
        <v>92</v>
      </c>
      <c r="M713" t="s">
        <v>602</v>
      </c>
      <c r="N713" t="s">
        <v>940</v>
      </c>
      <c r="O713" t="s">
        <v>604</v>
      </c>
      <c r="P713" t="s">
        <v>193</v>
      </c>
      <c r="Q713" t="s">
        <v>754</v>
      </c>
      <c r="R713" t="s">
        <v>1035</v>
      </c>
      <c r="S713" t="s">
        <v>75</v>
      </c>
      <c r="T713" t="s">
        <v>17</v>
      </c>
      <c r="U713" t="s">
        <v>594</v>
      </c>
      <c r="W713" t="s">
        <v>221</v>
      </c>
      <c r="X713" t="s">
        <v>622</v>
      </c>
      <c r="AC713" t="s">
        <v>372</v>
      </c>
      <c r="AD713" t="s">
        <v>176</v>
      </c>
      <c r="AE713" t="s">
        <v>30</v>
      </c>
      <c r="AG713">
        <v>2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 s="36">
        <v>1</v>
      </c>
      <c r="AP713">
        <v>0</v>
      </c>
      <c r="AQ713">
        <v>0</v>
      </c>
      <c r="AR713">
        <v>0</v>
      </c>
      <c r="AS713">
        <v>2</v>
      </c>
      <c r="AT713">
        <v>2</v>
      </c>
      <c r="AU713" t="s">
        <v>37</v>
      </c>
      <c r="AW713">
        <v>23</v>
      </c>
      <c r="AX713">
        <v>0</v>
      </c>
      <c r="AY713">
        <v>0</v>
      </c>
      <c r="AZ713">
        <v>0</v>
      </c>
      <c r="BA713">
        <v>23</v>
      </c>
      <c r="BB713">
        <v>4.8990748999999996</v>
      </c>
      <c r="BC713">
        <v>14.54433978</v>
      </c>
      <c r="BD713">
        <v>11</v>
      </c>
    </row>
    <row r="714" spans="1:56" x14ac:dyDescent="0.25">
      <c r="A714" s="171">
        <v>44157</v>
      </c>
      <c r="B714" t="s">
        <v>92</v>
      </c>
      <c r="C714" t="s">
        <v>602</v>
      </c>
      <c r="D714" t="s">
        <v>940</v>
      </c>
      <c r="E714" t="s">
        <v>604</v>
      </c>
      <c r="F714" t="s">
        <v>193</v>
      </c>
      <c r="G714" t="s">
        <v>754</v>
      </c>
      <c r="H714" t="s">
        <v>367</v>
      </c>
      <c r="I714" t="s">
        <v>25</v>
      </c>
      <c r="J714" t="s">
        <v>596</v>
      </c>
      <c r="L714" t="s">
        <v>10</v>
      </c>
      <c r="M714" t="s">
        <v>659</v>
      </c>
      <c r="N714" t="s">
        <v>11</v>
      </c>
      <c r="O714" t="s">
        <v>660</v>
      </c>
      <c r="P714" t="s">
        <v>12</v>
      </c>
      <c r="Q714" t="s">
        <v>661</v>
      </c>
      <c r="R714" t="s">
        <v>102</v>
      </c>
      <c r="S714" t="s">
        <v>166</v>
      </c>
      <c r="T714" t="s">
        <v>25</v>
      </c>
      <c r="U714" t="s">
        <v>596</v>
      </c>
      <c r="W714" t="s">
        <v>92</v>
      </c>
      <c r="X714" t="s">
        <v>602</v>
      </c>
      <c r="Y714" t="s">
        <v>93</v>
      </c>
      <c r="Z714" t="s">
        <v>687</v>
      </c>
      <c r="AA714" t="s">
        <v>211</v>
      </c>
      <c r="AB714" t="s">
        <v>688</v>
      </c>
      <c r="AC714" t="s">
        <v>432</v>
      </c>
      <c r="AD714" t="s">
        <v>279</v>
      </c>
      <c r="AE714" t="s">
        <v>30</v>
      </c>
      <c r="AG714">
        <v>11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 s="36">
        <v>1</v>
      </c>
      <c r="AP714">
        <v>0</v>
      </c>
      <c r="AQ714">
        <v>0</v>
      </c>
      <c r="AR714">
        <v>0</v>
      </c>
      <c r="AS714">
        <v>11</v>
      </c>
      <c r="AT714">
        <v>11</v>
      </c>
      <c r="AU714" t="s">
        <v>37</v>
      </c>
      <c r="AW714">
        <v>156</v>
      </c>
      <c r="AX714">
        <v>0</v>
      </c>
      <c r="AY714">
        <v>0</v>
      </c>
      <c r="AZ714">
        <v>0</v>
      </c>
      <c r="BA714">
        <v>156</v>
      </c>
      <c r="BB714">
        <v>4.8990748999999996</v>
      </c>
      <c r="BC714">
        <v>14.54433978</v>
      </c>
      <c r="BD714">
        <v>11</v>
      </c>
    </row>
    <row r="715" spans="1:56" x14ac:dyDescent="0.25">
      <c r="A715" s="171">
        <v>44157</v>
      </c>
      <c r="B715" t="s">
        <v>92</v>
      </c>
      <c r="C715" t="s">
        <v>602</v>
      </c>
      <c r="D715" t="s">
        <v>940</v>
      </c>
      <c r="E715" t="s">
        <v>604</v>
      </c>
      <c r="F715" t="s">
        <v>193</v>
      </c>
      <c r="G715" t="s">
        <v>754</v>
      </c>
      <c r="H715" t="s">
        <v>367</v>
      </c>
      <c r="I715" t="s">
        <v>25</v>
      </c>
      <c r="J715" t="s">
        <v>596</v>
      </c>
      <c r="L715" t="s">
        <v>92</v>
      </c>
      <c r="M715" t="s">
        <v>602</v>
      </c>
      <c r="N715" t="s">
        <v>940</v>
      </c>
      <c r="O715" t="s">
        <v>604</v>
      </c>
      <c r="P715" t="s">
        <v>154</v>
      </c>
      <c r="Q715" t="s">
        <v>605</v>
      </c>
      <c r="R715" t="s">
        <v>856</v>
      </c>
      <c r="S715" t="s">
        <v>254</v>
      </c>
      <c r="T715" t="s">
        <v>25</v>
      </c>
      <c r="U715" t="s">
        <v>596</v>
      </c>
      <c r="W715" t="s">
        <v>92</v>
      </c>
      <c r="X715" t="s">
        <v>602</v>
      </c>
      <c r="Y715" t="s">
        <v>93</v>
      </c>
      <c r="Z715" t="s">
        <v>687</v>
      </c>
      <c r="AA715" t="s">
        <v>211</v>
      </c>
      <c r="AB715" t="s">
        <v>688</v>
      </c>
      <c r="AC715" t="s">
        <v>432</v>
      </c>
      <c r="AD715" t="s">
        <v>322</v>
      </c>
      <c r="AE715" t="s">
        <v>30</v>
      </c>
      <c r="AG715">
        <v>5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 s="36">
        <v>1</v>
      </c>
      <c r="AP715">
        <v>0</v>
      </c>
      <c r="AQ715">
        <v>0</v>
      </c>
      <c r="AR715">
        <v>0</v>
      </c>
      <c r="AS715">
        <v>5</v>
      </c>
      <c r="AT715">
        <v>5</v>
      </c>
      <c r="AU715" t="s">
        <v>37</v>
      </c>
      <c r="AW715">
        <v>77</v>
      </c>
      <c r="AX715">
        <v>0</v>
      </c>
      <c r="AY715">
        <v>0</v>
      </c>
      <c r="AZ715">
        <v>0</v>
      </c>
      <c r="BA715">
        <v>77</v>
      </c>
      <c r="BB715">
        <v>4.8990748999999996</v>
      </c>
      <c r="BC715">
        <v>14.54433978</v>
      </c>
      <c r="BD715">
        <v>11</v>
      </c>
    </row>
    <row r="716" spans="1:56" x14ac:dyDescent="0.25">
      <c r="A716" s="171">
        <v>44157</v>
      </c>
      <c r="B716" t="s">
        <v>92</v>
      </c>
      <c r="C716" t="s">
        <v>602</v>
      </c>
      <c r="D716" t="s">
        <v>940</v>
      </c>
      <c r="E716" t="s">
        <v>604</v>
      </c>
      <c r="F716" t="s">
        <v>193</v>
      </c>
      <c r="G716" t="s">
        <v>754</v>
      </c>
      <c r="H716" t="s">
        <v>367</v>
      </c>
      <c r="I716" t="s">
        <v>25</v>
      </c>
      <c r="J716" t="s">
        <v>596</v>
      </c>
      <c r="L716" t="s">
        <v>92</v>
      </c>
      <c r="M716" t="s">
        <v>602</v>
      </c>
      <c r="N716" t="s">
        <v>940</v>
      </c>
      <c r="O716" t="s">
        <v>604</v>
      </c>
      <c r="P716" t="s">
        <v>154</v>
      </c>
      <c r="Q716" t="s">
        <v>605</v>
      </c>
      <c r="R716" t="s">
        <v>1105</v>
      </c>
      <c r="S716" t="s">
        <v>29</v>
      </c>
      <c r="T716" t="s">
        <v>25</v>
      </c>
      <c r="U716" t="s">
        <v>596</v>
      </c>
      <c r="W716" t="s">
        <v>92</v>
      </c>
      <c r="X716" t="s">
        <v>602</v>
      </c>
      <c r="Y716" t="s">
        <v>603</v>
      </c>
      <c r="Z716" t="s">
        <v>604</v>
      </c>
      <c r="AA716" t="s">
        <v>193</v>
      </c>
      <c r="AB716" t="s">
        <v>754</v>
      </c>
      <c r="AC716" t="s">
        <v>1137</v>
      </c>
      <c r="AD716" t="s">
        <v>234</v>
      </c>
      <c r="AE716" t="s">
        <v>30</v>
      </c>
      <c r="AG716">
        <v>3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 s="36">
        <v>1</v>
      </c>
      <c r="AP716">
        <v>0</v>
      </c>
      <c r="AQ716">
        <v>0</v>
      </c>
      <c r="AR716">
        <v>0</v>
      </c>
      <c r="AS716">
        <v>3</v>
      </c>
      <c r="AT716">
        <v>3</v>
      </c>
      <c r="AU716" t="s">
        <v>37</v>
      </c>
      <c r="AW716">
        <v>19</v>
      </c>
      <c r="AX716">
        <v>0</v>
      </c>
      <c r="AY716">
        <v>0</v>
      </c>
      <c r="AZ716">
        <v>0</v>
      </c>
      <c r="BA716">
        <v>19</v>
      </c>
      <c r="BB716">
        <v>4.8990748999999996</v>
      </c>
      <c r="BC716">
        <v>14.54433978</v>
      </c>
      <c r="BD716">
        <v>11</v>
      </c>
    </row>
    <row r="717" spans="1:56" x14ac:dyDescent="0.25">
      <c r="A717" s="171">
        <v>44157</v>
      </c>
      <c r="B717" t="s">
        <v>92</v>
      </c>
      <c r="C717" t="s">
        <v>602</v>
      </c>
      <c r="D717" t="s">
        <v>940</v>
      </c>
      <c r="E717" t="s">
        <v>604</v>
      </c>
      <c r="F717" t="s">
        <v>193</v>
      </c>
      <c r="G717" t="s">
        <v>754</v>
      </c>
      <c r="H717" t="s">
        <v>367</v>
      </c>
      <c r="I717" t="s">
        <v>25</v>
      </c>
      <c r="J717" t="s">
        <v>596</v>
      </c>
      <c r="L717" t="s">
        <v>92</v>
      </c>
      <c r="M717" t="s">
        <v>602</v>
      </c>
      <c r="N717" t="s">
        <v>940</v>
      </c>
      <c r="O717" t="s">
        <v>604</v>
      </c>
      <c r="P717" t="s">
        <v>193</v>
      </c>
      <c r="Q717" t="s">
        <v>754</v>
      </c>
      <c r="R717" t="s">
        <v>1140</v>
      </c>
      <c r="S717" t="s">
        <v>29</v>
      </c>
      <c r="T717" t="s">
        <v>25</v>
      </c>
      <c r="U717" t="s">
        <v>596</v>
      </c>
      <c r="W717" t="s">
        <v>92</v>
      </c>
      <c r="X717" t="s">
        <v>602</v>
      </c>
      <c r="Y717" t="s">
        <v>603</v>
      </c>
      <c r="Z717" t="s">
        <v>604</v>
      </c>
      <c r="AA717" t="s">
        <v>193</v>
      </c>
      <c r="AB717" t="s">
        <v>754</v>
      </c>
      <c r="AC717" t="s">
        <v>1106</v>
      </c>
      <c r="AD717" t="s">
        <v>234</v>
      </c>
      <c r="AE717" t="s">
        <v>30</v>
      </c>
      <c r="AG717">
        <v>4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 s="36">
        <v>1</v>
      </c>
      <c r="AP717">
        <v>0</v>
      </c>
      <c r="AQ717">
        <v>0</v>
      </c>
      <c r="AR717">
        <v>0</v>
      </c>
      <c r="AS717">
        <v>4</v>
      </c>
      <c r="AT717">
        <v>4</v>
      </c>
      <c r="AU717" t="s">
        <v>37</v>
      </c>
      <c r="AW717">
        <v>43</v>
      </c>
      <c r="AX717">
        <v>0</v>
      </c>
      <c r="AY717">
        <v>0</v>
      </c>
      <c r="AZ717">
        <v>0</v>
      </c>
      <c r="BA717">
        <v>43</v>
      </c>
      <c r="BB717">
        <v>4.8990748999999996</v>
      </c>
      <c r="BC717">
        <v>14.54433978</v>
      </c>
      <c r="BD717">
        <v>11</v>
      </c>
    </row>
    <row r="718" spans="1:56" x14ac:dyDescent="0.25">
      <c r="A718" s="171">
        <v>44157</v>
      </c>
      <c r="B718" t="s">
        <v>92</v>
      </c>
      <c r="C718" t="s">
        <v>602</v>
      </c>
      <c r="D718" t="s">
        <v>940</v>
      </c>
      <c r="E718" t="s">
        <v>604</v>
      </c>
      <c r="F718" t="s">
        <v>218</v>
      </c>
      <c r="G718" t="s">
        <v>837</v>
      </c>
      <c r="H718" t="s">
        <v>364</v>
      </c>
      <c r="I718" t="s">
        <v>25</v>
      </c>
      <c r="J718" t="s">
        <v>596</v>
      </c>
      <c r="L718" t="s">
        <v>92</v>
      </c>
      <c r="M718" t="s">
        <v>602</v>
      </c>
      <c r="N718" t="s">
        <v>157</v>
      </c>
      <c r="O718" t="s">
        <v>665</v>
      </c>
      <c r="P718" t="s">
        <v>201</v>
      </c>
      <c r="Q718" t="s">
        <v>666</v>
      </c>
      <c r="R718" t="s">
        <v>984</v>
      </c>
      <c r="S718" t="s">
        <v>29</v>
      </c>
      <c r="T718" t="s">
        <v>17</v>
      </c>
      <c r="U718" t="s">
        <v>594</v>
      </c>
      <c r="W718" t="s">
        <v>163</v>
      </c>
      <c r="X718" t="s">
        <v>643</v>
      </c>
      <c r="AC718" t="s">
        <v>372</v>
      </c>
      <c r="AD718" t="s">
        <v>61</v>
      </c>
      <c r="AE718" t="s">
        <v>30</v>
      </c>
      <c r="AG718">
        <v>8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 s="36">
        <v>1</v>
      </c>
      <c r="AP718">
        <v>0</v>
      </c>
      <c r="AQ718">
        <v>3</v>
      </c>
      <c r="AR718">
        <v>1</v>
      </c>
      <c r="AS718">
        <v>4</v>
      </c>
      <c r="AT718">
        <v>8</v>
      </c>
      <c r="AU718" t="s">
        <v>31</v>
      </c>
      <c r="AW718">
        <v>450</v>
      </c>
      <c r="AX718">
        <v>75</v>
      </c>
      <c r="AY718">
        <v>0</v>
      </c>
      <c r="AZ718">
        <v>0</v>
      </c>
      <c r="BA718">
        <v>525</v>
      </c>
      <c r="BB718">
        <v>5.0849866700000002</v>
      </c>
      <c r="BC718">
        <v>14.63825578</v>
      </c>
      <c r="BD718">
        <v>11</v>
      </c>
    </row>
    <row r="719" spans="1:56" x14ac:dyDescent="0.25">
      <c r="A719" s="171">
        <v>44157</v>
      </c>
      <c r="B719" t="s">
        <v>92</v>
      </c>
      <c r="C719" t="s">
        <v>602</v>
      </c>
      <c r="D719" t="s">
        <v>940</v>
      </c>
      <c r="E719" t="s">
        <v>604</v>
      </c>
      <c r="F719" t="s">
        <v>218</v>
      </c>
      <c r="G719" t="s">
        <v>837</v>
      </c>
      <c r="H719" t="s">
        <v>364</v>
      </c>
      <c r="I719" t="s">
        <v>25</v>
      </c>
      <c r="J719" t="s">
        <v>596</v>
      </c>
      <c r="L719" t="s">
        <v>92</v>
      </c>
      <c r="M719" t="s">
        <v>602</v>
      </c>
      <c r="N719" t="s">
        <v>157</v>
      </c>
      <c r="O719" t="s">
        <v>665</v>
      </c>
      <c r="P719" t="s">
        <v>201</v>
      </c>
      <c r="Q719" t="s">
        <v>666</v>
      </c>
      <c r="R719" t="s">
        <v>1002</v>
      </c>
      <c r="S719" t="s">
        <v>29</v>
      </c>
      <c r="T719" t="s">
        <v>17</v>
      </c>
      <c r="U719" t="s">
        <v>594</v>
      </c>
      <c r="W719" t="s">
        <v>163</v>
      </c>
      <c r="X719" t="s">
        <v>643</v>
      </c>
      <c r="AC719" t="s">
        <v>372</v>
      </c>
      <c r="AD719" t="s">
        <v>61</v>
      </c>
      <c r="AE719" t="s">
        <v>30</v>
      </c>
      <c r="AG719">
        <v>7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 s="36">
        <v>1</v>
      </c>
      <c r="AP719">
        <v>0</v>
      </c>
      <c r="AQ719">
        <v>3</v>
      </c>
      <c r="AR719">
        <v>0</v>
      </c>
      <c r="AS719">
        <v>4</v>
      </c>
      <c r="AT719">
        <v>7</v>
      </c>
      <c r="AU719" t="s">
        <v>31</v>
      </c>
      <c r="AW719">
        <v>510</v>
      </c>
      <c r="AX719">
        <v>98</v>
      </c>
      <c r="AY719">
        <v>0</v>
      </c>
      <c r="AZ719">
        <v>0</v>
      </c>
      <c r="BA719">
        <v>608</v>
      </c>
      <c r="BB719">
        <v>5.0849866700000002</v>
      </c>
      <c r="BC719">
        <v>14.63825578</v>
      </c>
      <c r="BD719">
        <v>11</v>
      </c>
    </row>
    <row r="720" spans="1:56" x14ac:dyDescent="0.25">
      <c r="A720" s="171">
        <v>44157</v>
      </c>
      <c r="B720" t="s">
        <v>92</v>
      </c>
      <c r="C720" t="s">
        <v>602</v>
      </c>
      <c r="D720" t="s">
        <v>157</v>
      </c>
      <c r="E720" t="s">
        <v>665</v>
      </c>
      <c r="F720" t="s">
        <v>158</v>
      </c>
      <c r="G720" t="s">
        <v>667</v>
      </c>
      <c r="H720" t="s">
        <v>847</v>
      </c>
      <c r="I720" t="s">
        <v>25</v>
      </c>
      <c r="J720" t="s">
        <v>596</v>
      </c>
      <c r="L720" t="s">
        <v>26</v>
      </c>
      <c r="M720" t="s">
        <v>590</v>
      </c>
      <c r="N720" t="s">
        <v>301</v>
      </c>
      <c r="O720" t="s">
        <v>745</v>
      </c>
      <c r="P720" t="s">
        <v>543</v>
      </c>
      <c r="Q720" t="s">
        <v>827</v>
      </c>
      <c r="R720" t="s">
        <v>776</v>
      </c>
      <c r="S720" t="s">
        <v>179</v>
      </c>
      <c r="T720" t="s">
        <v>25</v>
      </c>
      <c r="U720" t="s">
        <v>596</v>
      </c>
      <c r="W720" t="s">
        <v>92</v>
      </c>
      <c r="X720" t="s">
        <v>602</v>
      </c>
      <c r="Y720" t="s">
        <v>157</v>
      </c>
      <c r="Z720" t="s">
        <v>665</v>
      </c>
      <c r="AA720" t="s">
        <v>158</v>
      </c>
      <c r="AB720" t="s">
        <v>667</v>
      </c>
      <c r="AC720" t="s">
        <v>451</v>
      </c>
      <c r="AD720" t="s">
        <v>188</v>
      </c>
      <c r="AE720" t="s">
        <v>30</v>
      </c>
      <c r="AG720">
        <v>4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 s="36">
        <v>1</v>
      </c>
      <c r="AP720">
        <v>0</v>
      </c>
      <c r="AQ720">
        <v>0</v>
      </c>
      <c r="AR720">
        <v>0</v>
      </c>
      <c r="AS720">
        <v>4</v>
      </c>
      <c r="AT720">
        <v>4</v>
      </c>
      <c r="AU720" t="s">
        <v>37</v>
      </c>
      <c r="AW720">
        <v>150</v>
      </c>
      <c r="AX720">
        <v>0</v>
      </c>
      <c r="AY720">
        <v>0</v>
      </c>
      <c r="AZ720">
        <v>0</v>
      </c>
      <c r="BA720">
        <v>150</v>
      </c>
      <c r="BB720">
        <v>6.0385846000000001</v>
      </c>
      <c r="BC720">
        <v>14.4007468</v>
      </c>
      <c r="BD720">
        <v>11</v>
      </c>
    </row>
    <row r="721" spans="1:56" x14ac:dyDescent="0.25">
      <c r="A721" s="171">
        <v>44157</v>
      </c>
      <c r="B721" t="s">
        <v>92</v>
      </c>
      <c r="C721" t="s">
        <v>602</v>
      </c>
      <c r="D721" t="s">
        <v>157</v>
      </c>
      <c r="E721" t="s">
        <v>665</v>
      </c>
      <c r="F721" t="s">
        <v>158</v>
      </c>
      <c r="G721" t="s">
        <v>667</v>
      </c>
      <c r="H721" t="s">
        <v>847</v>
      </c>
      <c r="I721" t="s">
        <v>25</v>
      </c>
      <c r="J721" t="s">
        <v>596</v>
      </c>
      <c r="L721" t="s">
        <v>26</v>
      </c>
      <c r="M721" t="s">
        <v>590</v>
      </c>
      <c r="N721" t="s">
        <v>301</v>
      </c>
      <c r="O721" t="s">
        <v>745</v>
      </c>
      <c r="P721" t="s">
        <v>543</v>
      </c>
      <c r="Q721" t="s">
        <v>827</v>
      </c>
      <c r="R721" t="s">
        <v>776</v>
      </c>
      <c r="S721" t="s">
        <v>141</v>
      </c>
      <c r="T721" t="s">
        <v>25</v>
      </c>
      <c r="U721" t="s">
        <v>596</v>
      </c>
      <c r="W721" t="s">
        <v>92</v>
      </c>
      <c r="X721" t="s">
        <v>602</v>
      </c>
      <c r="Y721" t="s">
        <v>157</v>
      </c>
      <c r="Z721" t="s">
        <v>665</v>
      </c>
      <c r="AA721" t="s">
        <v>158</v>
      </c>
      <c r="AB721" t="s">
        <v>667</v>
      </c>
      <c r="AC721" t="s">
        <v>836</v>
      </c>
      <c r="AD721" t="s">
        <v>234</v>
      </c>
      <c r="AE721" t="s">
        <v>30</v>
      </c>
      <c r="AG721">
        <v>3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 s="36">
        <v>1</v>
      </c>
      <c r="AP721">
        <v>0</v>
      </c>
      <c r="AQ721">
        <v>0</v>
      </c>
      <c r="AR721">
        <v>0</v>
      </c>
      <c r="AS721">
        <v>3</v>
      </c>
      <c r="AT721">
        <v>3</v>
      </c>
      <c r="AU721" t="s">
        <v>37</v>
      </c>
      <c r="AW721">
        <v>100</v>
      </c>
      <c r="AX721">
        <v>0</v>
      </c>
      <c r="AY721">
        <v>0</v>
      </c>
      <c r="AZ721">
        <v>0</v>
      </c>
      <c r="BA721">
        <v>100</v>
      </c>
      <c r="BB721">
        <v>6.0385846000000001</v>
      </c>
      <c r="BC721">
        <v>14.4007468</v>
      </c>
      <c r="BD721">
        <v>11</v>
      </c>
    </row>
    <row r="722" spans="1:56" x14ac:dyDescent="0.25">
      <c r="A722" s="171">
        <v>44157</v>
      </c>
      <c r="B722" t="s">
        <v>92</v>
      </c>
      <c r="C722" t="s">
        <v>602</v>
      </c>
      <c r="D722" t="s">
        <v>157</v>
      </c>
      <c r="E722" t="s">
        <v>665</v>
      </c>
      <c r="F722" t="s">
        <v>158</v>
      </c>
      <c r="G722" t="s">
        <v>667</v>
      </c>
      <c r="H722" t="s">
        <v>847</v>
      </c>
      <c r="I722" t="s">
        <v>25</v>
      </c>
      <c r="J722" t="s">
        <v>596</v>
      </c>
      <c r="L722" t="s">
        <v>26</v>
      </c>
      <c r="M722" t="s">
        <v>590</v>
      </c>
      <c r="N722" t="s">
        <v>301</v>
      </c>
      <c r="O722" t="s">
        <v>745</v>
      </c>
      <c r="P722" t="s">
        <v>546</v>
      </c>
      <c r="Q722" t="s">
        <v>850</v>
      </c>
      <c r="R722" t="s">
        <v>828</v>
      </c>
      <c r="S722" t="s">
        <v>179</v>
      </c>
      <c r="T722" t="s">
        <v>25</v>
      </c>
      <c r="U722" t="s">
        <v>596</v>
      </c>
      <c r="W722" t="s">
        <v>92</v>
      </c>
      <c r="X722" t="s">
        <v>602</v>
      </c>
      <c r="Y722" t="s">
        <v>157</v>
      </c>
      <c r="Z722" t="s">
        <v>665</v>
      </c>
      <c r="AA722" t="s">
        <v>158</v>
      </c>
      <c r="AB722" t="s">
        <v>667</v>
      </c>
      <c r="AC722" t="s">
        <v>830</v>
      </c>
      <c r="AD722" t="s">
        <v>188</v>
      </c>
      <c r="AE722" t="s">
        <v>30</v>
      </c>
      <c r="AG722">
        <v>4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1</v>
      </c>
      <c r="AP722">
        <v>0</v>
      </c>
      <c r="AQ722">
        <v>0</v>
      </c>
      <c r="AR722">
        <v>0</v>
      </c>
      <c r="AS722">
        <v>4</v>
      </c>
      <c r="AT722">
        <v>4</v>
      </c>
      <c r="AU722" t="s">
        <v>37</v>
      </c>
      <c r="AW722">
        <v>150</v>
      </c>
      <c r="AX722">
        <v>0</v>
      </c>
      <c r="AY722">
        <v>0</v>
      </c>
      <c r="AZ722">
        <v>0</v>
      </c>
      <c r="BA722">
        <v>150</v>
      </c>
      <c r="BB722">
        <v>6.0385846000000001</v>
      </c>
      <c r="BC722">
        <v>14.4007468</v>
      </c>
      <c r="BD722">
        <v>11</v>
      </c>
    </row>
    <row r="723" spans="1:56" x14ac:dyDescent="0.25">
      <c r="A723" s="171">
        <v>44157</v>
      </c>
      <c r="B723" t="s">
        <v>92</v>
      </c>
      <c r="C723" t="s">
        <v>602</v>
      </c>
      <c r="D723" t="s">
        <v>157</v>
      </c>
      <c r="E723" t="s">
        <v>665</v>
      </c>
      <c r="F723" t="s">
        <v>158</v>
      </c>
      <c r="G723" t="s">
        <v>667</v>
      </c>
      <c r="H723" t="s">
        <v>847</v>
      </c>
      <c r="I723" t="s">
        <v>25</v>
      </c>
      <c r="J723" t="s">
        <v>596</v>
      </c>
      <c r="L723" t="s">
        <v>26</v>
      </c>
      <c r="M723" t="s">
        <v>590</v>
      </c>
      <c r="N723" t="s">
        <v>301</v>
      </c>
      <c r="O723" t="s">
        <v>745</v>
      </c>
      <c r="P723" t="s">
        <v>543</v>
      </c>
      <c r="Q723" t="s">
        <v>827</v>
      </c>
      <c r="R723" t="s">
        <v>828</v>
      </c>
      <c r="S723" t="s">
        <v>141</v>
      </c>
      <c r="T723" t="s">
        <v>25</v>
      </c>
      <c r="U723" t="s">
        <v>596</v>
      </c>
      <c r="W723" t="s">
        <v>92</v>
      </c>
      <c r="X723" t="s">
        <v>602</v>
      </c>
      <c r="Y723" t="s">
        <v>157</v>
      </c>
      <c r="Z723" t="s">
        <v>665</v>
      </c>
      <c r="AA723" t="s">
        <v>158</v>
      </c>
      <c r="AB723" t="s">
        <v>667</v>
      </c>
      <c r="AC723" t="s">
        <v>830</v>
      </c>
      <c r="AD723" t="s">
        <v>234</v>
      </c>
      <c r="AE723" t="s">
        <v>30</v>
      </c>
      <c r="AG723">
        <v>3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1</v>
      </c>
      <c r="AP723">
        <v>0</v>
      </c>
      <c r="AQ723">
        <v>0</v>
      </c>
      <c r="AR723">
        <v>0</v>
      </c>
      <c r="AS723">
        <v>3</v>
      </c>
      <c r="AT723">
        <v>3</v>
      </c>
      <c r="AU723" t="s">
        <v>37</v>
      </c>
      <c r="AW723">
        <v>100</v>
      </c>
      <c r="AX723">
        <v>0</v>
      </c>
      <c r="AY723">
        <v>0</v>
      </c>
      <c r="AZ723">
        <v>0</v>
      </c>
      <c r="BA723">
        <v>100</v>
      </c>
      <c r="BB723">
        <v>6.0385846000000001</v>
      </c>
      <c r="BC723">
        <v>14.4007468</v>
      </c>
      <c r="BD723">
        <v>11</v>
      </c>
    </row>
    <row r="724" spans="1:56" x14ac:dyDescent="0.25">
      <c r="A724" s="171">
        <v>44157</v>
      </c>
      <c r="B724" t="s">
        <v>10</v>
      </c>
      <c r="C724" t="s">
        <v>659</v>
      </c>
      <c r="D724" t="s">
        <v>927</v>
      </c>
      <c r="E724" t="s">
        <v>928</v>
      </c>
      <c r="F724" t="s">
        <v>1143</v>
      </c>
      <c r="G724" t="s">
        <v>1144</v>
      </c>
      <c r="H724" t="s">
        <v>578</v>
      </c>
      <c r="I724" t="s">
        <v>25</v>
      </c>
      <c r="J724" t="s">
        <v>596</v>
      </c>
      <c r="L724" t="s">
        <v>10</v>
      </c>
      <c r="M724" t="s">
        <v>659</v>
      </c>
      <c r="N724" t="s">
        <v>11</v>
      </c>
      <c r="O724" t="s">
        <v>660</v>
      </c>
      <c r="P724" t="s">
        <v>33</v>
      </c>
      <c r="Q724" t="s">
        <v>668</v>
      </c>
      <c r="R724" t="s">
        <v>362</v>
      </c>
      <c r="S724" t="s">
        <v>138</v>
      </c>
      <c r="T724" t="s">
        <v>25</v>
      </c>
      <c r="U724" t="s">
        <v>596</v>
      </c>
      <c r="W724" t="s">
        <v>10</v>
      </c>
      <c r="X724" t="s">
        <v>659</v>
      </c>
      <c r="Y724" t="s">
        <v>128</v>
      </c>
      <c r="Z724" t="s">
        <v>975</v>
      </c>
      <c r="AA724" t="s">
        <v>145</v>
      </c>
      <c r="AB724" t="s">
        <v>976</v>
      </c>
      <c r="AC724" t="s">
        <v>496</v>
      </c>
      <c r="AD724" t="s">
        <v>29</v>
      </c>
      <c r="AE724" t="s">
        <v>30</v>
      </c>
      <c r="AG724">
        <v>3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 s="36">
        <v>1</v>
      </c>
      <c r="AP724">
        <v>0</v>
      </c>
      <c r="AQ724">
        <v>0</v>
      </c>
      <c r="AR724">
        <v>0</v>
      </c>
      <c r="AS724">
        <v>3</v>
      </c>
      <c r="AT724">
        <v>3</v>
      </c>
      <c r="AU724" t="s">
        <v>39</v>
      </c>
      <c r="AW724">
        <v>160</v>
      </c>
      <c r="AX724">
        <v>40</v>
      </c>
      <c r="AY724">
        <v>35</v>
      </c>
      <c r="AZ724">
        <v>0</v>
      </c>
      <c r="BA724">
        <v>235</v>
      </c>
      <c r="BB724">
        <v>9.2572727399999994</v>
      </c>
      <c r="BC724">
        <v>13.77182711</v>
      </c>
      <c r="BD724">
        <v>11</v>
      </c>
    </row>
    <row r="725" spans="1:56" x14ac:dyDescent="0.25">
      <c r="A725" s="171">
        <v>44157</v>
      </c>
      <c r="B725" t="s">
        <v>10</v>
      </c>
      <c r="C725" t="s">
        <v>659</v>
      </c>
      <c r="D725" t="s">
        <v>927</v>
      </c>
      <c r="E725" t="s">
        <v>928</v>
      </c>
      <c r="F725" t="s">
        <v>1143</v>
      </c>
      <c r="G725" t="s">
        <v>1144</v>
      </c>
      <c r="H725" t="s">
        <v>578</v>
      </c>
      <c r="I725" t="s">
        <v>25</v>
      </c>
      <c r="J725" t="s">
        <v>596</v>
      </c>
      <c r="L725" t="s">
        <v>10</v>
      </c>
      <c r="M725" t="s">
        <v>659</v>
      </c>
      <c r="N725" t="s">
        <v>927</v>
      </c>
      <c r="O725" t="s">
        <v>928</v>
      </c>
      <c r="P725" t="s">
        <v>1143</v>
      </c>
      <c r="Q725" t="s">
        <v>1144</v>
      </c>
      <c r="R725" t="s">
        <v>1146</v>
      </c>
      <c r="S725" t="s">
        <v>146</v>
      </c>
      <c r="T725" t="s">
        <v>14</v>
      </c>
      <c r="U725" t="s">
        <v>611</v>
      </c>
      <c r="W725" t="s">
        <v>326</v>
      </c>
      <c r="X725" t="s">
        <v>657</v>
      </c>
      <c r="AC725" t="s">
        <v>372</v>
      </c>
      <c r="AD725" t="s">
        <v>65</v>
      </c>
      <c r="AE725" t="s">
        <v>36</v>
      </c>
      <c r="AG725">
        <v>0</v>
      </c>
      <c r="AH725">
        <v>2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 s="36">
        <v>1</v>
      </c>
      <c r="AP725">
        <v>0</v>
      </c>
      <c r="AQ725">
        <v>0</v>
      </c>
      <c r="AR725">
        <v>0</v>
      </c>
      <c r="AS725">
        <v>2</v>
      </c>
      <c r="AT725">
        <v>2</v>
      </c>
      <c r="AU725" t="s">
        <v>64</v>
      </c>
      <c r="AV725" t="s">
        <v>327</v>
      </c>
      <c r="AW725">
        <v>150</v>
      </c>
      <c r="AX725">
        <v>95</v>
      </c>
      <c r="AY725">
        <v>25</v>
      </c>
      <c r="AZ725">
        <v>2</v>
      </c>
      <c r="BA725">
        <v>272</v>
      </c>
      <c r="BB725">
        <v>9.2572727399999994</v>
      </c>
      <c r="BC725">
        <v>13.77182711</v>
      </c>
      <c r="BD725">
        <v>11</v>
      </c>
    </row>
    <row r="726" spans="1:56" x14ac:dyDescent="0.25">
      <c r="A726" s="171">
        <v>44157</v>
      </c>
      <c r="B726" t="s">
        <v>10</v>
      </c>
      <c r="C726" t="s">
        <v>659</v>
      </c>
      <c r="D726" t="s">
        <v>927</v>
      </c>
      <c r="E726" t="s">
        <v>928</v>
      </c>
      <c r="F726" t="s">
        <v>1143</v>
      </c>
      <c r="G726" t="s">
        <v>1144</v>
      </c>
      <c r="H726" t="s">
        <v>578</v>
      </c>
      <c r="I726" t="s">
        <v>25</v>
      </c>
      <c r="J726" t="s">
        <v>596</v>
      </c>
      <c r="L726" t="s">
        <v>10</v>
      </c>
      <c r="M726" t="s">
        <v>659</v>
      </c>
      <c r="N726" t="s">
        <v>927</v>
      </c>
      <c r="O726" t="s">
        <v>928</v>
      </c>
      <c r="P726" t="s">
        <v>1143</v>
      </c>
      <c r="Q726" t="s">
        <v>1144</v>
      </c>
      <c r="R726" t="s">
        <v>1146</v>
      </c>
      <c r="S726" t="s">
        <v>70</v>
      </c>
      <c r="T726" t="s">
        <v>14</v>
      </c>
      <c r="U726" t="s">
        <v>611</v>
      </c>
      <c r="W726" t="s">
        <v>326</v>
      </c>
      <c r="X726" t="s">
        <v>657</v>
      </c>
      <c r="AC726" t="s">
        <v>372</v>
      </c>
      <c r="AD726" t="s">
        <v>179</v>
      </c>
      <c r="AE726" t="s">
        <v>36</v>
      </c>
      <c r="AG726">
        <v>0</v>
      </c>
      <c r="AH726">
        <v>2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 s="36">
        <v>1</v>
      </c>
      <c r="AP726">
        <v>0</v>
      </c>
      <c r="AQ726">
        <v>0</v>
      </c>
      <c r="AR726">
        <v>0</v>
      </c>
      <c r="AS726">
        <v>2</v>
      </c>
      <c r="AT726">
        <v>2</v>
      </c>
      <c r="AU726" t="s">
        <v>64</v>
      </c>
      <c r="AV726" t="s">
        <v>327</v>
      </c>
      <c r="AW726">
        <v>150</v>
      </c>
      <c r="AX726">
        <v>79</v>
      </c>
      <c r="AY726">
        <v>50</v>
      </c>
      <c r="AZ726">
        <v>2</v>
      </c>
      <c r="BA726">
        <v>281</v>
      </c>
      <c r="BB726">
        <v>9.2572727399999994</v>
      </c>
      <c r="BC726">
        <v>13.77182711</v>
      </c>
      <c r="BD726">
        <v>11</v>
      </c>
    </row>
    <row r="727" spans="1:56" x14ac:dyDescent="0.25">
      <c r="A727" s="171">
        <v>44157</v>
      </c>
      <c r="B727" t="s">
        <v>10</v>
      </c>
      <c r="C727" t="s">
        <v>659</v>
      </c>
      <c r="D727" t="s">
        <v>927</v>
      </c>
      <c r="E727" t="s">
        <v>928</v>
      </c>
      <c r="F727" t="s">
        <v>1143</v>
      </c>
      <c r="G727" t="s">
        <v>1144</v>
      </c>
      <c r="H727" t="s">
        <v>578</v>
      </c>
      <c r="I727" t="s">
        <v>25</v>
      </c>
      <c r="J727" t="s">
        <v>596</v>
      </c>
      <c r="L727" t="s">
        <v>10</v>
      </c>
      <c r="M727" t="s">
        <v>659</v>
      </c>
      <c r="N727" t="s">
        <v>11</v>
      </c>
      <c r="O727" t="s">
        <v>660</v>
      </c>
      <c r="P727" t="s">
        <v>33</v>
      </c>
      <c r="Q727" t="s">
        <v>668</v>
      </c>
      <c r="R727" t="s">
        <v>362</v>
      </c>
      <c r="S727" t="s">
        <v>138</v>
      </c>
      <c r="T727" t="s">
        <v>25</v>
      </c>
      <c r="U727" t="s">
        <v>596</v>
      </c>
      <c r="W727" t="s">
        <v>10</v>
      </c>
      <c r="X727" t="s">
        <v>659</v>
      </c>
      <c r="Y727" t="s">
        <v>128</v>
      </c>
      <c r="Z727" t="s">
        <v>975</v>
      </c>
      <c r="AA727" t="s">
        <v>145</v>
      </c>
      <c r="AB727" t="s">
        <v>976</v>
      </c>
      <c r="AC727" t="s">
        <v>496</v>
      </c>
      <c r="AD727" t="s">
        <v>29</v>
      </c>
      <c r="AE727" t="s">
        <v>30</v>
      </c>
      <c r="AG727">
        <v>2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 s="36">
        <v>1</v>
      </c>
      <c r="AP727">
        <v>0</v>
      </c>
      <c r="AQ727">
        <v>0</v>
      </c>
      <c r="AR727">
        <v>0</v>
      </c>
      <c r="AS727">
        <v>2</v>
      </c>
      <c r="AT727">
        <v>2</v>
      </c>
      <c r="AU727" t="s">
        <v>39</v>
      </c>
      <c r="AW727">
        <v>150</v>
      </c>
      <c r="AX727">
        <v>28</v>
      </c>
      <c r="AY727">
        <v>20</v>
      </c>
      <c r="AZ727">
        <v>0</v>
      </c>
      <c r="BA727">
        <v>198</v>
      </c>
      <c r="BB727">
        <v>9.2572727399999994</v>
      </c>
      <c r="BC727">
        <v>13.77182711</v>
      </c>
      <c r="BD727">
        <v>11</v>
      </c>
    </row>
    <row r="728" spans="1:56" x14ac:dyDescent="0.25">
      <c r="A728" s="171">
        <v>44157</v>
      </c>
      <c r="B728" t="s">
        <v>10</v>
      </c>
      <c r="C728" t="s">
        <v>659</v>
      </c>
      <c r="D728" t="s">
        <v>11</v>
      </c>
      <c r="E728" t="s">
        <v>660</v>
      </c>
      <c r="F728" t="s">
        <v>12</v>
      </c>
      <c r="G728" t="s">
        <v>661</v>
      </c>
      <c r="H728" t="s">
        <v>13</v>
      </c>
      <c r="I728" t="s">
        <v>14</v>
      </c>
      <c r="J728" t="s">
        <v>611</v>
      </c>
      <c r="L728" t="s">
        <v>34</v>
      </c>
      <c r="M728" t="s">
        <v>651</v>
      </c>
      <c r="R728" t="s">
        <v>372</v>
      </c>
      <c r="S728" t="s">
        <v>95</v>
      </c>
      <c r="T728" t="s">
        <v>17</v>
      </c>
      <c r="U728" t="s">
        <v>594</v>
      </c>
      <c r="W728" t="s">
        <v>221</v>
      </c>
      <c r="X728" t="s">
        <v>622</v>
      </c>
      <c r="AC728" t="s">
        <v>372</v>
      </c>
      <c r="AD728" t="s">
        <v>260</v>
      </c>
      <c r="AE728" t="s">
        <v>20</v>
      </c>
      <c r="AG728">
        <v>1</v>
      </c>
      <c r="AH728">
        <v>2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 s="36">
        <v>2</v>
      </c>
      <c r="AP728">
        <v>0</v>
      </c>
      <c r="AQ728">
        <v>0</v>
      </c>
      <c r="AR728">
        <v>1</v>
      </c>
      <c r="AS728">
        <v>2</v>
      </c>
      <c r="AT728">
        <v>3</v>
      </c>
      <c r="AU728" t="s">
        <v>21</v>
      </c>
      <c r="AV728" t="s">
        <v>327</v>
      </c>
      <c r="AW728">
        <v>319</v>
      </c>
      <c r="AX728">
        <v>214</v>
      </c>
      <c r="AY728">
        <v>0</v>
      </c>
      <c r="AZ728">
        <v>12</v>
      </c>
      <c r="BA728">
        <v>545</v>
      </c>
      <c r="BB728">
        <v>7.7847441999999996</v>
      </c>
      <c r="BC728">
        <v>15.51739456</v>
      </c>
      <c r="BD728">
        <v>11</v>
      </c>
    </row>
    <row r="729" spans="1:56" x14ac:dyDescent="0.25">
      <c r="A729" s="171">
        <v>44158</v>
      </c>
      <c r="B729" t="s">
        <v>26</v>
      </c>
      <c r="C729" t="s">
        <v>590</v>
      </c>
      <c r="D729" t="s">
        <v>591</v>
      </c>
      <c r="E729" t="s">
        <v>592</v>
      </c>
      <c r="F729" t="s">
        <v>142</v>
      </c>
      <c r="G729" t="s">
        <v>606</v>
      </c>
      <c r="H729" t="s">
        <v>363</v>
      </c>
      <c r="I729" t="s">
        <v>14</v>
      </c>
      <c r="J729" t="s">
        <v>611</v>
      </c>
      <c r="L729" t="s">
        <v>159</v>
      </c>
      <c r="M729" t="s">
        <v>653</v>
      </c>
      <c r="R729" t="s">
        <v>372</v>
      </c>
      <c r="S729" t="s">
        <v>162</v>
      </c>
      <c r="T729" t="s">
        <v>17</v>
      </c>
      <c r="U729" t="s">
        <v>594</v>
      </c>
      <c r="W729" t="s">
        <v>163</v>
      </c>
      <c r="X729" t="s">
        <v>643</v>
      </c>
      <c r="AC729" t="s">
        <v>372</v>
      </c>
      <c r="AD729" t="s">
        <v>176</v>
      </c>
      <c r="AE729" t="s">
        <v>36</v>
      </c>
      <c r="AG729">
        <v>0</v>
      </c>
      <c r="AH729">
        <v>10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1</v>
      </c>
      <c r="AP729">
        <v>2</v>
      </c>
      <c r="AQ729">
        <v>4</v>
      </c>
      <c r="AR729">
        <v>0</v>
      </c>
      <c r="AS729">
        <v>4</v>
      </c>
      <c r="AT729">
        <v>10</v>
      </c>
      <c r="AU729" t="s">
        <v>37</v>
      </c>
      <c r="AW729">
        <v>297</v>
      </c>
      <c r="AX729">
        <v>0</v>
      </c>
      <c r="AY729">
        <v>0</v>
      </c>
      <c r="AZ729">
        <v>0</v>
      </c>
      <c r="BA729">
        <v>297</v>
      </c>
      <c r="BB729">
        <v>6.9304543000000001</v>
      </c>
      <c r="BC729">
        <v>14.819990539999999</v>
      </c>
      <c r="BD729">
        <v>11</v>
      </c>
    </row>
    <row r="730" spans="1:56" x14ac:dyDescent="0.25">
      <c r="A730" s="171">
        <v>44158</v>
      </c>
      <c r="B730" t="s">
        <v>26</v>
      </c>
      <c r="C730" t="s">
        <v>590</v>
      </c>
      <c r="D730" t="s">
        <v>591</v>
      </c>
      <c r="E730" t="s">
        <v>592</v>
      </c>
      <c r="F730" t="s">
        <v>142</v>
      </c>
      <c r="G730" t="s">
        <v>606</v>
      </c>
      <c r="H730" t="s">
        <v>363</v>
      </c>
      <c r="I730" t="s">
        <v>14</v>
      </c>
      <c r="J730" t="s">
        <v>611</v>
      </c>
      <c r="L730" t="s">
        <v>247</v>
      </c>
      <c r="M730" t="s">
        <v>625</v>
      </c>
      <c r="R730" t="s">
        <v>372</v>
      </c>
      <c r="S730" t="s">
        <v>141</v>
      </c>
      <c r="T730" t="s">
        <v>17</v>
      </c>
      <c r="U730" t="s">
        <v>594</v>
      </c>
      <c r="W730" t="s">
        <v>143</v>
      </c>
      <c r="X730" t="s">
        <v>595</v>
      </c>
      <c r="AC730" t="s">
        <v>372</v>
      </c>
      <c r="AD730" t="s">
        <v>245</v>
      </c>
      <c r="AE730" t="s">
        <v>36</v>
      </c>
      <c r="AG730">
        <v>0</v>
      </c>
      <c r="AH730">
        <v>11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1</v>
      </c>
      <c r="AP730">
        <v>2</v>
      </c>
      <c r="AQ730">
        <v>3</v>
      </c>
      <c r="AR730">
        <v>3</v>
      </c>
      <c r="AS730">
        <v>3</v>
      </c>
      <c r="AT730">
        <v>11</v>
      </c>
      <c r="AU730" t="s">
        <v>39</v>
      </c>
      <c r="AW730">
        <v>100</v>
      </c>
      <c r="AX730">
        <v>35</v>
      </c>
      <c r="AY730">
        <v>12</v>
      </c>
      <c r="AZ730">
        <v>0</v>
      </c>
      <c r="BA730">
        <v>147</v>
      </c>
      <c r="BB730">
        <v>6.9304543000000001</v>
      </c>
      <c r="BC730">
        <v>14.819990539999999</v>
      </c>
      <c r="BD730">
        <v>11</v>
      </c>
    </row>
    <row r="731" spans="1:56" x14ac:dyDescent="0.25">
      <c r="A731" s="171">
        <v>44158</v>
      </c>
      <c r="B731" t="s">
        <v>26</v>
      </c>
      <c r="C731" t="s">
        <v>590</v>
      </c>
      <c r="D731" t="s">
        <v>591</v>
      </c>
      <c r="E731" t="s">
        <v>592</v>
      </c>
      <c r="F731" t="s">
        <v>142</v>
      </c>
      <c r="G731" t="s">
        <v>606</v>
      </c>
      <c r="H731" t="s">
        <v>363</v>
      </c>
      <c r="I731" t="s">
        <v>14</v>
      </c>
      <c r="J731" t="s">
        <v>611</v>
      </c>
      <c r="L731" t="s">
        <v>147</v>
      </c>
      <c r="M731" t="s">
        <v>641</v>
      </c>
      <c r="R731" t="s">
        <v>372</v>
      </c>
      <c r="S731" t="s">
        <v>65</v>
      </c>
      <c r="T731" t="s">
        <v>17</v>
      </c>
      <c r="U731" t="s">
        <v>594</v>
      </c>
      <c r="W731" t="s">
        <v>18</v>
      </c>
      <c r="X731" t="s">
        <v>601</v>
      </c>
      <c r="AC731" t="s">
        <v>372</v>
      </c>
      <c r="AD731" t="s">
        <v>182</v>
      </c>
      <c r="AE731" t="s">
        <v>36</v>
      </c>
      <c r="AG731">
        <v>0</v>
      </c>
      <c r="AH731">
        <v>13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1</v>
      </c>
      <c r="AP731">
        <v>3</v>
      </c>
      <c r="AQ731">
        <v>2</v>
      </c>
      <c r="AR731">
        <v>5</v>
      </c>
      <c r="AS731">
        <v>3</v>
      </c>
      <c r="AT731">
        <v>13</v>
      </c>
      <c r="AU731" t="s">
        <v>31</v>
      </c>
      <c r="AW731">
        <v>150</v>
      </c>
      <c r="AX731">
        <v>18</v>
      </c>
      <c r="AY731">
        <v>0</v>
      </c>
      <c r="AZ731">
        <v>0</v>
      </c>
      <c r="BA731">
        <v>168</v>
      </c>
      <c r="BB731">
        <v>6.9304543000000001</v>
      </c>
      <c r="BC731">
        <v>14.819990539999999</v>
      </c>
      <c r="BD731">
        <v>11</v>
      </c>
    </row>
    <row r="732" spans="1:56" x14ac:dyDescent="0.25">
      <c r="A732" s="171">
        <v>44158</v>
      </c>
      <c r="B732" t="s">
        <v>26</v>
      </c>
      <c r="C732" t="s">
        <v>590</v>
      </c>
      <c r="D732" t="s">
        <v>591</v>
      </c>
      <c r="E732" t="s">
        <v>592</v>
      </c>
      <c r="F732" t="s">
        <v>142</v>
      </c>
      <c r="G732" t="s">
        <v>606</v>
      </c>
      <c r="H732" t="s">
        <v>363</v>
      </c>
      <c r="I732" t="s">
        <v>14</v>
      </c>
      <c r="J732" t="s">
        <v>611</v>
      </c>
      <c r="L732" t="s">
        <v>325</v>
      </c>
      <c r="M732" t="s">
        <v>650</v>
      </c>
      <c r="R732" t="s">
        <v>372</v>
      </c>
      <c r="S732" t="s">
        <v>73</v>
      </c>
      <c r="T732" t="s">
        <v>17</v>
      </c>
      <c r="U732" t="s">
        <v>594</v>
      </c>
      <c r="W732" t="s">
        <v>163</v>
      </c>
      <c r="X732" t="s">
        <v>643</v>
      </c>
      <c r="AC732" t="s">
        <v>372</v>
      </c>
      <c r="AD732" t="s">
        <v>232</v>
      </c>
      <c r="AE732" t="s">
        <v>36</v>
      </c>
      <c r="AG732">
        <v>0</v>
      </c>
      <c r="AH732">
        <v>9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1</v>
      </c>
      <c r="AP732">
        <v>1</v>
      </c>
      <c r="AQ732">
        <v>2</v>
      </c>
      <c r="AR732">
        <v>3</v>
      </c>
      <c r="AS732">
        <v>3</v>
      </c>
      <c r="AT732">
        <v>9</v>
      </c>
      <c r="AU732" t="s">
        <v>31</v>
      </c>
      <c r="AW732">
        <v>150</v>
      </c>
      <c r="AX732">
        <v>23</v>
      </c>
      <c r="AY732">
        <v>0</v>
      </c>
      <c r="AZ732">
        <v>0</v>
      </c>
      <c r="BA732">
        <v>173</v>
      </c>
      <c r="BB732">
        <v>6.9304543000000001</v>
      </c>
      <c r="BC732">
        <v>14.819990539999999</v>
      </c>
      <c r="BD732">
        <v>11</v>
      </c>
    </row>
    <row r="733" spans="1:56" x14ac:dyDescent="0.25">
      <c r="A733" s="171">
        <v>44158</v>
      </c>
      <c r="B733" t="s">
        <v>26</v>
      </c>
      <c r="C733" t="s">
        <v>590</v>
      </c>
      <c r="D733" t="s">
        <v>591</v>
      </c>
      <c r="E733" t="s">
        <v>592</v>
      </c>
      <c r="F733" t="s">
        <v>88</v>
      </c>
      <c r="G733" t="s">
        <v>593</v>
      </c>
      <c r="H733" t="s">
        <v>89</v>
      </c>
      <c r="I733" t="s">
        <v>25</v>
      </c>
      <c r="J733" t="s">
        <v>596</v>
      </c>
      <c r="L733" t="s">
        <v>26</v>
      </c>
      <c r="M733" t="s">
        <v>590</v>
      </c>
      <c r="N733" t="s">
        <v>591</v>
      </c>
      <c r="O733" t="s">
        <v>592</v>
      </c>
      <c r="P733" t="s">
        <v>88</v>
      </c>
      <c r="Q733" t="s">
        <v>593</v>
      </c>
      <c r="R733" t="s">
        <v>331</v>
      </c>
      <c r="S733" t="s">
        <v>188</v>
      </c>
      <c r="T733" t="s">
        <v>25</v>
      </c>
      <c r="U733" t="s">
        <v>596</v>
      </c>
      <c r="W733" t="s">
        <v>26</v>
      </c>
      <c r="X733" t="s">
        <v>590</v>
      </c>
      <c r="Y733" t="s">
        <v>591</v>
      </c>
      <c r="Z733" t="s">
        <v>592</v>
      </c>
      <c r="AA733" t="s">
        <v>88</v>
      </c>
      <c r="AB733" t="s">
        <v>593</v>
      </c>
      <c r="AC733" t="s">
        <v>400</v>
      </c>
      <c r="AD733" t="s">
        <v>234</v>
      </c>
      <c r="AE733" t="s">
        <v>30</v>
      </c>
      <c r="AG733">
        <v>4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 s="36">
        <v>1</v>
      </c>
      <c r="AP733">
        <v>0</v>
      </c>
      <c r="AQ733">
        <v>0</v>
      </c>
      <c r="AR733">
        <v>2</v>
      </c>
      <c r="AS733">
        <v>2</v>
      </c>
      <c r="AT733">
        <v>4</v>
      </c>
      <c r="AU733" t="s">
        <v>37</v>
      </c>
      <c r="AW733">
        <v>35</v>
      </c>
      <c r="AX733">
        <v>0</v>
      </c>
      <c r="AY733">
        <v>0</v>
      </c>
      <c r="AZ733">
        <v>0</v>
      </c>
      <c r="BA733">
        <v>35</v>
      </c>
      <c r="BB733">
        <v>6.7419379599999996</v>
      </c>
      <c r="BC733">
        <v>14.56870743</v>
      </c>
      <c r="BD733">
        <v>11</v>
      </c>
    </row>
    <row r="734" spans="1:56" x14ac:dyDescent="0.25">
      <c r="A734" s="171">
        <v>44158</v>
      </c>
      <c r="B734" t="s">
        <v>26</v>
      </c>
      <c r="C734" t="s">
        <v>590</v>
      </c>
      <c r="D734" t="s">
        <v>591</v>
      </c>
      <c r="E734" t="s">
        <v>592</v>
      </c>
      <c r="F734" t="s">
        <v>88</v>
      </c>
      <c r="G734" t="s">
        <v>593</v>
      </c>
      <c r="H734" t="s">
        <v>89</v>
      </c>
      <c r="I734" t="s">
        <v>17</v>
      </c>
      <c r="J734" t="s">
        <v>594</v>
      </c>
      <c r="L734" t="s">
        <v>143</v>
      </c>
      <c r="M734" t="s">
        <v>595</v>
      </c>
      <c r="R734" t="s">
        <v>372</v>
      </c>
      <c r="S734" t="s">
        <v>80</v>
      </c>
      <c r="T734" t="s">
        <v>25</v>
      </c>
      <c r="U734" t="s">
        <v>596</v>
      </c>
      <c r="W734" t="s">
        <v>92</v>
      </c>
      <c r="X734" t="s">
        <v>602</v>
      </c>
      <c r="Y734" t="s">
        <v>105</v>
      </c>
      <c r="Z734" t="s">
        <v>609</v>
      </c>
      <c r="AA734" t="s">
        <v>106</v>
      </c>
      <c r="AB734" t="s">
        <v>610</v>
      </c>
      <c r="AC734" t="s">
        <v>490</v>
      </c>
      <c r="AD734" t="s">
        <v>144</v>
      </c>
      <c r="AE734" t="s">
        <v>112</v>
      </c>
      <c r="AG734">
        <v>0</v>
      </c>
      <c r="AH734">
        <v>0</v>
      </c>
      <c r="AI734">
        <v>6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1</v>
      </c>
      <c r="AP734">
        <v>0</v>
      </c>
      <c r="AQ734">
        <v>0</v>
      </c>
      <c r="AR734">
        <v>2</v>
      </c>
      <c r="AS734">
        <v>4</v>
      </c>
      <c r="AT734">
        <v>6</v>
      </c>
      <c r="AU734" t="s">
        <v>37</v>
      </c>
      <c r="AW734">
        <v>58</v>
      </c>
      <c r="AX734">
        <v>0</v>
      </c>
      <c r="AY734">
        <v>0</v>
      </c>
      <c r="AZ734">
        <v>0</v>
      </c>
      <c r="BA734">
        <v>58</v>
      </c>
      <c r="BB734">
        <v>6.7419379599999996</v>
      </c>
      <c r="BC734">
        <v>14.56870743</v>
      </c>
      <c r="BD734">
        <v>11</v>
      </c>
    </row>
    <row r="735" spans="1:56" x14ac:dyDescent="0.25">
      <c r="A735" s="171">
        <v>44158</v>
      </c>
      <c r="B735" t="s">
        <v>92</v>
      </c>
      <c r="C735" t="s">
        <v>602</v>
      </c>
      <c r="D735" t="s">
        <v>940</v>
      </c>
      <c r="E735" t="s">
        <v>604</v>
      </c>
      <c r="F735" t="s">
        <v>193</v>
      </c>
      <c r="G735" t="s">
        <v>754</v>
      </c>
      <c r="H735" t="s">
        <v>367</v>
      </c>
      <c r="I735" t="s">
        <v>25</v>
      </c>
      <c r="J735" t="s">
        <v>596</v>
      </c>
      <c r="L735" t="s">
        <v>92</v>
      </c>
      <c r="M735" t="s">
        <v>602</v>
      </c>
      <c r="N735" t="s">
        <v>940</v>
      </c>
      <c r="O735" t="s">
        <v>604</v>
      </c>
      <c r="P735" t="s">
        <v>154</v>
      </c>
      <c r="Q735" t="s">
        <v>605</v>
      </c>
      <c r="R735" t="s">
        <v>1060</v>
      </c>
      <c r="S735" t="s">
        <v>83</v>
      </c>
      <c r="T735" t="s">
        <v>25</v>
      </c>
      <c r="U735" t="s">
        <v>596</v>
      </c>
      <c r="W735" t="s">
        <v>92</v>
      </c>
      <c r="X735" t="s">
        <v>602</v>
      </c>
      <c r="Y735" t="s">
        <v>603</v>
      </c>
      <c r="Z735" t="s">
        <v>604</v>
      </c>
      <c r="AA735" t="s">
        <v>193</v>
      </c>
      <c r="AB735" t="s">
        <v>754</v>
      </c>
      <c r="AC735" t="s">
        <v>1061</v>
      </c>
      <c r="AD735" t="s">
        <v>19</v>
      </c>
      <c r="AE735" t="s">
        <v>30</v>
      </c>
      <c r="AG735">
        <v>3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 s="36">
        <v>1</v>
      </c>
      <c r="AP735">
        <v>0</v>
      </c>
      <c r="AQ735">
        <v>0</v>
      </c>
      <c r="AR735">
        <v>0</v>
      </c>
      <c r="AS735">
        <v>3</v>
      </c>
      <c r="AT735">
        <v>3</v>
      </c>
      <c r="AU735" t="s">
        <v>37</v>
      </c>
      <c r="AW735">
        <v>43</v>
      </c>
      <c r="AX735">
        <v>0</v>
      </c>
      <c r="AY735">
        <v>0</v>
      </c>
      <c r="AZ735">
        <v>0</v>
      </c>
      <c r="BA735">
        <v>43</v>
      </c>
      <c r="BB735">
        <v>4.8990748999999996</v>
      </c>
      <c r="BC735">
        <v>14.54433978</v>
      </c>
      <c r="BD735">
        <v>11</v>
      </c>
    </row>
    <row r="736" spans="1:56" x14ac:dyDescent="0.25">
      <c r="A736" s="171">
        <v>44158</v>
      </c>
      <c r="B736" t="s">
        <v>92</v>
      </c>
      <c r="C736" t="s">
        <v>602</v>
      </c>
      <c r="D736" t="s">
        <v>940</v>
      </c>
      <c r="E736" t="s">
        <v>604</v>
      </c>
      <c r="F736" t="s">
        <v>193</v>
      </c>
      <c r="G736" t="s">
        <v>754</v>
      </c>
      <c r="H736" t="s">
        <v>367</v>
      </c>
      <c r="I736" t="s">
        <v>25</v>
      </c>
      <c r="J736" t="s">
        <v>596</v>
      </c>
      <c r="L736" t="s">
        <v>92</v>
      </c>
      <c r="M736" t="s">
        <v>602</v>
      </c>
      <c r="N736" t="s">
        <v>940</v>
      </c>
      <c r="O736" t="s">
        <v>604</v>
      </c>
      <c r="P736" t="s">
        <v>193</v>
      </c>
      <c r="Q736" t="s">
        <v>754</v>
      </c>
      <c r="R736" t="s">
        <v>486</v>
      </c>
      <c r="S736" t="s">
        <v>196</v>
      </c>
      <c r="T736" t="s">
        <v>25</v>
      </c>
      <c r="U736" t="s">
        <v>596</v>
      </c>
      <c r="W736" t="s">
        <v>92</v>
      </c>
      <c r="X736" t="s">
        <v>602</v>
      </c>
      <c r="Y736" t="s">
        <v>603</v>
      </c>
      <c r="Z736" t="s">
        <v>604</v>
      </c>
      <c r="AA736" t="s">
        <v>99</v>
      </c>
      <c r="AB736" t="s">
        <v>695</v>
      </c>
      <c r="AC736" t="s">
        <v>1064</v>
      </c>
      <c r="AD736" t="s">
        <v>245</v>
      </c>
      <c r="AE736" t="s">
        <v>30</v>
      </c>
      <c r="AG736">
        <v>7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 s="36">
        <v>1</v>
      </c>
      <c r="AP736">
        <v>0</v>
      </c>
      <c r="AQ736">
        <v>0</v>
      </c>
      <c r="AR736">
        <v>0</v>
      </c>
      <c r="AS736">
        <v>7</v>
      </c>
      <c r="AT736">
        <v>7</v>
      </c>
      <c r="AU736" t="s">
        <v>37</v>
      </c>
      <c r="AW736">
        <v>96</v>
      </c>
      <c r="AX736">
        <v>0</v>
      </c>
      <c r="AY736">
        <v>0</v>
      </c>
      <c r="AZ736">
        <v>0</v>
      </c>
      <c r="BA736">
        <v>96</v>
      </c>
      <c r="BB736">
        <v>4.8990748999999996</v>
      </c>
      <c r="BC736">
        <v>14.54433978</v>
      </c>
      <c r="BD736">
        <v>11</v>
      </c>
    </row>
    <row r="737" spans="1:56" x14ac:dyDescent="0.25">
      <c r="A737" s="171">
        <v>44158</v>
      </c>
      <c r="B737" t="s">
        <v>92</v>
      </c>
      <c r="C737" t="s">
        <v>602</v>
      </c>
      <c r="D737" t="s">
        <v>940</v>
      </c>
      <c r="E737" t="s">
        <v>604</v>
      </c>
      <c r="F737" t="s">
        <v>193</v>
      </c>
      <c r="G737" t="s">
        <v>754</v>
      </c>
      <c r="H737" t="s">
        <v>367</v>
      </c>
      <c r="I737" t="s">
        <v>25</v>
      </c>
      <c r="J737" t="s">
        <v>596</v>
      </c>
      <c r="L737" t="s">
        <v>109</v>
      </c>
      <c r="M737" t="s">
        <v>690</v>
      </c>
      <c r="N737" t="s">
        <v>271</v>
      </c>
      <c r="O737" t="s">
        <v>714</v>
      </c>
      <c r="P737" t="s">
        <v>305</v>
      </c>
      <c r="Q737" t="s">
        <v>1074</v>
      </c>
      <c r="R737" t="s">
        <v>1075</v>
      </c>
      <c r="S737" t="s">
        <v>541</v>
      </c>
      <c r="T737" t="s">
        <v>17</v>
      </c>
      <c r="U737" t="s">
        <v>594</v>
      </c>
      <c r="W737" t="s">
        <v>221</v>
      </c>
      <c r="X737" t="s">
        <v>622</v>
      </c>
      <c r="AC737" t="s">
        <v>372</v>
      </c>
      <c r="AD737" t="s">
        <v>176</v>
      </c>
      <c r="AE737" t="s">
        <v>30</v>
      </c>
      <c r="AG737">
        <v>5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 s="36">
        <v>1</v>
      </c>
      <c r="AP737">
        <v>0</v>
      </c>
      <c r="AQ737">
        <v>0</v>
      </c>
      <c r="AR737">
        <v>0</v>
      </c>
      <c r="AS737">
        <v>5</v>
      </c>
      <c r="AT737">
        <v>5</v>
      </c>
      <c r="AU737" t="s">
        <v>37</v>
      </c>
      <c r="AW737">
        <v>48</v>
      </c>
      <c r="AX737">
        <v>0</v>
      </c>
      <c r="AY737">
        <v>0</v>
      </c>
      <c r="AZ737">
        <v>0</v>
      </c>
      <c r="BA737">
        <v>48</v>
      </c>
      <c r="BB737">
        <v>4.8990748999999996</v>
      </c>
      <c r="BC737">
        <v>14.54433978</v>
      </c>
      <c r="BD737">
        <v>11</v>
      </c>
    </row>
    <row r="738" spans="1:56" x14ac:dyDescent="0.25">
      <c r="A738" s="171">
        <v>44158</v>
      </c>
      <c r="B738" t="s">
        <v>92</v>
      </c>
      <c r="C738" t="s">
        <v>602</v>
      </c>
      <c r="D738" t="s">
        <v>940</v>
      </c>
      <c r="E738" t="s">
        <v>604</v>
      </c>
      <c r="F738" t="s">
        <v>193</v>
      </c>
      <c r="G738" t="s">
        <v>754</v>
      </c>
      <c r="H738" t="s">
        <v>367</v>
      </c>
      <c r="I738" t="s">
        <v>25</v>
      </c>
      <c r="J738" t="s">
        <v>596</v>
      </c>
      <c r="L738" t="s">
        <v>92</v>
      </c>
      <c r="M738" t="s">
        <v>602</v>
      </c>
      <c r="N738" t="s">
        <v>940</v>
      </c>
      <c r="O738" t="s">
        <v>604</v>
      </c>
      <c r="P738" t="s">
        <v>154</v>
      </c>
      <c r="Q738" t="s">
        <v>605</v>
      </c>
      <c r="R738" t="s">
        <v>1055</v>
      </c>
      <c r="S738" t="s">
        <v>68</v>
      </c>
      <c r="T738" t="s">
        <v>25</v>
      </c>
      <c r="U738" t="s">
        <v>596</v>
      </c>
      <c r="W738" t="s">
        <v>92</v>
      </c>
      <c r="X738" t="s">
        <v>602</v>
      </c>
      <c r="Y738" t="s">
        <v>603</v>
      </c>
      <c r="Z738" t="s">
        <v>604</v>
      </c>
      <c r="AA738" t="s">
        <v>193</v>
      </c>
      <c r="AB738" t="s">
        <v>754</v>
      </c>
      <c r="AC738" t="s">
        <v>366</v>
      </c>
      <c r="AD738" t="s">
        <v>19</v>
      </c>
      <c r="AE738" t="s">
        <v>30</v>
      </c>
      <c r="AG738">
        <v>9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 s="36">
        <v>1</v>
      </c>
      <c r="AP738">
        <v>0</v>
      </c>
      <c r="AQ738">
        <v>0</v>
      </c>
      <c r="AR738">
        <v>0</v>
      </c>
      <c r="AS738">
        <v>9</v>
      </c>
      <c r="AT738">
        <v>9</v>
      </c>
      <c r="AU738" t="s">
        <v>37</v>
      </c>
      <c r="AW738">
        <v>168</v>
      </c>
      <c r="AX738">
        <v>0</v>
      </c>
      <c r="AY738">
        <v>0</v>
      </c>
      <c r="AZ738">
        <v>0</v>
      </c>
      <c r="BA738">
        <v>168</v>
      </c>
      <c r="BB738">
        <v>4.8990748999999996</v>
      </c>
      <c r="BC738">
        <v>14.54433978</v>
      </c>
      <c r="BD738">
        <v>11</v>
      </c>
    </row>
    <row r="739" spans="1:56" x14ac:dyDescent="0.25">
      <c r="A739" s="171">
        <v>44158</v>
      </c>
      <c r="B739" t="s">
        <v>92</v>
      </c>
      <c r="C739" t="s">
        <v>602</v>
      </c>
      <c r="D739" t="s">
        <v>940</v>
      </c>
      <c r="E739" t="s">
        <v>604</v>
      </c>
      <c r="F739" t="s">
        <v>193</v>
      </c>
      <c r="G739" t="s">
        <v>754</v>
      </c>
      <c r="H739" t="s">
        <v>367</v>
      </c>
      <c r="I739" t="s">
        <v>25</v>
      </c>
      <c r="J739" t="s">
        <v>596</v>
      </c>
      <c r="L739" t="s">
        <v>92</v>
      </c>
      <c r="M739" t="s">
        <v>602</v>
      </c>
      <c r="N739" t="s">
        <v>940</v>
      </c>
      <c r="O739" t="s">
        <v>604</v>
      </c>
      <c r="P739" t="s">
        <v>193</v>
      </c>
      <c r="Q739" t="s">
        <v>754</v>
      </c>
      <c r="R739" t="s">
        <v>1087</v>
      </c>
      <c r="S739" t="s">
        <v>196</v>
      </c>
      <c r="T739" t="s">
        <v>25</v>
      </c>
      <c r="U739" t="s">
        <v>596</v>
      </c>
      <c r="W739" t="s">
        <v>92</v>
      </c>
      <c r="X739" t="s">
        <v>602</v>
      </c>
      <c r="Y739" t="s">
        <v>603</v>
      </c>
      <c r="Z739" t="s">
        <v>604</v>
      </c>
      <c r="AA739" t="s">
        <v>193</v>
      </c>
      <c r="AB739" t="s">
        <v>754</v>
      </c>
      <c r="AC739" t="s">
        <v>366</v>
      </c>
      <c r="AD739" t="s">
        <v>19</v>
      </c>
      <c r="AE739" t="s">
        <v>30</v>
      </c>
      <c r="AG739">
        <v>2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 s="36">
        <v>1</v>
      </c>
      <c r="AP739">
        <v>0</v>
      </c>
      <c r="AQ739">
        <v>0</v>
      </c>
      <c r="AR739">
        <v>0</v>
      </c>
      <c r="AS739">
        <v>2</v>
      </c>
      <c r="AT739">
        <v>2</v>
      </c>
      <c r="AU739" t="s">
        <v>37</v>
      </c>
      <c r="AW739">
        <v>12</v>
      </c>
      <c r="AX739">
        <v>0</v>
      </c>
      <c r="AY739">
        <v>0</v>
      </c>
      <c r="AZ739">
        <v>0</v>
      </c>
      <c r="BA739">
        <v>12</v>
      </c>
      <c r="BB739">
        <v>4.8990748999999996</v>
      </c>
      <c r="BC739">
        <v>14.54433978</v>
      </c>
      <c r="BD739">
        <v>11</v>
      </c>
    </row>
    <row r="740" spans="1:56" x14ac:dyDescent="0.25">
      <c r="A740" s="171">
        <v>44158</v>
      </c>
      <c r="B740" t="s">
        <v>92</v>
      </c>
      <c r="C740" t="s">
        <v>602</v>
      </c>
      <c r="D740" t="s">
        <v>940</v>
      </c>
      <c r="E740" t="s">
        <v>604</v>
      </c>
      <c r="F740" t="s">
        <v>193</v>
      </c>
      <c r="G740" t="s">
        <v>754</v>
      </c>
      <c r="H740" t="s">
        <v>367</v>
      </c>
      <c r="I740" t="s">
        <v>25</v>
      </c>
      <c r="J740" t="s">
        <v>596</v>
      </c>
      <c r="L740" t="s">
        <v>92</v>
      </c>
      <c r="M740" t="s">
        <v>602</v>
      </c>
      <c r="N740" t="s">
        <v>157</v>
      </c>
      <c r="O740" t="s">
        <v>665</v>
      </c>
      <c r="P740" t="s">
        <v>158</v>
      </c>
      <c r="Q740" t="s">
        <v>667</v>
      </c>
      <c r="R740" t="s">
        <v>1088</v>
      </c>
      <c r="S740" t="s">
        <v>29</v>
      </c>
      <c r="T740" t="s">
        <v>25</v>
      </c>
      <c r="U740" t="s">
        <v>596</v>
      </c>
      <c r="W740" t="s">
        <v>92</v>
      </c>
      <c r="X740" t="s">
        <v>602</v>
      </c>
      <c r="Y740" t="s">
        <v>603</v>
      </c>
      <c r="Z740" t="s">
        <v>604</v>
      </c>
      <c r="AA740" t="s">
        <v>99</v>
      </c>
      <c r="AB740" t="s">
        <v>695</v>
      </c>
      <c r="AC740" t="s">
        <v>1079</v>
      </c>
      <c r="AD740" t="s">
        <v>182</v>
      </c>
      <c r="AE740" t="s">
        <v>30</v>
      </c>
      <c r="AG740">
        <v>6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 s="36">
        <v>1</v>
      </c>
      <c r="AP740">
        <v>0</v>
      </c>
      <c r="AQ740">
        <v>0</v>
      </c>
      <c r="AR740">
        <v>0</v>
      </c>
      <c r="AS740">
        <v>6</v>
      </c>
      <c r="AT740">
        <v>6</v>
      </c>
      <c r="AU740" t="s">
        <v>37</v>
      </c>
      <c r="AW740">
        <v>89</v>
      </c>
      <c r="AX740">
        <v>0</v>
      </c>
      <c r="AY740">
        <v>0</v>
      </c>
      <c r="AZ740">
        <v>0</v>
      </c>
      <c r="BA740">
        <v>89</v>
      </c>
      <c r="BB740">
        <v>4.8990748999999996</v>
      </c>
      <c r="BC740">
        <v>14.54433978</v>
      </c>
      <c r="BD740">
        <v>11</v>
      </c>
    </row>
    <row r="741" spans="1:56" x14ac:dyDescent="0.25">
      <c r="A741" s="171">
        <v>44158</v>
      </c>
      <c r="B741" t="s">
        <v>92</v>
      </c>
      <c r="C741" t="s">
        <v>602</v>
      </c>
      <c r="D741" t="s">
        <v>940</v>
      </c>
      <c r="E741" t="s">
        <v>604</v>
      </c>
      <c r="F741" t="s">
        <v>218</v>
      </c>
      <c r="G741" t="s">
        <v>837</v>
      </c>
      <c r="H741" t="s">
        <v>364</v>
      </c>
      <c r="I741" t="s">
        <v>25</v>
      </c>
      <c r="J741" t="s">
        <v>596</v>
      </c>
      <c r="L741" t="s">
        <v>10</v>
      </c>
      <c r="M741" t="s">
        <v>659</v>
      </c>
      <c r="N741" t="s">
        <v>927</v>
      </c>
      <c r="O741" t="s">
        <v>928</v>
      </c>
      <c r="P741" t="s">
        <v>230</v>
      </c>
      <c r="Q741" t="s">
        <v>929</v>
      </c>
      <c r="R741" t="s">
        <v>987</v>
      </c>
      <c r="S741" t="s">
        <v>140</v>
      </c>
      <c r="T741" t="s">
        <v>17</v>
      </c>
      <c r="U741" t="s">
        <v>594</v>
      </c>
      <c r="W741" t="s">
        <v>18</v>
      </c>
      <c r="X741" t="s">
        <v>601</v>
      </c>
      <c r="AC741" t="s">
        <v>372</v>
      </c>
      <c r="AD741" t="s">
        <v>320</v>
      </c>
      <c r="AE741" t="s">
        <v>30</v>
      </c>
      <c r="AG741">
        <v>7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 s="36">
        <v>1</v>
      </c>
      <c r="AP741">
        <v>0</v>
      </c>
      <c r="AQ741">
        <v>3</v>
      </c>
      <c r="AR741">
        <v>0</v>
      </c>
      <c r="AS741">
        <v>4</v>
      </c>
      <c r="AT741">
        <v>7</v>
      </c>
      <c r="AU741" t="s">
        <v>31</v>
      </c>
      <c r="AW741">
        <v>1050</v>
      </c>
      <c r="AX741">
        <v>210</v>
      </c>
      <c r="AY741">
        <v>0</v>
      </c>
      <c r="AZ741">
        <v>0</v>
      </c>
      <c r="BA741">
        <v>1260</v>
      </c>
      <c r="BB741">
        <v>5.0849866700000002</v>
      </c>
      <c r="BC741">
        <v>14.63825578</v>
      </c>
      <c r="BD741">
        <v>11</v>
      </c>
    </row>
    <row r="742" spans="1:56" x14ac:dyDescent="0.25">
      <c r="A742" s="171">
        <v>44158</v>
      </c>
      <c r="B742" t="s">
        <v>92</v>
      </c>
      <c r="C742" t="s">
        <v>602</v>
      </c>
      <c r="D742" t="s">
        <v>940</v>
      </c>
      <c r="E742" t="s">
        <v>604</v>
      </c>
      <c r="F742" t="s">
        <v>218</v>
      </c>
      <c r="G742" t="s">
        <v>837</v>
      </c>
      <c r="H742" t="s">
        <v>364</v>
      </c>
      <c r="I742" t="s">
        <v>25</v>
      </c>
      <c r="J742" t="s">
        <v>596</v>
      </c>
      <c r="L742" t="s">
        <v>10</v>
      </c>
      <c r="M742" t="s">
        <v>659</v>
      </c>
      <c r="N742" t="s">
        <v>940</v>
      </c>
      <c r="O742" t="s">
        <v>604</v>
      </c>
      <c r="P742" t="s">
        <v>230</v>
      </c>
      <c r="Q742" t="s">
        <v>929</v>
      </c>
      <c r="R742" t="s">
        <v>987</v>
      </c>
      <c r="S742" t="s">
        <v>140</v>
      </c>
      <c r="T742" t="s">
        <v>17</v>
      </c>
      <c r="U742" t="s">
        <v>594</v>
      </c>
      <c r="W742" t="s">
        <v>18</v>
      </c>
      <c r="X742" t="s">
        <v>601</v>
      </c>
      <c r="AC742" t="s">
        <v>372</v>
      </c>
      <c r="AD742" t="s">
        <v>320</v>
      </c>
      <c r="AE742" t="s">
        <v>20</v>
      </c>
      <c r="AG742">
        <v>5</v>
      </c>
      <c r="AH742">
        <v>3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 s="36">
        <v>2</v>
      </c>
      <c r="AP742">
        <v>0</v>
      </c>
      <c r="AQ742">
        <v>0</v>
      </c>
      <c r="AR742">
        <v>0</v>
      </c>
      <c r="AS742">
        <v>8</v>
      </c>
      <c r="AT742">
        <v>8</v>
      </c>
      <c r="AU742" t="s">
        <v>21</v>
      </c>
      <c r="AV742" t="s">
        <v>652</v>
      </c>
      <c r="AW742">
        <v>1500</v>
      </c>
      <c r="AX742">
        <v>140</v>
      </c>
      <c r="AY742">
        <v>0</v>
      </c>
      <c r="AZ742">
        <v>4</v>
      </c>
      <c r="BA742">
        <v>1644</v>
      </c>
      <c r="BB742">
        <v>5.0849866700000002</v>
      </c>
      <c r="BC742">
        <v>14.63825578</v>
      </c>
      <c r="BD742">
        <v>11</v>
      </c>
    </row>
    <row r="743" spans="1:56" x14ac:dyDescent="0.25">
      <c r="A743" s="171">
        <v>44158</v>
      </c>
      <c r="B743" t="s">
        <v>92</v>
      </c>
      <c r="C743" t="s">
        <v>602</v>
      </c>
      <c r="D743" t="s">
        <v>157</v>
      </c>
      <c r="E743" t="s">
        <v>665</v>
      </c>
      <c r="F743" t="s">
        <v>158</v>
      </c>
      <c r="G743" t="s">
        <v>667</v>
      </c>
      <c r="H743" t="s">
        <v>847</v>
      </c>
      <c r="I743" t="s">
        <v>25</v>
      </c>
      <c r="J743" t="s">
        <v>596</v>
      </c>
      <c r="L743" t="s">
        <v>26</v>
      </c>
      <c r="M743" t="s">
        <v>590</v>
      </c>
      <c r="N743" t="s">
        <v>301</v>
      </c>
      <c r="O743" t="s">
        <v>745</v>
      </c>
      <c r="P743" t="s">
        <v>543</v>
      </c>
      <c r="Q743" t="s">
        <v>827</v>
      </c>
      <c r="R743" t="s">
        <v>828</v>
      </c>
      <c r="S743" t="s">
        <v>65</v>
      </c>
      <c r="T743" t="s">
        <v>25</v>
      </c>
      <c r="U743" t="s">
        <v>596</v>
      </c>
      <c r="W743" t="s">
        <v>92</v>
      </c>
      <c r="X743" t="s">
        <v>602</v>
      </c>
      <c r="Y743" t="s">
        <v>157</v>
      </c>
      <c r="Z743" t="s">
        <v>665</v>
      </c>
      <c r="AA743" t="s">
        <v>158</v>
      </c>
      <c r="AB743" t="s">
        <v>667</v>
      </c>
      <c r="AC743" t="s">
        <v>830</v>
      </c>
      <c r="AD743" t="s">
        <v>234</v>
      </c>
      <c r="AE743" t="s">
        <v>30</v>
      </c>
      <c r="AG743">
        <v>4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 s="36">
        <v>1</v>
      </c>
      <c r="AP743">
        <v>0</v>
      </c>
      <c r="AQ743">
        <v>0</v>
      </c>
      <c r="AR743">
        <v>0</v>
      </c>
      <c r="AS743">
        <v>4</v>
      </c>
      <c r="AT743">
        <v>4</v>
      </c>
      <c r="AU743" t="s">
        <v>37</v>
      </c>
      <c r="AW743">
        <v>150</v>
      </c>
      <c r="AX743">
        <v>0</v>
      </c>
      <c r="AY743">
        <v>0</v>
      </c>
      <c r="AZ743">
        <v>0</v>
      </c>
      <c r="BA743">
        <v>150</v>
      </c>
      <c r="BB743">
        <v>6.0385846000000001</v>
      </c>
      <c r="BC743">
        <v>14.4007468</v>
      </c>
      <c r="BD743">
        <v>11</v>
      </c>
    </row>
    <row r="744" spans="1:56" x14ac:dyDescent="0.25">
      <c r="A744" s="171">
        <v>44158</v>
      </c>
      <c r="B744" t="s">
        <v>92</v>
      </c>
      <c r="C744" t="s">
        <v>602</v>
      </c>
      <c r="D744" t="s">
        <v>157</v>
      </c>
      <c r="E744" t="s">
        <v>665</v>
      </c>
      <c r="F744" t="s">
        <v>158</v>
      </c>
      <c r="G744" t="s">
        <v>667</v>
      </c>
      <c r="H744" t="s">
        <v>847</v>
      </c>
      <c r="I744" t="s">
        <v>25</v>
      </c>
      <c r="J744" t="s">
        <v>596</v>
      </c>
      <c r="L744" t="s">
        <v>26</v>
      </c>
      <c r="M744" t="s">
        <v>590</v>
      </c>
      <c r="N744" t="s">
        <v>301</v>
      </c>
      <c r="O744" t="s">
        <v>745</v>
      </c>
      <c r="P744" t="s">
        <v>543</v>
      </c>
      <c r="Q744" t="s">
        <v>827</v>
      </c>
      <c r="R744" t="s">
        <v>828</v>
      </c>
      <c r="S744" t="s">
        <v>65</v>
      </c>
      <c r="T744" t="s">
        <v>25</v>
      </c>
      <c r="U744" t="s">
        <v>596</v>
      </c>
      <c r="W744" t="s">
        <v>92</v>
      </c>
      <c r="X744" t="s">
        <v>602</v>
      </c>
      <c r="Y744" t="s">
        <v>157</v>
      </c>
      <c r="Z744" t="s">
        <v>665</v>
      </c>
      <c r="AA744" t="s">
        <v>158</v>
      </c>
      <c r="AB744" t="s">
        <v>667</v>
      </c>
      <c r="AC744" t="s">
        <v>830</v>
      </c>
      <c r="AD744" t="s">
        <v>234</v>
      </c>
      <c r="AE744" t="s">
        <v>30</v>
      </c>
      <c r="AG744">
        <v>4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 s="36">
        <v>1</v>
      </c>
      <c r="AP744">
        <v>0</v>
      </c>
      <c r="AQ744">
        <v>0</v>
      </c>
      <c r="AR744">
        <v>0</v>
      </c>
      <c r="AS744">
        <v>4</v>
      </c>
      <c r="AT744">
        <v>4</v>
      </c>
      <c r="AU744" t="s">
        <v>37</v>
      </c>
      <c r="AW744">
        <v>104</v>
      </c>
      <c r="AX744">
        <v>0</v>
      </c>
      <c r="AY744">
        <v>0</v>
      </c>
      <c r="AZ744">
        <v>0</v>
      </c>
      <c r="BA744">
        <v>104</v>
      </c>
      <c r="BB744">
        <v>6.0385846000000001</v>
      </c>
      <c r="BC744">
        <v>14.4007468</v>
      </c>
      <c r="BD744">
        <v>11</v>
      </c>
    </row>
    <row r="745" spans="1:56" x14ac:dyDescent="0.25">
      <c r="A745" s="171">
        <v>44158</v>
      </c>
      <c r="B745" t="s">
        <v>92</v>
      </c>
      <c r="C745" t="s">
        <v>602</v>
      </c>
      <c r="D745" t="s">
        <v>157</v>
      </c>
      <c r="E745" t="s">
        <v>665</v>
      </c>
      <c r="F745" t="s">
        <v>158</v>
      </c>
      <c r="G745" t="s">
        <v>667</v>
      </c>
      <c r="H745" t="s">
        <v>847</v>
      </c>
      <c r="I745" t="s">
        <v>14</v>
      </c>
      <c r="J745" t="s">
        <v>611</v>
      </c>
      <c r="L745" t="s">
        <v>159</v>
      </c>
      <c r="M745" t="s">
        <v>653</v>
      </c>
      <c r="R745" t="s">
        <v>372</v>
      </c>
      <c r="S745" t="s">
        <v>141</v>
      </c>
      <c r="T745" t="s">
        <v>544</v>
      </c>
      <c r="U745" t="s">
        <v>782</v>
      </c>
      <c r="AC745" t="s">
        <v>372</v>
      </c>
      <c r="AD745" t="s">
        <v>283</v>
      </c>
      <c r="AE745" t="s">
        <v>36</v>
      </c>
      <c r="AG745">
        <v>0</v>
      </c>
      <c r="AH745">
        <v>4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1</v>
      </c>
      <c r="AP745">
        <v>0</v>
      </c>
      <c r="AQ745">
        <v>0</v>
      </c>
      <c r="AR745">
        <v>0</v>
      </c>
      <c r="AS745">
        <v>4</v>
      </c>
      <c r="AT745">
        <v>4</v>
      </c>
      <c r="AU745" t="s">
        <v>151</v>
      </c>
      <c r="AV745" t="s">
        <v>327</v>
      </c>
      <c r="AW745">
        <v>200</v>
      </c>
      <c r="AX745">
        <v>0</v>
      </c>
      <c r="AY745">
        <v>0</v>
      </c>
      <c r="AZ745">
        <v>1</v>
      </c>
      <c r="BA745">
        <v>201</v>
      </c>
      <c r="BB745">
        <v>6.0385846000000001</v>
      </c>
      <c r="BC745">
        <v>14.4007468</v>
      </c>
      <c r="BD745">
        <v>11</v>
      </c>
    </row>
    <row r="746" spans="1:56" x14ac:dyDescent="0.25">
      <c r="A746" s="171">
        <v>44158</v>
      </c>
      <c r="B746" t="s">
        <v>92</v>
      </c>
      <c r="C746" t="s">
        <v>602</v>
      </c>
      <c r="D746" t="s">
        <v>157</v>
      </c>
      <c r="E746" t="s">
        <v>665</v>
      </c>
      <c r="F746" t="s">
        <v>158</v>
      </c>
      <c r="G746" t="s">
        <v>667</v>
      </c>
      <c r="H746" t="s">
        <v>847</v>
      </c>
      <c r="I746" t="s">
        <v>25</v>
      </c>
      <c r="J746" t="s">
        <v>596</v>
      </c>
      <c r="L746" t="s">
        <v>26</v>
      </c>
      <c r="M746" t="s">
        <v>590</v>
      </c>
      <c r="N746" t="s">
        <v>301</v>
      </c>
      <c r="O746" t="s">
        <v>745</v>
      </c>
      <c r="P746" t="s">
        <v>543</v>
      </c>
      <c r="Q746" t="s">
        <v>827</v>
      </c>
      <c r="R746" t="s">
        <v>828</v>
      </c>
      <c r="S746" t="s">
        <v>65</v>
      </c>
      <c r="T746" t="s">
        <v>25</v>
      </c>
      <c r="U746" t="s">
        <v>596</v>
      </c>
      <c r="W746" t="s">
        <v>92</v>
      </c>
      <c r="X746" t="s">
        <v>602</v>
      </c>
      <c r="Y746" t="s">
        <v>157</v>
      </c>
      <c r="Z746" t="s">
        <v>665</v>
      </c>
      <c r="AA746" t="s">
        <v>158</v>
      </c>
      <c r="AB746" t="s">
        <v>667</v>
      </c>
      <c r="AC746" t="s">
        <v>830</v>
      </c>
      <c r="AD746" t="s">
        <v>234</v>
      </c>
      <c r="AE746" t="s">
        <v>30</v>
      </c>
      <c r="AG746">
        <v>4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1</v>
      </c>
      <c r="AP746">
        <v>0</v>
      </c>
      <c r="AQ746">
        <v>0</v>
      </c>
      <c r="AR746">
        <v>0</v>
      </c>
      <c r="AS746">
        <v>4</v>
      </c>
      <c r="AT746">
        <v>4</v>
      </c>
      <c r="AU746" t="s">
        <v>37</v>
      </c>
      <c r="AW746">
        <v>150</v>
      </c>
      <c r="AX746">
        <v>0</v>
      </c>
      <c r="AY746">
        <v>0</v>
      </c>
      <c r="AZ746">
        <v>0</v>
      </c>
      <c r="BA746">
        <v>150</v>
      </c>
      <c r="BB746">
        <v>6.0385846000000001</v>
      </c>
      <c r="BC746">
        <v>14.4007468</v>
      </c>
      <c r="BD746">
        <v>11</v>
      </c>
    </row>
    <row r="747" spans="1:56" x14ac:dyDescent="0.25">
      <c r="A747" s="171">
        <v>44158</v>
      </c>
      <c r="B747" t="s">
        <v>10</v>
      </c>
      <c r="C747" t="s">
        <v>659</v>
      </c>
      <c r="D747" t="s">
        <v>927</v>
      </c>
      <c r="E747" t="s">
        <v>928</v>
      </c>
      <c r="F747" t="s">
        <v>1143</v>
      </c>
      <c r="G747" t="s">
        <v>1144</v>
      </c>
      <c r="H747" t="s">
        <v>578</v>
      </c>
      <c r="I747" t="s">
        <v>25</v>
      </c>
      <c r="J747" t="s">
        <v>596</v>
      </c>
      <c r="L747" t="s">
        <v>10</v>
      </c>
      <c r="M747" t="s">
        <v>659</v>
      </c>
      <c r="N747" t="s">
        <v>927</v>
      </c>
      <c r="O747" t="s">
        <v>928</v>
      </c>
      <c r="P747" t="s">
        <v>1143</v>
      </c>
      <c r="Q747" t="s">
        <v>1144</v>
      </c>
      <c r="R747" t="s">
        <v>1146</v>
      </c>
      <c r="S747" t="s">
        <v>68</v>
      </c>
      <c r="T747" t="s">
        <v>14</v>
      </c>
      <c r="U747" t="s">
        <v>611</v>
      </c>
      <c r="W747" t="s">
        <v>326</v>
      </c>
      <c r="X747" t="s">
        <v>657</v>
      </c>
      <c r="AC747" t="s">
        <v>372</v>
      </c>
      <c r="AD747" t="s">
        <v>196</v>
      </c>
      <c r="AE747" t="s">
        <v>36</v>
      </c>
      <c r="AG747">
        <v>0</v>
      </c>
      <c r="AH747">
        <v>3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 s="36">
        <v>1</v>
      </c>
      <c r="AP747">
        <v>0</v>
      </c>
      <c r="AQ747">
        <v>0</v>
      </c>
      <c r="AR747">
        <v>0</v>
      </c>
      <c r="AS747">
        <v>3</v>
      </c>
      <c r="AT747">
        <v>3</v>
      </c>
      <c r="AU747" t="s">
        <v>39</v>
      </c>
      <c r="AW747">
        <v>123</v>
      </c>
      <c r="AX747">
        <v>100</v>
      </c>
      <c r="AY747">
        <v>45</v>
      </c>
      <c r="AZ747">
        <v>0</v>
      </c>
      <c r="BA747">
        <v>268</v>
      </c>
      <c r="BB747">
        <v>9.2572727399999994</v>
      </c>
      <c r="BC747">
        <v>13.77182711</v>
      </c>
      <c r="BD747">
        <v>11</v>
      </c>
    </row>
    <row r="748" spans="1:56" x14ac:dyDescent="0.25">
      <c r="A748" s="171">
        <v>44158</v>
      </c>
      <c r="B748" t="s">
        <v>10</v>
      </c>
      <c r="C748" t="s">
        <v>659</v>
      </c>
      <c r="D748" t="s">
        <v>927</v>
      </c>
      <c r="E748" t="s">
        <v>928</v>
      </c>
      <c r="F748" t="s">
        <v>1143</v>
      </c>
      <c r="G748" t="s">
        <v>1144</v>
      </c>
      <c r="H748" t="s">
        <v>578</v>
      </c>
      <c r="I748" t="s">
        <v>25</v>
      </c>
      <c r="J748" t="s">
        <v>596</v>
      </c>
      <c r="L748" t="s">
        <v>10</v>
      </c>
      <c r="M748" t="s">
        <v>659</v>
      </c>
      <c r="N748" t="s">
        <v>927</v>
      </c>
      <c r="O748" t="s">
        <v>928</v>
      </c>
      <c r="P748" t="s">
        <v>1143</v>
      </c>
      <c r="Q748" t="s">
        <v>1144</v>
      </c>
      <c r="R748" t="s">
        <v>1146</v>
      </c>
      <c r="S748" t="s">
        <v>68</v>
      </c>
      <c r="T748" t="s">
        <v>14</v>
      </c>
      <c r="U748" t="s">
        <v>611</v>
      </c>
      <c r="W748" t="s">
        <v>326</v>
      </c>
      <c r="X748" t="s">
        <v>657</v>
      </c>
      <c r="AC748" t="s">
        <v>372</v>
      </c>
      <c r="AD748" t="s">
        <v>196</v>
      </c>
      <c r="AE748" t="s">
        <v>36</v>
      </c>
      <c r="AG748">
        <v>0</v>
      </c>
      <c r="AH748">
        <v>2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 s="36">
        <v>1</v>
      </c>
      <c r="AP748">
        <v>0</v>
      </c>
      <c r="AQ748">
        <v>0</v>
      </c>
      <c r="AR748">
        <v>0</v>
      </c>
      <c r="AS748">
        <v>2</v>
      </c>
      <c r="AT748">
        <v>2</v>
      </c>
      <c r="AU748" t="s">
        <v>39</v>
      </c>
      <c r="AW748">
        <v>150</v>
      </c>
      <c r="AX748">
        <v>102</v>
      </c>
      <c r="AY748">
        <v>45</v>
      </c>
      <c r="AZ748">
        <v>0</v>
      </c>
      <c r="BA748">
        <v>297</v>
      </c>
      <c r="BB748">
        <v>9.2572727399999994</v>
      </c>
      <c r="BC748">
        <v>13.77182711</v>
      </c>
      <c r="BD748">
        <v>11</v>
      </c>
    </row>
    <row r="749" spans="1:56" x14ac:dyDescent="0.25">
      <c r="A749" s="171">
        <v>44158</v>
      </c>
      <c r="B749" t="s">
        <v>10</v>
      </c>
      <c r="C749" t="s">
        <v>659</v>
      </c>
      <c r="D749" t="s">
        <v>927</v>
      </c>
      <c r="E749" t="s">
        <v>928</v>
      </c>
      <c r="F749" t="s">
        <v>1143</v>
      </c>
      <c r="G749" t="s">
        <v>1144</v>
      </c>
      <c r="H749" t="s">
        <v>578</v>
      </c>
      <c r="I749" t="s">
        <v>25</v>
      </c>
      <c r="J749" t="s">
        <v>596</v>
      </c>
      <c r="L749" t="s">
        <v>10</v>
      </c>
      <c r="M749" t="s">
        <v>659</v>
      </c>
      <c r="N749" t="s">
        <v>927</v>
      </c>
      <c r="O749" t="s">
        <v>928</v>
      </c>
      <c r="P749" t="s">
        <v>1143</v>
      </c>
      <c r="Q749" t="s">
        <v>1144</v>
      </c>
      <c r="R749" t="s">
        <v>1146</v>
      </c>
      <c r="S749" t="s">
        <v>70</v>
      </c>
      <c r="T749" t="s">
        <v>14</v>
      </c>
      <c r="U749" t="s">
        <v>611</v>
      </c>
      <c r="W749" t="s">
        <v>326</v>
      </c>
      <c r="X749" t="s">
        <v>657</v>
      </c>
      <c r="AC749" t="s">
        <v>372</v>
      </c>
      <c r="AD749" t="s">
        <v>185</v>
      </c>
      <c r="AE749" t="s">
        <v>36</v>
      </c>
      <c r="AG749">
        <v>0</v>
      </c>
      <c r="AH749">
        <v>1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 s="36">
        <v>1</v>
      </c>
      <c r="AP749">
        <v>0</v>
      </c>
      <c r="AQ749">
        <v>0</v>
      </c>
      <c r="AR749">
        <v>0</v>
      </c>
      <c r="AS749">
        <v>1</v>
      </c>
      <c r="AT749">
        <v>1</v>
      </c>
      <c r="AU749" t="s">
        <v>39</v>
      </c>
      <c r="AW749">
        <v>36</v>
      </c>
      <c r="AX749">
        <v>25</v>
      </c>
      <c r="AY749">
        <v>50</v>
      </c>
      <c r="AZ749">
        <v>0</v>
      </c>
      <c r="BA749">
        <v>111</v>
      </c>
      <c r="BB749">
        <v>9.2572727399999994</v>
      </c>
      <c r="BC749">
        <v>13.77182711</v>
      </c>
      <c r="BD749">
        <v>11</v>
      </c>
    </row>
    <row r="750" spans="1:56" x14ac:dyDescent="0.25">
      <c r="A750" s="171">
        <v>44158</v>
      </c>
      <c r="B750" t="s">
        <v>10</v>
      </c>
      <c r="C750" t="s">
        <v>659</v>
      </c>
      <c r="D750" t="s">
        <v>11</v>
      </c>
      <c r="E750" t="s">
        <v>660</v>
      </c>
      <c r="F750" t="s">
        <v>51</v>
      </c>
      <c r="G750" t="s">
        <v>1141</v>
      </c>
      <c r="H750" t="s">
        <v>361</v>
      </c>
      <c r="I750" t="s">
        <v>14</v>
      </c>
      <c r="J750" t="s">
        <v>611</v>
      </c>
      <c r="L750" t="s">
        <v>52</v>
      </c>
      <c r="M750" t="s">
        <v>616</v>
      </c>
      <c r="R750" t="s">
        <v>372</v>
      </c>
      <c r="S750" t="s">
        <v>29</v>
      </c>
      <c r="T750" t="s">
        <v>25</v>
      </c>
      <c r="U750" t="s">
        <v>596</v>
      </c>
      <c r="W750" t="s">
        <v>10</v>
      </c>
      <c r="X750" t="s">
        <v>659</v>
      </c>
      <c r="Y750" t="s">
        <v>927</v>
      </c>
      <c r="Z750" t="s">
        <v>928</v>
      </c>
      <c r="AA750" t="s">
        <v>1143</v>
      </c>
      <c r="AB750" t="s">
        <v>1144</v>
      </c>
      <c r="AC750" t="s">
        <v>468</v>
      </c>
      <c r="AD750" t="s">
        <v>176</v>
      </c>
      <c r="AE750" t="s">
        <v>36</v>
      </c>
      <c r="AG750">
        <v>0</v>
      </c>
      <c r="AH750">
        <v>3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 s="36">
        <v>1</v>
      </c>
      <c r="AP750">
        <v>0</v>
      </c>
      <c r="AQ750">
        <v>0</v>
      </c>
      <c r="AR750">
        <v>0</v>
      </c>
      <c r="AS750">
        <v>3</v>
      </c>
      <c r="AT750">
        <v>3</v>
      </c>
      <c r="AU750" t="s">
        <v>37</v>
      </c>
      <c r="AW750">
        <v>40</v>
      </c>
      <c r="AX750">
        <v>0</v>
      </c>
      <c r="AY750">
        <v>0</v>
      </c>
      <c r="AZ750">
        <v>0</v>
      </c>
      <c r="BA750">
        <v>40</v>
      </c>
      <c r="BB750">
        <v>8.6633450799999991</v>
      </c>
      <c r="BC750">
        <v>14.9876931</v>
      </c>
      <c r="BD750">
        <v>11</v>
      </c>
    </row>
    <row r="751" spans="1:56" x14ac:dyDescent="0.25">
      <c r="A751" s="171">
        <v>44158</v>
      </c>
      <c r="B751" t="s">
        <v>10</v>
      </c>
      <c r="C751" t="s">
        <v>659</v>
      </c>
      <c r="D751" t="s">
        <v>11</v>
      </c>
      <c r="E751" t="s">
        <v>660</v>
      </c>
      <c r="F751" t="s">
        <v>51</v>
      </c>
      <c r="G751" t="s">
        <v>1141</v>
      </c>
      <c r="H751" t="s">
        <v>361</v>
      </c>
      <c r="I751" t="s">
        <v>14</v>
      </c>
      <c r="J751" t="s">
        <v>611</v>
      </c>
      <c r="L751" t="s">
        <v>52</v>
      </c>
      <c r="M751" t="s">
        <v>616</v>
      </c>
      <c r="R751" t="s">
        <v>372</v>
      </c>
      <c r="S751" t="s">
        <v>29</v>
      </c>
      <c r="T751" t="s">
        <v>25</v>
      </c>
      <c r="U751" t="s">
        <v>596</v>
      </c>
      <c r="W751" t="s">
        <v>10</v>
      </c>
      <c r="X751" t="s">
        <v>659</v>
      </c>
      <c r="Y751" t="s">
        <v>927</v>
      </c>
      <c r="Z751" t="s">
        <v>928</v>
      </c>
      <c r="AA751" t="s">
        <v>1143</v>
      </c>
      <c r="AB751" t="s">
        <v>1144</v>
      </c>
      <c r="AC751" t="s">
        <v>468</v>
      </c>
      <c r="AD751" t="s">
        <v>176</v>
      </c>
      <c r="AE751" t="s">
        <v>36</v>
      </c>
      <c r="AG751">
        <v>0</v>
      </c>
      <c r="AH751">
        <v>4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 s="36">
        <v>1</v>
      </c>
      <c r="AP751">
        <v>0</v>
      </c>
      <c r="AQ751">
        <v>0</v>
      </c>
      <c r="AR751">
        <v>0</v>
      </c>
      <c r="AS751">
        <v>4</v>
      </c>
      <c r="AT751">
        <v>4</v>
      </c>
      <c r="AU751" t="s">
        <v>37</v>
      </c>
      <c r="AW751">
        <v>50</v>
      </c>
      <c r="AX751">
        <v>0</v>
      </c>
      <c r="AY751">
        <v>0</v>
      </c>
      <c r="AZ751">
        <v>0</v>
      </c>
      <c r="BA751">
        <v>50</v>
      </c>
      <c r="BB751">
        <v>8.6633450799999991</v>
      </c>
      <c r="BC751">
        <v>14.9876931</v>
      </c>
      <c r="BD751">
        <v>11</v>
      </c>
    </row>
    <row r="752" spans="1:56" x14ac:dyDescent="0.25">
      <c r="A752" s="171">
        <v>44158</v>
      </c>
      <c r="B752" t="s">
        <v>10</v>
      </c>
      <c r="C752" t="s">
        <v>659</v>
      </c>
      <c r="D752" t="s">
        <v>11</v>
      </c>
      <c r="E752" t="s">
        <v>660</v>
      </c>
      <c r="F752" t="s">
        <v>51</v>
      </c>
      <c r="G752" t="s">
        <v>1141</v>
      </c>
      <c r="H752" t="s">
        <v>361</v>
      </c>
      <c r="I752" t="s">
        <v>14</v>
      </c>
      <c r="J752" t="s">
        <v>611</v>
      </c>
      <c r="L752" t="s">
        <v>52</v>
      </c>
      <c r="M752" t="s">
        <v>616</v>
      </c>
      <c r="R752" t="s">
        <v>372</v>
      </c>
      <c r="S752" t="s">
        <v>29</v>
      </c>
      <c r="T752" t="s">
        <v>25</v>
      </c>
      <c r="U752" t="s">
        <v>596</v>
      </c>
      <c r="W752" t="s">
        <v>10</v>
      </c>
      <c r="X752" t="s">
        <v>659</v>
      </c>
      <c r="Y752" t="s">
        <v>11</v>
      </c>
      <c r="Z752" t="s">
        <v>660</v>
      </c>
      <c r="AA752" t="s">
        <v>12</v>
      </c>
      <c r="AB752" t="s">
        <v>661</v>
      </c>
      <c r="AC752" t="s">
        <v>499</v>
      </c>
      <c r="AD752" t="s">
        <v>176</v>
      </c>
      <c r="AE752" t="s">
        <v>36</v>
      </c>
      <c r="AG752">
        <v>0</v>
      </c>
      <c r="AH752">
        <v>3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 s="36">
        <v>1</v>
      </c>
      <c r="AP752">
        <v>0</v>
      </c>
      <c r="AQ752">
        <v>0</v>
      </c>
      <c r="AR752">
        <v>0</v>
      </c>
      <c r="AS752">
        <v>3</v>
      </c>
      <c r="AT752">
        <v>3</v>
      </c>
      <c r="AU752" t="s">
        <v>37</v>
      </c>
      <c r="AW752">
        <v>40</v>
      </c>
      <c r="AX752">
        <v>0</v>
      </c>
      <c r="AY752">
        <v>0</v>
      </c>
      <c r="AZ752">
        <v>0</v>
      </c>
      <c r="BA752">
        <v>40</v>
      </c>
      <c r="BB752">
        <v>8.6633450799999991</v>
      </c>
      <c r="BC752">
        <v>14.9876931</v>
      </c>
      <c r="BD752">
        <v>11</v>
      </c>
    </row>
    <row r="753" spans="1:56" x14ac:dyDescent="0.25">
      <c r="A753" s="171">
        <v>44158</v>
      </c>
      <c r="B753" t="s">
        <v>10</v>
      </c>
      <c r="C753" t="s">
        <v>659</v>
      </c>
      <c r="D753" t="s">
        <v>11</v>
      </c>
      <c r="E753" t="s">
        <v>660</v>
      </c>
      <c r="F753" t="s">
        <v>51</v>
      </c>
      <c r="G753" t="s">
        <v>1141</v>
      </c>
      <c r="H753" t="s">
        <v>361</v>
      </c>
      <c r="I753" t="s">
        <v>14</v>
      </c>
      <c r="J753" t="s">
        <v>611</v>
      </c>
      <c r="L753" t="s">
        <v>52</v>
      </c>
      <c r="M753" t="s">
        <v>616</v>
      </c>
      <c r="R753" t="s">
        <v>372</v>
      </c>
      <c r="S753" t="s">
        <v>29</v>
      </c>
      <c r="T753" t="s">
        <v>25</v>
      </c>
      <c r="U753" t="s">
        <v>596</v>
      </c>
      <c r="W753" t="s">
        <v>10</v>
      </c>
      <c r="X753" t="s">
        <v>659</v>
      </c>
      <c r="Y753" t="s">
        <v>11</v>
      </c>
      <c r="Z753" t="s">
        <v>660</v>
      </c>
      <c r="AA753" t="s">
        <v>12</v>
      </c>
      <c r="AB753" t="s">
        <v>661</v>
      </c>
      <c r="AC753" t="s">
        <v>499</v>
      </c>
      <c r="AD753" t="s">
        <v>176</v>
      </c>
      <c r="AE753" t="s">
        <v>36</v>
      </c>
      <c r="AG753">
        <v>0</v>
      </c>
      <c r="AH753">
        <v>4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 s="36">
        <v>1</v>
      </c>
      <c r="AP753">
        <v>0</v>
      </c>
      <c r="AQ753">
        <v>0</v>
      </c>
      <c r="AR753">
        <v>0</v>
      </c>
      <c r="AS753">
        <v>4</v>
      </c>
      <c r="AT753">
        <v>4</v>
      </c>
      <c r="AU753" t="s">
        <v>37</v>
      </c>
      <c r="AW753">
        <v>50</v>
      </c>
      <c r="AX753">
        <v>0</v>
      </c>
      <c r="AY753">
        <v>0</v>
      </c>
      <c r="AZ753">
        <v>0</v>
      </c>
      <c r="BA753">
        <v>50</v>
      </c>
      <c r="BB753">
        <v>8.6633450799999991</v>
      </c>
      <c r="BC753">
        <v>14.9876931</v>
      </c>
      <c r="BD753">
        <v>11</v>
      </c>
    </row>
    <row r="754" spans="1:56" x14ac:dyDescent="0.25">
      <c r="A754" s="171">
        <v>44158</v>
      </c>
      <c r="B754" t="s">
        <v>10</v>
      </c>
      <c r="C754" t="s">
        <v>659</v>
      </c>
      <c r="D754" t="s">
        <v>11</v>
      </c>
      <c r="E754" t="s">
        <v>660</v>
      </c>
      <c r="F754" t="s">
        <v>33</v>
      </c>
      <c r="G754" t="s">
        <v>668</v>
      </c>
      <c r="H754" t="s">
        <v>362</v>
      </c>
      <c r="I754" t="s">
        <v>14</v>
      </c>
      <c r="J754" t="s">
        <v>611</v>
      </c>
      <c r="L754" t="s">
        <v>34</v>
      </c>
      <c r="M754" t="s">
        <v>651</v>
      </c>
      <c r="R754" t="s">
        <v>372</v>
      </c>
      <c r="S754" t="s">
        <v>141</v>
      </c>
      <c r="T754" t="s">
        <v>25</v>
      </c>
      <c r="U754" t="s">
        <v>596</v>
      </c>
      <c r="W754" t="s">
        <v>10</v>
      </c>
      <c r="X754" t="s">
        <v>659</v>
      </c>
      <c r="Y754" t="s">
        <v>11</v>
      </c>
      <c r="Z754" t="s">
        <v>660</v>
      </c>
      <c r="AA754" t="s">
        <v>33</v>
      </c>
      <c r="AB754" t="s">
        <v>668</v>
      </c>
      <c r="AC754" t="s">
        <v>362</v>
      </c>
      <c r="AD754" t="s">
        <v>196</v>
      </c>
      <c r="AE754" t="s">
        <v>36</v>
      </c>
      <c r="AG754">
        <v>0</v>
      </c>
      <c r="AH754">
        <v>6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 s="36">
        <v>1</v>
      </c>
      <c r="AP754">
        <v>0</v>
      </c>
      <c r="AQ754">
        <v>0</v>
      </c>
      <c r="AR754">
        <v>0</v>
      </c>
      <c r="AS754">
        <v>6</v>
      </c>
      <c r="AT754">
        <v>6</v>
      </c>
      <c r="AU754" t="s">
        <v>37</v>
      </c>
      <c r="AW754">
        <v>248</v>
      </c>
      <c r="AX754">
        <v>0</v>
      </c>
      <c r="AY754">
        <v>0</v>
      </c>
      <c r="AZ754">
        <v>0</v>
      </c>
      <c r="BA754">
        <v>248</v>
      </c>
      <c r="BB754">
        <v>9.3887997999999993</v>
      </c>
      <c r="BC754">
        <v>13.43275727</v>
      </c>
      <c r="BD754">
        <v>11</v>
      </c>
    </row>
    <row r="755" spans="1:56" x14ac:dyDescent="0.25">
      <c r="A755" s="171">
        <v>44159</v>
      </c>
      <c r="B755" t="s">
        <v>26</v>
      </c>
      <c r="C755" t="s">
        <v>590</v>
      </c>
      <c r="D755" t="s">
        <v>591</v>
      </c>
      <c r="E755" t="s">
        <v>592</v>
      </c>
      <c r="F755" t="s">
        <v>142</v>
      </c>
      <c r="G755" t="s">
        <v>606</v>
      </c>
      <c r="H755" t="s">
        <v>363</v>
      </c>
      <c r="I755" t="s">
        <v>25</v>
      </c>
      <c r="J755" t="s">
        <v>596</v>
      </c>
      <c r="L755" t="s">
        <v>26</v>
      </c>
      <c r="M755" t="s">
        <v>590</v>
      </c>
      <c r="N755" t="s">
        <v>591</v>
      </c>
      <c r="O755" t="s">
        <v>592</v>
      </c>
      <c r="P755" t="s">
        <v>142</v>
      </c>
      <c r="Q755" t="s">
        <v>606</v>
      </c>
      <c r="R755" t="s">
        <v>363</v>
      </c>
      <c r="S755" t="s">
        <v>234</v>
      </c>
      <c r="T755" t="s">
        <v>17</v>
      </c>
      <c r="U755" t="s">
        <v>594</v>
      </c>
      <c r="W755" t="s">
        <v>18</v>
      </c>
      <c r="X755" t="s">
        <v>601</v>
      </c>
      <c r="AC755" t="s">
        <v>372</v>
      </c>
      <c r="AD755" t="s">
        <v>176</v>
      </c>
      <c r="AE755" t="s">
        <v>112</v>
      </c>
      <c r="AG755">
        <v>0</v>
      </c>
      <c r="AH755">
        <v>0</v>
      </c>
      <c r="AI755">
        <v>3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1</v>
      </c>
      <c r="AP755">
        <v>0</v>
      </c>
      <c r="AQ755">
        <v>0</v>
      </c>
      <c r="AR755">
        <v>0</v>
      </c>
      <c r="AS755">
        <v>3</v>
      </c>
      <c r="AT755">
        <v>3</v>
      </c>
      <c r="AU755" t="s">
        <v>37</v>
      </c>
      <c r="AW755">
        <v>184</v>
      </c>
      <c r="AX755">
        <v>0</v>
      </c>
      <c r="AY755">
        <v>0</v>
      </c>
      <c r="AZ755">
        <v>0</v>
      </c>
      <c r="BA755">
        <v>184</v>
      </c>
      <c r="BB755">
        <v>6.9304543000000001</v>
      </c>
      <c r="BC755">
        <v>14.819990539999999</v>
      </c>
      <c r="BD755">
        <v>11</v>
      </c>
    </row>
    <row r="756" spans="1:56" x14ac:dyDescent="0.25">
      <c r="A756" s="171">
        <v>44159</v>
      </c>
      <c r="B756" t="s">
        <v>26</v>
      </c>
      <c r="C756" t="s">
        <v>590</v>
      </c>
      <c r="D756" t="s">
        <v>591</v>
      </c>
      <c r="E756" t="s">
        <v>592</v>
      </c>
      <c r="F756" t="s">
        <v>88</v>
      </c>
      <c r="G756" t="s">
        <v>593</v>
      </c>
      <c r="H756" t="s">
        <v>89</v>
      </c>
      <c r="I756" t="s">
        <v>25</v>
      </c>
      <c r="J756" t="s">
        <v>596</v>
      </c>
      <c r="L756" t="s">
        <v>26</v>
      </c>
      <c r="M756" t="s">
        <v>590</v>
      </c>
      <c r="N756" t="s">
        <v>591</v>
      </c>
      <c r="O756" t="s">
        <v>592</v>
      </c>
      <c r="P756" t="s">
        <v>27</v>
      </c>
      <c r="Q756" t="s">
        <v>607</v>
      </c>
      <c r="R756" t="s">
        <v>394</v>
      </c>
      <c r="S756" t="s">
        <v>188</v>
      </c>
      <c r="T756" t="s">
        <v>25</v>
      </c>
      <c r="U756" t="s">
        <v>596</v>
      </c>
      <c r="W756" t="s">
        <v>109</v>
      </c>
      <c r="X756" t="s">
        <v>690</v>
      </c>
      <c r="Y756" t="s">
        <v>173</v>
      </c>
      <c r="Z756" t="s">
        <v>691</v>
      </c>
      <c r="AA756" t="s">
        <v>174</v>
      </c>
      <c r="AB756" t="s">
        <v>718</v>
      </c>
      <c r="AC756" t="s">
        <v>409</v>
      </c>
      <c r="AD756" t="s">
        <v>267</v>
      </c>
      <c r="AE756" t="s">
        <v>112</v>
      </c>
      <c r="AG756">
        <v>0</v>
      </c>
      <c r="AH756">
        <v>0</v>
      </c>
      <c r="AI756">
        <v>2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1</v>
      </c>
      <c r="AP756">
        <v>0</v>
      </c>
      <c r="AQ756">
        <v>0</v>
      </c>
      <c r="AR756">
        <v>0</v>
      </c>
      <c r="AS756">
        <v>2</v>
      </c>
      <c r="AT756">
        <v>2</v>
      </c>
      <c r="AU756" t="s">
        <v>37</v>
      </c>
      <c r="AW756">
        <v>42</v>
      </c>
      <c r="AX756">
        <v>0</v>
      </c>
      <c r="AY756">
        <v>0</v>
      </c>
      <c r="AZ756">
        <v>0</v>
      </c>
      <c r="BA756">
        <v>42</v>
      </c>
      <c r="BB756">
        <v>6.7419379599999996</v>
      </c>
      <c r="BC756">
        <v>14.56870743</v>
      </c>
      <c r="BD756">
        <v>11</v>
      </c>
    </row>
    <row r="757" spans="1:56" x14ac:dyDescent="0.25">
      <c r="A757" s="171">
        <v>44159</v>
      </c>
      <c r="B757" t="s">
        <v>26</v>
      </c>
      <c r="C757" t="s">
        <v>590</v>
      </c>
      <c r="D757" t="s">
        <v>591</v>
      </c>
      <c r="E757" t="s">
        <v>592</v>
      </c>
      <c r="F757" t="s">
        <v>88</v>
      </c>
      <c r="G757" t="s">
        <v>593</v>
      </c>
      <c r="H757" t="s">
        <v>89</v>
      </c>
      <c r="I757" t="s">
        <v>25</v>
      </c>
      <c r="J757" t="s">
        <v>596</v>
      </c>
      <c r="L757" t="s">
        <v>26</v>
      </c>
      <c r="M757" t="s">
        <v>590</v>
      </c>
      <c r="N757" t="s">
        <v>591</v>
      </c>
      <c r="O757" t="s">
        <v>592</v>
      </c>
      <c r="P757" t="s">
        <v>88</v>
      </c>
      <c r="Q757" t="s">
        <v>593</v>
      </c>
      <c r="R757" t="s">
        <v>331</v>
      </c>
      <c r="S757" t="s">
        <v>234</v>
      </c>
      <c r="T757" t="s">
        <v>25</v>
      </c>
      <c r="U757" t="s">
        <v>596</v>
      </c>
      <c r="W757" t="s">
        <v>26</v>
      </c>
      <c r="X757" t="s">
        <v>590</v>
      </c>
      <c r="Y757" t="s">
        <v>591</v>
      </c>
      <c r="Z757" t="s">
        <v>592</v>
      </c>
      <c r="AA757" t="s">
        <v>88</v>
      </c>
      <c r="AB757" t="s">
        <v>593</v>
      </c>
      <c r="AC757" t="s">
        <v>400</v>
      </c>
      <c r="AD757" t="s">
        <v>19</v>
      </c>
      <c r="AE757" t="s">
        <v>30</v>
      </c>
      <c r="AG757">
        <v>1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1</v>
      </c>
      <c r="AP757">
        <v>0</v>
      </c>
      <c r="AQ757">
        <v>0</v>
      </c>
      <c r="AR757">
        <v>0</v>
      </c>
      <c r="AS757">
        <v>1</v>
      </c>
      <c r="AT757">
        <v>1</v>
      </c>
      <c r="AU757" t="s">
        <v>37</v>
      </c>
      <c r="AW757">
        <v>18</v>
      </c>
      <c r="AX757">
        <v>0</v>
      </c>
      <c r="AY757">
        <v>0</v>
      </c>
      <c r="AZ757">
        <v>0</v>
      </c>
      <c r="BA757">
        <v>18</v>
      </c>
      <c r="BB757">
        <v>6.7419379599999996</v>
      </c>
      <c r="BC757">
        <v>14.56870743</v>
      </c>
      <c r="BD757">
        <v>11</v>
      </c>
    </row>
    <row r="758" spans="1:56" x14ac:dyDescent="0.25">
      <c r="A758" s="171">
        <v>44159</v>
      </c>
      <c r="B758" t="s">
        <v>26</v>
      </c>
      <c r="C758" t="s">
        <v>590</v>
      </c>
      <c r="D758" t="s">
        <v>591</v>
      </c>
      <c r="E758" t="s">
        <v>592</v>
      </c>
      <c r="F758" t="s">
        <v>88</v>
      </c>
      <c r="G758" t="s">
        <v>593</v>
      </c>
      <c r="H758" t="s">
        <v>89</v>
      </c>
      <c r="I758" t="s">
        <v>25</v>
      </c>
      <c r="J758" t="s">
        <v>596</v>
      </c>
      <c r="L758" t="s">
        <v>26</v>
      </c>
      <c r="M758" t="s">
        <v>590</v>
      </c>
      <c r="N758" t="s">
        <v>591</v>
      </c>
      <c r="O758" t="s">
        <v>592</v>
      </c>
      <c r="P758" t="s">
        <v>88</v>
      </c>
      <c r="Q758" t="s">
        <v>593</v>
      </c>
      <c r="R758" t="s">
        <v>731</v>
      </c>
      <c r="S758" t="s">
        <v>234</v>
      </c>
      <c r="T758" t="s">
        <v>25</v>
      </c>
      <c r="U758" t="s">
        <v>596</v>
      </c>
      <c r="W758" t="s">
        <v>92</v>
      </c>
      <c r="X758" t="s">
        <v>602</v>
      </c>
      <c r="Y758" t="s">
        <v>157</v>
      </c>
      <c r="Z758" t="s">
        <v>665</v>
      </c>
      <c r="AA758" t="s">
        <v>671</v>
      </c>
      <c r="AB758" t="s">
        <v>672</v>
      </c>
      <c r="AC758" t="s">
        <v>498</v>
      </c>
      <c r="AD758" t="s">
        <v>194</v>
      </c>
      <c r="AE758" t="s">
        <v>30</v>
      </c>
      <c r="AG758">
        <v>2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1</v>
      </c>
      <c r="AP758">
        <v>0</v>
      </c>
      <c r="AQ758">
        <v>0</v>
      </c>
      <c r="AR758">
        <v>0</v>
      </c>
      <c r="AS758">
        <v>2</v>
      </c>
      <c r="AT758">
        <v>2</v>
      </c>
      <c r="AU758" t="s">
        <v>37</v>
      </c>
      <c r="AW758">
        <v>38</v>
      </c>
      <c r="AX758">
        <v>0</v>
      </c>
      <c r="AY758">
        <v>0</v>
      </c>
      <c r="AZ758">
        <v>0</v>
      </c>
      <c r="BA758">
        <v>38</v>
      </c>
      <c r="BB758">
        <v>6.7419379599999996</v>
      </c>
      <c r="BC758">
        <v>14.56870743</v>
      </c>
      <c r="BD758">
        <v>11</v>
      </c>
    </row>
    <row r="759" spans="1:56" x14ac:dyDescent="0.25">
      <c r="A759" s="171">
        <v>44159</v>
      </c>
      <c r="B759" t="s">
        <v>26</v>
      </c>
      <c r="C759" t="s">
        <v>590</v>
      </c>
      <c r="D759" t="s">
        <v>591</v>
      </c>
      <c r="E759" t="s">
        <v>592</v>
      </c>
      <c r="F759" t="s">
        <v>88</v>
      </c>
      <c r="G759" t="s">
        <v>593</v>
      </c>
      <c r="H759" t="s">
        <v>89</v>
      </c>
      <c r="I759" t="s">
        <v>25</v>
      </c>
      <c r="J759" t="s">
        <v>596</v>
      </c>
      <c r="L759" t="s">
        <v>26</v>
      </c>
      <c r="M759" t="s">
        <v>590</v>
      </c>
      <c r="N759" t="s">
        <v>591</v>
      </c>
      <c r="O759" t="s">
        <v>592</v>
      </c>
      <c r="P759" t="s">
        <v>142</v>
      </c>
      <c r="Q759" t="s">
        <v>606</v>
      </c>
      <c r="R759" t="s">
        <v>791</v>
      </c>
      <c r="S759" t="s">
        <v>75</v>
      </c>
      <c r="T759" t="s">
        <v>25</v>
      </c>
      <c r="U759" t="s">
        <v>596</v>
      </c>
      <c r="W759" t="s">
        <v>170</v>
      </c>
      <c r="X759" t="s">
        <v>707</v>
      </c>
      <c r="Y759" t="s">
        <v>171</v>
      </c>
      <c r="Z759" t="s">
        <v>708</v>
      </c>
      <c r="AA759" t="s">
        <v>172</v>
      </c>
      <c r="AB759" t="s">
        <v>709</v>
      </c>
      <c r="AC759" t="s">
        <v>497</v>
      </c>
      <c r="AD759" t="s">
        <v>61</v>
      </c>
      <c r="AE759" t="s">
        <v>30</v>
      </c>
      <c r="AG759">
        <v>2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1</v>
      </c>
      <c r="AP759">
        <v>0</v>
      </c>
      <c r="AQ759">
        <v>0</v>
      </c>
      <c r="AR759">
        <v>0</v>
      </c>
      <c r="AS759">
        <v>2</v>
      </c>
      <c r="AT759">
        <v>2</v>
      </c>
      <c r="AU759" t="s">
        <v>37</v>
      </c>
      <c r="AW759">
        <v>38</v>
      </c>
      <c r="AX759">
        <v>0</v>
      </c>
      <c r="AY759">
        <v>0</v>
      </c>
      <c r="AZ759">
        <v>0</v>
      </c>
      <c r="BA759">
        <v>38</v>
      </c>
      <c r="BB759">
        <v>6.7419379599999996</v>
      </c>
      <c r="BC759">
        <v>14.56870743</v>
      </c>
      <c r="BD759">
        <v>11</v>
      </c>
    </row>
    <row r="760" spans="1:56" x14ac:dyDescent="0.25">
      <c r="A760" s="171">
        <v>44159</v>
      </c>
      <c r="B760" t="s">
        <v>26</v>
      </c>
      <c r="C760" t="s">
        <v>590</v>
      </c>
      <c r="D760" t="s">
        <v>591</v>
      </c>
      <c r="E760" t="s">
        <v>592</v>
      </c>
      <c r="F760" t="s">
        <v>88</v>
      </c>
      <c r="G760" t="s">
        <v>593</v>
      </c>
      <c r="H760" t="s">
        <v>89</v>
      </c>
      <c r="I760" t="s">
        <v>25</v>
      </c>
      <c r="J760" t="s">
        <v>596</v>
      </c>
      <c r="L760" t="s">
        <v>26</v>
      </c>
      <c r="M760" t="s">
        <v>590</v>
      </c>
      <c r="N760" t="s">
        <v>591</v>
      </c>
      <c r="O760" t="s">
        <v>592</v>
      </c>
      <c r="P760" t="s">
        <v>142</v>
      </c>
      <c r="Q760" t="s">
        <v>606</v>
      </c>
      <c r="R760" t="s">
        <v>791</v>
      </c>
      <c r="S760" t="s">
        <v>29</v>
      </c>
      <c r="T760" t="s">
        <v>25</v>
      </c>
      <c r="U760" t="s">
        <v>596</v>
      </c>
      <c r="W760" t="s">
        <v>109</v>
      </c>
      <c r="X760" t="s">
        <v>690</v>
      </c>
      <c r="Y760" t="s">
        <v>173</v>
      </c>
      <c r="Z760" t="s">
        <v>691</v>
      </c>
      <c r="AA760" t="s">
        <v>255</v>
      </c>
      <c r="AB760" t="s">
        <v>702</v>
      </c>
      <c r="AC760" t="s">
        <v>489</v>
      </c>
      <c r="AD760" t="s">
        <v>314</v>
      </c>
      <c r="AE760" t="s">
        <v>30</v>
      </c>
      <c r="AG760">
        <v>3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1</v>
      </c>
      <c r="AP760">
        <v>0</v>
      </c>
      <c r="AQ760">
        <v>0</v>
      </c>
      <c r="AR760">
        <v>0</v>
      </c>
      <c r="AS760">
        <v>3</v>
      </c>
      <c r="AT760">
        <v>3</v>
      </c>
      <c r="AU760" t="s">
        <v>37</v>
      </c>
      <c r="AW760">
        <v>43</v>
      </c>
      <c r="AX760">
        <v>0</v>
      </c>
      <c r="AY760">
        <v>0</v>
      </c>
      <c r="AZ760">
        <v>0</v>
      </c>
      <c r="BA760">
        <v>43</v>
      </c>
      <c r="BB760">
        <v>6.7419379599999996</v>
      </c>
      <c r="BC760">
        <v>14.56870743</v>
      </c>
      <c r="BD760">
        <v>11</v>
      </c>
    </row>
    <row r="761" spans="1:56" x14ac:dyDescent="0.25">
      <c r="A761" s="171">
        <v>44159</v>
      </c>
      <c r="B761" t="s">
        <v>26</v>
      </c>
      <c r="C761" t="s">
        <v>590</v>
      </c>
      <c r="D761" t="s">
        <v>591</v>
      </c>
      <c r="E761" t="s">
        <v>592</v>
      </c>
      <c r="F761" t="s">
        <v>88</v>
      </c>
      <c r="G761" t="s">
        <v>593</v>
      </c>
      <c r="H761" t="s">
        <v>89</v>
      </c>
      <c r="I761" t="s">
        <v>25</v>
      </c>
      <c r="J761" t="s">
        <v>596</v>
      </c>
      <c r="L761" t="s">
        <v>26</v>
      </c>
      <c r="M761" t="s">
        <v>590</v>
      </c>
      <c r="N761" t="s">
        <v>591</v>
      </c>
      <c r="O761" t="s">
        <v>592</v>
      </c>
      <c r="P761" t="s">
        <v>27</v>
      </c>
      <c r="Q761" t="s">
        <v>607</v>
      </c>
      <c r="R761" t="s">
        <v>689</v>
      </c>
      <c r="S761" t="s">
        <v>75</v>
      </c>
      <c r="T761" t="s">
        <v>25</v>
      </c>
      <c r="U761" t="s">
        <v>596</v>
      </c>
      <c r="W761" t="s">
        <v>109</v>
      </c>
      <c r="X761" t="s">
        <v>690</v>
      </c>
      <c r="Y761" t="s">
        <v>173</v>
      </c>
      <c r="Z761" t="s">
        <v>691</v>
      </c>
      <c r="AA761" t="s">
        <v>174</v>
      </c>
      <c r="AB761" t="s">
        <v>718</v>
      </c>
      <c r="AC761" t="s">
        <v>489</v>
      </c>
      <c r="AD761" t="s">
        <v>176</v>
      </c>
      <c r="AE761" t="s">
        <v>30</v>
      </c>
      <c r="AG761">
        <v>4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1</v>
      </c>
      <c r="AP761">
        <v>0</v>
      </c>
      <c r="AQ761">
        <v>0</v>
      </c>
      <c r="AR761">
        <v>2</v>
      </c>
      <c r="AS761">
        <v>2</v>
      </c>
      <c r="AT761">
        <v>4</v>
      </c>
      <c r="AU761" t="s">
        <v>37</v>
      </c>
      <c r="AW761">
        <v>47</v>
      </c>
      <c r="AX761">
        <v>0</v>
      </c>
      <c r="AY761">
        <v>0</v>
      </c>
      <c r="AZ761">
        <v>0</v>
      </c>
      <c r="BA761">
        <v>47</v>
      </c>
      <c r="BB761">
        <v>6.7419379599999996</v>
      </c>
      <c r="BC761">
        <v>14.56870743</v>
      </c>
      <c r="BD761">
        <v>11</v>
      </c>
    </row>
    <row r="762" spans="1:56" x14ac:dyDescent="0.25">
      <c r="A762" s="171">
        <v>44159</v>
      </c>
      <c r="B762" t="s">
        <v>92</v>
      </c>
      <c r="C762" t="s">
        <v>602</v>
      </c>
      <c r="D762" t="s">
        <v>940</v>
      </c>
      <c r="E762" t="s">
        <v>604</v>
      </c>
      <c r="F762" t="s">
        <v>193</v>
      </c>
      <c r="G762" t="s">
        <v>754</v>
      </c>
      <c r="H762" t="s">
        <v>367</v>
      </c>
      <c r="I762" t="s">
        <v>14</v>
      </c>
      <c r="J762" t="s">
        <v>611</v>
      </c>
      <c r="L762" t="s">
        <v>208</v>
      </c>
      <c r="M762" t="s">
        <v>631</v>
      </c>
      <c r="R762" t="s">
        <v>372</v>
      </c>
      <c r="S762" t="s">
        <v>155</v>
      </c>
      <c r="T762" t="s">
        <v>17</v>
      </c>
      <c r="U762" t="s">
        <v>594</v>
      </c>
      <c r="W762" t="s">
        <v>262</v>
      </c>
      <c r="X762" t="s">
        <v>626</v>
      </c>
      <c r="AC762" t="s">
        <v>372</v>
      </c>
      <c r="AD762" t="s">
        <v>61</v>
      </c>
      <c r="AE762" t="s">
        <v>184</v>
      </c>
      <c r="AG762">
        <v>0</v>
      </c>
      <c r="AH762">
        <v>6</v>
      </c>
      <c r="AI762">
        <v>2</v>
      </c>
      <c r="AJ762">
        <v>0</v>
      </c>
      <c r="AK762">
        <v>0</v>
      </c>
      <c r="AL762">
        <v>0</v>
      </c>
      <c r="AM762">
        <v>0</v>
      </c>
      <c r="AN762">
        <v>0</v>
      </c>
      <c r="AO762" s="36">
        <v>2</v>
      </c>
      <c r="AP762">
        <v>0</v>
      </c>
      <c r="AQ762">
        <v>0</v>
      </c>
      <c r="AR762">
        <v>0</v>
      </c>
      <c r="AS762">
        <v>8</v>
      </c>
      <c r="AT762">
        <v>8</v>
      </c>
      <c r="AU762" t="s">
        <v>37</v>
      </c>
      <c r="AW762">
        <v>186</v>
      </c>
      <c r="AX762">
        <v>0</v>
      </c>
      <c r="AY762">
        <v>0</v>
      </c>
      <c r="AZ762">
        <v>0</v>
      </c>
      <c r="BA762">
        <v>186</v>
      </c>
      <c r="BB762">
        <v>4.8990748999999996</v>
      </c>
      <c r="BC762">
        <v>14.54433978</v>
      </c>
      <c r="BD762">
        <v>11</v>
      </c>
    </row>
    <row r="763" spans="1:56" x14ac:dyDescent="0.25">
      <c r="A763" s="171">
        <v>44159</v>
      </c>
      <c r="B763" t="s">
        <v>92</v>
      </c>
      <c r="C763" t="s">
        <v>602</v>
      </c>
      <c r="D763" t="s">
        <v>940</v>
      </c>
      <c r="E763" t="s">
        <v>604</v>
      </c>
      <c r="F763" t="s">
        <v>193</v>
      </c>
      <c r="G763" t="s">
        <v>754</v>
      </c>
      <c r="H763" t="s">
        <v>367</v>
      </c>
      <c r="I763" t="s">
        <v>14</v>
      </c>
      <c r="J763" t="s">
        <v>611</v>
      </c>
      <c r="L763" t="s">
        <v>280</v>
      </c>
      <c r="M763" t="s">
        <v>1028</v>
      </c>
      <c r="R763" t="s">
        <v>372</v>
      </c>
      <c r="S763" t="s">
        <v>1067</v>
      </c>
      <c r="T763" t="s">
        <v>544</v>
      </c>
      <c r="U763" t="s">
        <v>782</v>
      </c>
      <c r="AC763" t="s">
        <v>372</v>
      </c>
      <c r="AD763" t="s">
        <v>304</v>
      </c>
      <c r="AE763" t="s">
        <v>20</v>
      </c>
      <c r="AG763">
        <v>5</v>
      </c>
      <c r="AH763">
        <v>8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 s="36">
        <v>2</v>
      </c>
      <c r="AP763">
        <v>0</v>
      </c>
      <c r="AQ763">
        <v>0</v>
      </c>
      <c r="AR763">
        <v>0</v>
      </c>
      <c r="AS763">
        <v>13</v>
      </c>
      <c r="AT763">
        <v>13</v>
      </c>
      <c r="AU763" t="s">
        <v>37</v>
      </c>
      <c r="AW763">
        <v>236</v>
      </c>
      <c r="AX763">
        <v>0</v>
      </c>
      <c r="AY763">
        <v>0</v>
      </c>
      <c r="AZ763">
        <v>0</v>
      </c>
      <c r="BA763">
        <v>236</v>
      </c>
      <c r="BB763">
        <v>4.8990748999999996</v>
      </c>
      <c r="BC763">
        <v>14.54433978</v>
      </c>
      <c r="BD763">
        <v>11</v>
      </c>
    </row>
    <row r="764" spans="1:56" x14ac:dyDescent="0.25">
      <c r="A764" s="171">
        <v>44159</v>
      </c>
      <c r="B764" t="s">
        <v>92</v>
      </c>
      <c r="C764" t="s">
        <v>602</v>
      </c>
      <c r="D764" t="s">
        <v>940</v>
      </c>
      <c r="E764" t="s">
        <v>604</v>
      </c>
      <c r="F764" t="s">
        <v>193</v>
      </c>
      <c r="G764" t="s">
        <v>754</v>
      </c>
      <c r="H764" t="s">
        <v>367</v>
      </c>
      <c r="I764" t="s">
        <v>14</v>
      </c>
      <c r="J764" t="s">
        <v>611</v>
      </c>
      <c r="L764" t="s">
        <v>280</v>
      </c>
      <c r="M764" t="s">
        <v>1028</v>
      </c>
      <c r="R764" t="s">
        <v>372</v>
      </c>
      <c r="S764" t="s">
        <v>1067</v>
      </c>
      <c r="T764" t="s">
        <v>544</v>
      </c>
      <c r="U764" t="s">
        <v>782</v>
      </c>
      <c r="AC764" t="s">
        <v>372</v>
      </c>
      <c r="AD764" t="s">
        <v>1068</v>
      </c>
      <c r="AE764" t="s">
        <v>36</v>
      </c>
      <c r="AG764">
        <v>0</v>
      </c>
      <c r="AH764">
        <v>13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 s="36">
        <v>1</v>
      </c>
      <c r="AP764">
        <v>0</v>
      </c>
      <c r="AQ764">
        <v>0</v>
      </c>
      <c r="AR764">
        <v>0</v>
      </c>
      <c r="AS764">
        <v>13</v>
      </c>
      <c r="AT764">
        <v>13</v>
      </c>
      <c r="AU764" t="s">
        <v>37</v>
      </c>
      <c r="AW764">
        <v>258</v>
      </c>
      <c r="AX764">
        <v>0</v>
      </c>
      <c r="AY764">
        <v>0</v>
      </c>
      <c r="AZ764">
        <v>0</v>
      </c>
      <c r="BA764">
        <v>258</v>
      </c>
      <c r="BB764">
        <v>4.8990748999999996</v>
      </c>
      <c r="BC764">
        <v>14.54433978</v>
      </c>
      <c r="BD764">
        <v>11</v>
      </c>
    </row>
    <row r="765" spans="1:56" x14ac:dyDescent="0.25">
      <c r="A765" s="171">
        <v>44159</v>
      </c>
      <c r="B765" t="s">
        <v>92</v>
      </c>
      <c r="C765" t="s">
        <v>602</v>
      </c>
      <c r="D765" t="s">
        <v>940</v>
      </c>
      <c r="E765" t="s">
        <v>604</v>
      </c>
      <c r="F765" t="s">
        <v>193</v>
      </c>
      <c r="G765" t="s">
        <v>754</v>
      </c>
      <c r="H765" t="s">
        <v>367</v>
      </c>
      <c r="I765" t="s">
        <v>14</v>
      </c>
      <c r="J765" t="s">
        <v>611</v>
      </c>
      <c r="L765" t="s">
        <v>52</v>
      </c>
      <c r="M765" t="s">
        <v>616</v>
      </c>
      <c r="R765" t="s">
        <v>372</v>
      </c>
      <c r="S765" t="s">
        <v>119</v>
      </c>
      <c r="T765" t="s">
        <v>17</v>
      </c>
      <c r="U765" t="s">
        <v>594</v>
      </c>
      <c r="W765" t="s">
        <v>220</v>
      </c>
      <c r="X765" t="s">
        <v>943</v>
      </c>
      <c r="AC765" t="s">
        <v>372</v>
      </c>
      <c r="AD765" t="s">
        <v>283</v>
      </c>
      <c r="AE765" t="s">
        <v>183</v>
      </c>
      <c r="AG765">
        <v>6</v>
      </c>
      <c r="AH765">
        <v>6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 s="36">
        <v>2</v>
      </c>
      <c r="AP765">
        <v>1</v>
      </c>
      <c r="AQ765">
        <v>3</v>
      </c>
      <c r="AR765">
        <v>3</v>
      </c>
      <c r="AS765">
        <v>5</v>
      </c>
      <c r="AT765">
        <v>12</v>
      </c>
      <c r="AU765" t="s">
        <v>37</v>
      </c>
      <c r="AW765">
        <v>86</v>
      </c>
      <c r="AX765">
        <v>0</v>
      </c>
      <c r="AY765">
        <v>0</v>
      </c>
      <c r="AZ765">
        <v>0</v>
      </c>
      <c r="BA765">
        <v>86</v>
      </c>
      <c r="BB765">
        <v>4.8990748999999996</v>
      </c>
      <c r="BC765">
        <v>14.54433978</v>
      </c>
      <c r="BD765">
        <v>11</v>
      </c>
    </row>
    <row r="766" spans="1:56" x14ac:dyDescent="0.25">
      <c r="A766" s="171">
        <v>44159</v>
      </c>
      <c r="B766" t="s">
        <v>92</v>
      </c>
      <c r="C766" t="s">
        <v>602</v>
      </c>
      <c r="D766" t="s">
        <v>940</v>
      </c>
      <c r="E766" t="s">
        <v>604</v>
      </c>
      <c r="F766" t="s">
        <v>193</v>
      </c>
      <c r="G766" t="s">
        <v>754</v>
      </c>
      <c r="H766" t="s">
        <v>367</v>
      </c>
      <c r="I766" t="s">
        <v>14</v>
      </c>
      <c r="J766" t="s">
        <v>611</v>
      </c>
      <c r="L766" t="s">
        <v>280</v>
      </c>
      <c r="M766" t="s">
        <v>1028</v>
      </c>
      <c r="R766" t="s">
        <v>372</v>
      </c>
      <c r="S766" t="s">
        <v>58</v>
      </c>
      <c r="T766" t="s">
        <v>544</v>
      </c>
      <c r="U766" t="s">
        <v>782</v>
      </c>
      <c r="AC766" t="s">
        <v>372</v>
      </c>
      <c r="AD766" t="s">
        <v>1091</v>
      </c>
      <c r="AE766" t="s">
        <v>36</v>
      </c>
      <c r="AG766">
        <v>0</v>
      </c>
      <c r="AH766">
        <v>6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 s="36">
        <v>1</v>
      </c>
      <c r="AP766">
        <v>0</v>
      </c>
      <c r="AQ766">
        <v>0</v>
      </c>
      <c r="AR766">
        <v>0</v>
      </c>
      <c r="AS766">
        <v>6</v>
      </c>
      <c r="AT766">
        <v>6</v>
      </c>
      <c r="AU766" t="s">
        <v>37</v>
      </c>
      <c r="AW766">
        <v>76</v>
      </c>
      <c r="AX766">
        <v>0</v>
      </c>
      <c r="AY766">
        <v>0</v>
      </c>
      <c r="AZ766">
        <v>0</v>
      </c>
      <c r="BA766">
        <v>76</v>
      </c>
      <c r="BB766">
        <v>4.8990748999999996</v>
      </c>
      <c r="BC766">
        <v>14.54433978</v>
      </c>
      <c r="BD766">
        <v>11</v>
      </c>
    </row>
    <row r="767" spans="1:56" x14ac:dyDescent="0.25">
      <c r="A767" s="171">
        <v>44159</v>
      </c>
      <c r="B767" t="s">
        <v>92</v>
      </c>
      <c r="C767" t="s">
        <v>602</v>
      </c>
      <c r="D767" t="s">
        <v>940</v>
      </c>
      <c r="E767" t="s">
        <v>604</v>
      </c>
      <c r="F767" t="s">
        <v>193</v>
      </c>
      <c r="G767" t="s">
        <v>754</v>
      </c>
      <c r="H767" t="s">
        <v>367</v>
      </c>
      <c r="I767" t="s">
        <v>14</v>
      </c>
      <c r="J767" t="s">
        <v>611</v>
      </c>
      <c r="L767" t="s">
        <v>280</v>
      </c>
      <c r="M767" t="s">
        <v>1028</v>
      </c>
      <c r="R767" t="s">
        <v>372</v>
      </c>
      <c r="S767" t="s">
        <v>58</v>
      </c>
      <c r="T767" t="s">
        <v>544</v>
      </c>
      <c r="U767" t="s">
        <v>782</v>
      </c>
      <c r="AC767" t="s">
        <v>372</v>
      </c>
      <c r="AD767" t="s">
        <v>845</v>
      </c>
      <c r="AE767" t="s">
        <v>20</v>
      </c>
      <c r="AG767">
        <v>2</v>
      </c>
      <c r="AH767">
        <v>7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 s="36">
        <v>2</v>
      </c>
      <c r="AP767">
        <v>0</v>
      </c>
      <c r="AQ767">
        <v>0</v>
      </c>
      <c r="AR767">
        <v>0</v>
      </c>
      <c r="AS767">
        <v>9</v>
      </c>
      <c r="AT767">
        <v>9</v>
      </c>
      <c r="AU767" t="s">
        <v>151</v>
      </c>
      <c r="AV767" t="s">
        <v>327</v>
      </c>
      <c r="AW767">
        <v>175</v>
      </c>
      <c r="AX767">
        <v>0</v>
      </c>
      <c r="AY767">
        <v>0</v>
      </c>
      <c r="AZ767">
        <v>2</v>
      </c>
      <c r="BA767">
        <v>177</v>
      </c>
      <c r="BB767">
        <v>4.8990748999999996</v>
      </c>
      <c r="BC767">
        <v>14.54433978</v>
      </c>
      <c r="BD767">
        <v>11</v>
      </c>
    </row>
    <row r="768" spans="1:56" x14ac:dyDescent="0.25">
      <c r="A768" s="171">
        <v>44159</v>
      </c>
      <c r="B768" t="s">
        <v>92</v>
      </c>
      <c r="C768" t="s">
        <v>602</v>
      </c>
      <c r="D768" t="s">
        <v>940</v>
      </c>
      <c r="E768" t="s">
        <v>604</v>
      </c>
      <c r="F768" t="s">
        <v>218</v>
      </c>
      <c r="G768" t="s">
        <v>837</v>
      </c>
      <c r="H768" t="s">
        <v>364</v>
      </c>
      <c r="I768" t="s">
        <v>25</v>
      </c>
      <c r="J768" t="s">
        <v>596</v>
      </c>
      <c r="L768" t="s">
        <v>26</v>
      </c>
      <c r="M768" t="s">
        <v>590</v>
      </c>
      <c r="N768" t="s">
        <v>591</v>
      </c>
      <c r="O768" t="s">
        <v>592</v>
      </c>
      <c r="P768" t="s">
        <v>222</v>
      </c>
      <c r="Q768" t="s">
        <v>884</v>
      </c>
      <c r="R768" t="s">
        <v>891</v>
      </c>
      <c r="S768" t="s">
        <v>140</v>
      </c>
      <c r="T768" t="s">
        <v>17</v>
      </c>
      <c r="U768" t="s">
        <v>594</v>
      </c>
      <c r="W768" t="s">
        <v>262</v>
      </c>
      <c r="X768" t="s">
        <v>626</v>
      </c>
      <c r="AC768" t="s">
        <v>372</v>
      </c>
      <c r="AD768" t="s">
        <v>267</v>
      </c>
      <c r="AE768" t="s">
        <v>226</v>
      </c>
      <c r="AG768">
        <v>5</v>
      </c>
      <c r="AH768">
        <v>0</v>
      </c>
      <c r="AI768">
        <v>0</v>
      </c>
      <c r="AJ768">
        <v>3</v>
      </c>
      <c r="AK768">
        <v>0</v>
      </c>
      <c r="AL768">
        <v>0</v>
      </c>
      <c r="AM768">
        <v>0</v>
      </c>
      <c r="AN768">
        <v>0</v>
      </c>
      <c r="AO768">
        <v>2</v>
      </c>
      <c r="AP768">
        <v>0</v>
      </c>
      <c r="AQ768">
        <v>2</v>
      </c>
      <c r="AR768">
        <v>0</v>
      </c>
      <c r="AS768">
        <v>6</v>
      </c>
      <c r="AT768">
        <v>8</v>
      </c>
      <c r="AU768" t="s">
        <v>21</v>
      </c>
      <c r="AV768" t="s">
        <v>652</v>
      </c>
      <c r="AW768">
        <v>1200</v>
      </c>
      <c r="AX768">
        <v>350</v>
      </c>
      <c r="AY768">
        <v>0</v>
      </c>
      <c r="AZ768">
        <v>4</v>
      </c>
      <c r="BA768">
        <v>1554</v>
      </c>
      <c r="BB768">
        <v>5.0849866700000002</v>
      </c>
      <c r="BC768">
        <v>14.63825578</v>
      </c>
      <c r="BD768">
        <v>11</v>
      </c>
    </row>
    <row r="769" spans="1:56" x14ac:dyDescent="0.25">
      <c r="A769" s="171">
        <v>44159</v>
      </c>
      <c r="B769" t="s">
        <v>92</v>
      </c>
      <c r="C769" t="s">
        <v>602</v>
      </c>
      <c r="D769" t="s">
        <v>940</v>
      </c>
      <c r="E769" t="s">
        <v>604</v>
      </c>
      <c r="F769" t="s">
        <v>218</v>
      </c>
      <c r="G769" t="s">
        <v>837</v>
      </c>
      <c r="H769" t="s">
        <v>364</v>
      </c>
      <c r="I769" t="s">
        <v>25</v>
      </c>
      <c r="J769" t="s">
        <v>596</v>
      </c>
      <c r="L769" t="s">
        <v>26</v>
      </c>
      <c r="M769" t="s">
        <v>590</v>
      </c>
      <c r="N769" t="s">
        <v>591</v>
      </c>
      <c r="O769" t="s">
        <v>592</v>
      </c>
      <c r="P769" t="s">
        <v>222</v>
      </c>
      <c r="Q769" t="s">
        <v>884</v>
      </c>
      <c r="R769" t="s">
        <v>891</v>
      </c>
      <c r="S769" t="s">
        <v>140</v>
      </c>
      <c r="T769" t="s">
        <v>17</v>
      </c>
      <c r="U769" t="s">
        <v>594</v>
      </c>
      <c r="W769" t="s">
        <v>262</v>
      </c>
      <c r="X769" t="s">
        <v>626</v>
      </c>
      <c r="AC769" t="s">
        <v>372</v>
      </c>
      <c r="AD769" t="s">
        <v>320</v>
      </c>
      <c r="AE769" t="s">
        <v>30</v>
      </c>
      <c r="AG769">
        <v>6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1</v>
      </c>
      <c r="AP769">
        <v>0</v>
      </c>
      <c r="AQ769">
        <v>2</v>
      </c>
      <c r="AR769">
        <v>0</v>
      </c>
      <c r="AS769">
        <v>4</v>
      </c>
      <c r="AT769">
        <v>6</v>
      </c>
      <c r="AU769" t="s">
        <v>31</v>
      </c>
      <c r="AW769">
        <v>900</v>
      </c>
      <c r="AX769">
        <v>105</v>
      </c>
      <c r="AY769">
        <v>0</v>
      </c>
      <c r="AZ769">
        <v>0</v>
      </c>
      <c r="BA769">
        <v>1005</v>
      </c>
      <c r="BB769">
        <v>5.0849866700000002</v>
      </c>
      <c r="BC769">
        <v>14.63825578</v>
      </c>
      <c r="BD769">
        <v>11</v>
      </c>
    </row>
    <row r="770" spans="1:56" x14ac:dyDescent="0.25">
      <c r="A770" s="171">
        <v>44159</v>
      </c>
      <c r="B770" t="s">
        <v>92</v>
      </c>
      <c r="C770" t="s">
        <v>602</v>
      </c>
      <c r="D770" t="s">
        <v>940</v>
      </c>
      <c r="E770" t="s">
        <v>604</v>
      </c>
      <c r="F770" t="s">
        <v>218</v>
      </c>
      <c r="G770" t="s">
        <v>837</v>
      </c>
      <c r="H770" t="s">
        <v>364</v>
      </c>
      <c r="I770" t="s">
        <v>25</v>
      </c>
      <c r="J770" t="s">
        <v>596</v>
      </c>
      <c r="L770" t="s">
        <v>122</v>
      </c>
      <c r="M770" t="s">
        <v>680</v>
      </c>
      <c r="N770" t="s">
        <v>224</v>
      </c>
      <c r="O770" t="s">
        <v>954</v>
      </c>
      <c r="P770" t="s">
        <v>955</v>
      </c>
      <c r="Q770" t="s">
        <v>956</v>
      </c>
      <c r="R770" t="s">
        <v>957</v>
      </c>
      <c r="S770" t="s">
        <v>48</v>
      </c>
      <c r="T770" t="s">
        <v>17</v>
      </c>
      <c r="U770" t="s">
        <v>594</v>
      </c>
      <c r="W770" t="s">
        <v>639</v>
      </c>
      <c r="X770" t="s">
        <v>640</v>
      </c>
      <c r="AC770" t="s">
        <v>372</v>
      </c>
      <c r="AD770" t="s">
        <v>270</v>
      </c>
      <c r="AE770" t="s">
        <v>226</v>
      </c>
      <c r="AG770">
        <v>5</v>
      </c>
      <c r="AH770">
        <v>0</v>
      </c>
      <c r="AI770">
        <v>0</v>
      </c>
      <c r="AJ770">
        <v>3</v>
      </c>
      <c r="AK770">
        <v>0</v>
      </c>
      <c r="AL770">
        <v>0</v>
      </c>
      <c r="AM770">
        <v>0</v>
      </c>
      <c r="AN770">
        <v>0</v>
      </c>
      <c r="AO770">
        <v>2</v>
      </c>
      <c r="AP770">
        <v>0</v>
      </c>
      <c r="AQ770">
        <v>3</v>
      </c>
      <c r="AR770">
        <v>0</v>
      </c>
      <c r="AS770">
        <v>5</v>
      </c>
      <c r="AT770">
        <v>8</v>
      </c>
      <c r="AU770" t="s">
        <v>151</v>
      </c>
      <c r="AV770" t="s">
        <v>327</v>
      </c>
      <c r="AW770">
        <v>730</v>
      </c>
      <c r="AX770">
        <v>0</v>
      </c>
      <c r="AY770">
        <v>0</v>
      </c>
      <c r="AZ770">
        <v>5</v>
      </c>
      <c r="BA770">
        <v>735</v>
      </c>
      <c r="BB770">
        <v>5.0849866700000002</v>
      </c>
      <c r="BC770">
        <v>14.63825578</v>
      </c>
      <c r="BD770">
        <v>11</v>
      </c>
    </row>
    <row r="771" spans="1:56" x14ac:dyDescent="0.25">
      <c r="A771" s="171">
        <v>44159</v>
      </c>
      <c r="B771" t="s">
        <v>92</v>
      </c>
      <c r="C771" t="s">
        <v>602</v>
      </c>
      <c r="D771" t="s">
        <v>940</v>
      </c>
      <c r="E771" t="s">
        <v>604</v>
      </c>
      <c r="F771" t="s">
        <v>218</v>
      </c>
      <c r="G771" t="s">
        <v>837</v>
      </c>
      <c r="H771" t="s">
        <v>364</v>
      </c>
      <c r="I771" t="s">
        <v>25</v>
      </c>
      <c r="J771" t="s">
        <v>596</v>
      </c>
      <c r="L771" t="s">
        <v>122</v>
      </c>
      <c r="M771" t="s">
        <v>680</v>
      </c>
      <c r="N771" t="s">
        <v>224</v>
      </c>
      <c r="O771" t="s">
        <v>954</v>
      </c>
      <c r="P771" t="s">
        <v>955</v>
      </c>
      <c r="Q771" t="s">
        <v>956</v>
      </c>
      <c r="R771" t="s">
        <v>957</v>
      </c>
      <c r="S771" t="s">
        <v>48</v>
      </c>
      <c r="T771" t="s">
        <v>17</v>
      </c>
      <c r="U771" t="s">
        <v>594</v>
      </c>
      <c r="W771" t="s">
        <v>639</v>
      </c>
      <c r="X771" t="s">
        <v>640</v>
      </c>
      <c r="AC771" t="s">
        <v>372</v>
      </c>
      <c r="AD771" t="s">
        <v>270</v>
      </c>
      <c r="AE771" t="s">
        <v>30</v>
      </c>
      <c r="AG771">
        <v>10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1</v>
      </c>
      <c r="AP771">
        <v>0</v>
      </c>
      <c r="AQ771">
        <v>3</v>
      </c>
      <c r="AR771">
        <v>2</v>
      </c>
      <c r="AS771">
        <v>5</v>
      </c>
      <c r="AT771">
        <v>10</v>
      </c>
      <c r="AU771" t="s">
        <v>135</v>
      </c>
      <c r="AW771">
        <v>730</v>
      </c>
      <c r="AX771">
        <v>0</v>
      </c>
      <c r="AY771">
        <v>56</v>
      </c>
      <c r="AZ771">
        <v>0</v>
      </c>
      <c r="BA771">
        <v>786</v>
      </c>
      <c r="BB771">
        <v>5.0849866700000002</v>
      </c>
      <c r="BC771">
        <v>14.63825578</v>
      </c>
      <c r="BD771">
        <v>11</v>
      </c>
    </row>
    <row r="772" spans="1:56" x14ac:dyDescent="0.25">
      <c r="A772" s="171">
        <v>44159</v>
      </c>
      <c r="B772" t="s">
        <v>92</v>
      </c>
      <c r="C772" t="s">
        <v>602</v>
      </c>
      <c r="D772" t="s">
        <v>157</v>
      </c>
      <c r="E772" t="s">
        <v>665</v>
      </c>
      <c r="F772" t="s">
        <v>158</v>
      </c>
      <c r="G772" t="s">
        <v>667</v>
      </c>
      <c r="H772" t="s">
        <v>847</v>
      </c>
      <c r="I772" t="s">
        <v>25</v>
      </c>
      <c r="J772" t="s">
        <v>596</v>
      </c>
      <c r="L772" t="s">
        <v>26</v>
      </c>
      <c r="M772" t="s">
        <v>590</v>
      </c>
      <c r="N772" t="s">
        <v>301</v>
      </c>
      <c r="O772" t="s">
        <v>745</v>
      </c>
      <c r="P772" t="s">
        <v>543</v>
      </c>
      <c r="Q772" t="s">
        <v>827</v>
      </c>
      <c r="R772" t="s">
        <v>828</v>
      </c>
      <c r="S772" t="s">
        <v>141</v>
      </c>
      <c r="T772" t="s">
        <v>25</v>
      </c>
      <c r="U772" t="s">
        <v>596</v>
      </c>
      <c r="W772" t="s">
        <v>92</v>
      </c>
      <c r="X772" t="s">
        <v>602</v>
      </c>
      <c r="Y772" t="s">
        <v>603</v>
      </c>
      <c r="Z772" t="s">
        <v>604</v>
      </c>
      <c r="AA772" t="s">
        <v>193</v>
      </c>
      <c r="AB772" t="s">
        <v>754</v>
      </c>
      <c r="AC772" t="s">
        <v>829</v>
      </c>
      <c r="AD772" t="s">
        <v>283</v>
      </c>
      <c r="AE772" t="s">
        <v>30</v>
      </c>
      <c r="AG772">
        <v>3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 s="36">
        <v>1</v>
      </c>
      <c r="AP772">
        <v>0</v>
      </c>
      <c r="AQ772">
        <v>0</v>
      </c>
      <c r="AR772">
        <v>0</v>
      </c>
      <c r="AS772">
        <v>3</v>
      </c>
      <c r="AT772">
        <v>3</v>
      </c>
      <c r="AU772" t="s">
        <v>37</v>
      </c>
      <c r="AW772">
        <v>85</v>
      </c>
      <c r="AX772">
        <v>0</v>
      </c>
      <c r="AY772">
        <v>0</v>
      </c>
      <c r="AZ772">
        <v>0</v>
      </c>
      <c r="BA772">
        <v>85</v>
      </c>
      <c r="BB772">
        <v>6.0385846000000001</v>
      </c>
      <c r="BC772">
        <v>14.4007468</v>
      </c>
      <c r="BD772">
        <v>11</v>
      </c>
    </row>
    <row r="773" spans="1:56" x14ac:dyDescent="0.25">
      <c r="A773" s="171">
        <v>44159</v>
      </c>
      <c r="B773" t="s">
        <v>92</v>
      </c>
      <c r="C773" t="s">
        <v>602</v>
      </c>
      <c r="D773" t="s">
        <v>157</v>
      </c>
      <c r="E773" t="s">
        <v>665</v>
      </c>
      <c r="F773" t="s">
        <v>158</v>
      </c>
      <c r="G773" t="s">
        <v>667</v>
      </c>
      <c r="H773" t="s">
        <v>847</v>
      </c>
      <c r="I773" t="s">
        <v>25</v>
      </c>
      <c r="J773" t="s">
        <v>596</v>
      </c>
      <c r="L773" t="s">
        <v>26</v>
      </c>
      <c r="M773" t="s">
        <v>590</v>
      </c>
      <c r="N773" t="s">
        <v>301</v>
      </c>
      <c r="O773" t="s">
        <v>745</v>
      </c>
      <c r="P773" t="s">
        <v>543</v>
      </c>
      <c r="Q773" t="s">
        <v>827</v>
      </c>
      <c r="R773" t="s">
        <v>828</v>
      </c>
      <c r="S773" t="s">
        <v>65</v>
      </c>
      <c r="T773" t="s">
        <v>25</v>
      </c>
      <c r="U773" t="s">
        <v>596</v>
      </c>
      <c r="W773" t="s">
        <v>92</v>
      </c>
      <c r="X773" t="s">
        <v>602</v>
      </c>
      <c r="Y773" t="s">
        <v>157</v>
      </c>
      <c r="Z773" t="s">
        <v>665</v>
      </c>
      <c r="AA773" t="s">
        <v>158</v>
      </c>
      <c r="AB773" t="s">
        <v>667</v>
      </c>
      <c r="AC773" t="s">
        <v>833</v>
      </c>
      <c r="AD773" t="s">
        <v>320</v>
      </c>
      <c r="AE773" t="s">
        <v>30</v>
      </c>
      <c r="AG773">
        <v>4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 s="36">
        <v>1</v>
      </c>
      <c r="AP773">
        <v>0</v>
      </c>
      <c r="AQ773">
        <v>0</v>
      </c>
      <c r="AR773">
        <v>0</v>
      </c>
      <c r="AS773">
        <v>4</v>
      </c>
      <c r="AT773">
        <v>4</v>
      </c>
      <c r="AU773" t="s">
        <v>151</v>
      </c>
      <c r="AV773" t="s">
        <v>327</v>
      </c>
      <c r="AW773">
        <v>200</v>
      </c>
      <c r="AX773">
        <v>0</v>
      </c>
      <c r="AY773">
        <v>0</v>
      </c>
      <c r="AZ773">
        <v>1</v>
      </c>
      <c r="BA773">
        <v>201</v>
      </c>
      <c r="BB773">
        <v>6.0385846000000001</v>
      </c>
      <c r="BC773">
        <v>14.4007468</v>
      </c>
      <c r="BD773">
        <v>11</v>
      </c>
    </row>
    <row r="774" spans="1:56" x14ac:dyDescent="0.25">
      <c r="A774" s="171">
        <v>44159</v>
      </c>
      <c r="B774" t="s">
        <v>10</v>
      </c>
      <c r="C774" t="s">
        <v>659</v>
      </c>
      <c r="D774" t="s">
        <v>11</v>
      </c>
      <c r="E774" t="s">
        <v>660</v>
      </c>
      <c r="F774" t="s">
        <v>51</v>
      </c>
      <c r="G774" t="s">
        <v>1141</v>
      </c>
      <c r="H774" t="s">
        <v>361</v>
      </c>
      <c r="I774" t="s">
        <v>14</v>
      </c>
      <c r="J774" t="s">
        <v>611</v>
      </c>
      <c r="L774" t="s">
        <v>52</v>
      </c>
      <c r="M774" t="s">
        <v>616</v>
      </c>
      <c r="R774" t="s">
        <v>372</v>
      </c>
      <c r="S774" t="s">
        <v>179</v>
      </c>
      <c r="T774" t="s">
        <v>25</v>
      </c>
      <c r="U774" t="s">
        <v>596</v>
      </c>
      <c r="W774" t="s">
        <v>10</v>
      </c>
      <c r="X774" t="s">
        <v>659</v>
      </c>
      <c r="Y774" t="s">
        <v>11</v>
      </c>
      <c r="Z774" t="s">
        <v>660</v>
      </c>
      <c r="AA774" t="s">
        <v>12</v>
      </c>
      <c r="AB774" t="s">
        <v>661</v>
      </c>
      <c r="AC774" t="s">
        <v>381</v>
      </c>
      <c r="AD774" t="s">
        <v>260</v>
      </c>
      <c r="AE774" t="s">
        <v>36</v>
      </c>
      <c r="AG774">
        <v>0</v>
      </c>
      <c r="AH774">
        <v>6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 s="36">
        <v>1</v>
      </c>
      <c r="AP774">
        <v>1</v>
      </c>
      <c r="AQ774">
        <v>1</v>
      </c>
      <c r="AR774">
        <v>2</v>
      </c>
      <c r="AS774">
        <v>2</v>
      </c>
      <c r="AT774">
        <v>6</v>
      </c>
      <c r="AU774" t="s">
        <v>21</v>
      </c>
      <c r="AV774" t="s">
        <v>652</v>
      </c>
      <c r="AW774">
        <v>60</v>
      </c>
      <c r="AX774">
        <v>20</v>
      </c>
      <c r="AY774">
        <v>0</v>
      </c>
      <c r="AZ774">
        <v>5</v>
      </c>
      <c r="BA774">
        <v>85</v>
      </c>
      <c r="BB774">
        <v>8.6633450799999991</v>
      </c>
      <c r="BC774">
        <v>14.9876931</v>
      </c>
      <c r="BD774">
        <v>11</v>
      </c>
    </row>
    <row r="775" spans="1:56" x14ac:dyDescent="0.25">
      <c r="A775" s="171">
        <v>44159</v>
      </c>
      <c r="B775" t="s">
        <v>10</v>
      </c>
      <c r="C775" t="s">
        <v>659</v>
      </c>
      <c r="D775" t="s">
        <v>11</v>
      </c>
      <c r="E775" t="s">
        <v>660</v>
      </c>
      <c r="F775" t="s">
        <v>51</v>
      </c>
      <c r="G775" t="s">
        <v>1141</v>
      </c>
      <c r="H775" t="s">
        <v>361</v>
      </c>
      <c r="I775" t="s">
        <v>14</v>
      </c>
      <c r="J775" t="s">
        <v>611</v>
      </c>
      <c r="L775" t="s">
        <v>52</v>
      </c>
      <c r="M775" t="s">
        <v>616</v>
      </c>
      <c r="R775" t="s">
        <v>372</v>
      </c>
      <c r="S775" t="s">
        <v>179</v>
      </c>
      <c r="T775" t="s">
        <v>25</v>
      </c>
      <c r="U775" t="s">
        <v>596</v>
      </c>
      <c r="W775" t="s">
        <v>10</v>
      </c>
      <c r="X775" t="s">
        <v>659</v>
      </c>
      <c r="Y775" t="s">
        <v>11</v>
      </c>
      <c r="Z775" t="s">
        <v>660</v>
      </c>
      <c r="AA775" t="s">
        <v>12</v>
      </c>
      <c r="AB775" t="s">
        <v>661</v>
      </c>
      <c r="AC775" t="s">
        <v>381</v>
      </c>
      <c r="AD775" t="s">
        <v>320</v>
      </c>
      <c r="AE775" t="s">
        <v>36</v>
      </c>
      <c r="AG775">
        <v>0</v>
      </c>
      <c r="AH775">
        <v>9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 s="36">
        <v>1</v>
      </c>
      <c r="AP775">
        <v>2</v>
      </c>
      <c r="AQ775">
        <v>3</v>
      </c>
      <c r="AR775">
        <v>1</v>
      </c>
      <c r="AS775">
        <v>3</v>
      </c>
      <c r="AT775">
        <v>9</v>
      </c>
      <c r="AU775" t="s">
        <v>21</v>
      </c>
      <c r="AV775" t="s">
        <v>652</v>
      </c>
      <c r="AW775">
        <v>100</v>
      </c>
      <c r="AX775">
        <v>10</v>
      </c>
      <c r="AY775">
        <v>0</v>
      </c>
      <c r="AZ775">
        <v>10</v>
      </c>
      <c r="BA775">
        <v>120</v>
      </c>
      <c r="BB775">
        <v>8.6633450799999991</v>
      </c>
      <c r="BC775">
        <v>14.9876931</v>
      </c>
      <c r="BD775">
        <v>11</v>
      </c>
    </row>
    <row r="776" spans="1:56" x14ac:dyDescent="0.25">
      <c r="A776" s="171">
        <v>44159</v>
      </c>
      <c r="B776" t="s">
        <v>10</v>
      </c>
      <c r="C776" t="s">
        <v>659</v>
      </c>
      <c r="D776" t="s">
        <v>11</v>
      </c>
      <c r="E776" t="s">
        <v>660</v>
      </c>
      <c r="F776" t="s">
        <v>51</v>
      </c>
      <c r="G776" t="s">
        <v>1141</v>
      </c>
      <c r="H776" t="s">
        <v>361</v>
      </c>
      <c r="I776" t="s">
        <v>14</v>
      </c>
      <c r="J776" t="s">
        <v>611</v>
      </c>
      <c r="L776" t="s">
        <v>52</v>
      </c>
      <c r="M776" t="s">
        <v>616</v>
      </c>
      <c r="R776" t="s">
        <v>372</v>
      </c>
      <c r="S776" t="s">
        <v>65</v>
      </c>
      <c r="T776" t="s">
        <v>17</v>
      </c>
      <c r="U776" t="s">
        <v>594</v>
      </c>
      <c r="W776" t="s">
        <v>614</v>
      </c>
      <c r="X776" t="s">
        <v>615</v>
      </c>
      <c r="AC776" t="s">
        <v>372</v>
      </c>
      <c r="AD776" t="s">
        <v>322</v>
      </c>
      <c r="AE776" t="s">
        <v>36</v>
      </c>
      <c r="AG776">
        <v>0</v>
      </c>
      <c r="AH776">
        <v>10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 s="36">
        <v>1</v>
      </c>
      <c r="AP776">
        <v>2</v>
      </c>
      <c r="AQ776">
        <v>2</v>
      </c>
      <c r="AR776">
        <v>2</v>
      </c>
      <c r="AS776">
        <v>4</v>
      </c>
      <c r="AT776">
        <v>10</v>
      </c>
      <c r="AU776" t="s">
        <v>21</v>
      </c>
      <c r="AV776" t="s">
        <v>652</v>
      </c>
      <c r="AW776">
        <v>130</v>
      </c>
      <c r="AX776">
        <v>40</v>
      </c>
      <c r="AY776">
        <v>0</v>
      </c>
      <c r="AZ776">
        <v>8</v>
      </c>
      <c r="BA776">
        <v>178</v>
      </c>
      <c r="BB776">
        <v>8.6633450799999991</v>
      </c>
      <c r="BC776">
        <v>14.9876931</v>
      </c>
      <c r="BD776">
        <v>11</v>
      </c>
    </row>
    <row r="777" spans="1:56" x14ac:dyDescent="0.25">
      <c r="A777" s="171">
        <v>44159</v>
      </c>
      <c r="B777" t="s">
        <v>10</v>
      </c>
      <c r="C777" t="s">
        <v>659</v>
      </c>
      <c r="D777" t="s">
        <v>11</v>
      </c>
      <c r="E777" t="s">
        <v>660</v>
      </c>
      <c r="F777" t="s">
        <v>51</v>
      </c>
      <c r="G777" t="s">
        <v>1141</v>
      </c>
      <c r="H777" t="s">
        <v>361</v>
      </c>
      <c r="I777" t="s">
        <v>14</v>
      </c>
      <c r="J777" t="s">
        <v>611</v>
      </c>
      <c r="L777" t="s">
        <v>52</v>
      </c>
      <c r="M777" t="s">
        <v>616</v>
      </c>
      <c r="R777" t="s">
        <v>372</v>
      </c>
      <c r="S777" t="s">
        <v>65</v>
      </c>
      <c r="T777" t="s">
        <v>25</v>
      </c>
      <c r="U777" t="s">
        <v>596</v>
      </c>
      <c r="W777" t="s">
        <v>10</v>
      </c>
      <c r="X777" t="s">
        <v>659</v>
      </c>
      <c r="Y777" t="s">
        <v>11</v>
      </c>
      <c r="Z777" t="s">
        <v>660</v>
      </c>
      <c r="AA777" t="s">
        <v>12</v>
      </c>
      <c r="AB777" t="s">
        <v>661</v>
      </c>
      <c r="AC777" t="s">
        <v>381</v>
      </c>
      <c r="AD777" t="s">
        <v>321</v>
      </c>
      <c r="AE777" t="s">
        <v>36</v>
      </c>
      <c r="AG777">
        <v>0</v>
      </c>
      <c r="AH777">
        <v>7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 s="36">
        <v>1</v>
      </c>
      <c r="AP777">
        <v>1</v>
      </c>
      <c r="AQ777">
        <v>2</v>
      </c>
      <c r="AR777">
        <v>0</v>
      </c>
      <c r="AS777">
        <v>4</v>
      </c>
      <c r="AT777">
        <v>7</v>
      </c>
      <c r="AU777" t="s">
        <v>21</v>
      </c>
      <c r="AV777" t="s">
        <v>652</v>
      </c>
      <c r="AW777">
        <v>120</v>
      </c>
      <c r="AX777">
        <v>30</v>
      </c>
      <c r="AY777">
        <v>0</v>
      </c>
      <c r="AZ777">
        <v>8</v>
      </c>
      <c r="BA777">
        <v>158</v>
      </c>
      <c r="BB777">
        <v>8.6633450799999991</v>
      </c>
      <c r="BC777">
        <v>14.9876931</v>
      </c>
      <c r="BD777">
        <v>11</v>
      </c>
    </row>
    <row r="778" spans="1:56" x14ac:dyDescent="0.25">
      <c r="A778" s="171">
        <v>44159</v>
      </c>
      <c r="B778" t="s">
        <v>10</v>
      </c>
      <c r="C778" t="s">
        <v>659</v>
      </c>
      <c r="D778" t="s">
        <v>11</v>
      </c>
      <c r="E778" t="s">
        <v>660</v>
      </c>
      <c r="F778" t="s">
        <v>51</v>
      </c>
      <c r="G778" t="s">
        <v>1141</v>
      </c>
      <c r="H778" t="s">
        <v>361</v>
      </c>
      <c r="I778" t="s">
        <v>14</v>
      </c>
      <c r="J778" t="s">
        <v>611</v>
      </c>
      <c r="L778" t="s">
        <v>52</v>
      </c>
      <c r="M778" t="s">
        <v>616</v>
      </c>
      <c r="R778" t="s">
        <v>372</v>
      </c>
      <c r="S778" t="s">
        <v>138</v>
      </c>
      <c r="T778" t="s">
        <v>17</v>
      </c>
      <c r="U778" t="s">
        <v>594</v>
      </c>
      <c r="W778" t="s">
        <v>614</v>
      </c>
      <c r="X778" t="s">
        <v>615</v>
      </c>
      <c r="AC778" t="s">
        <v>372</v>
      </c>
      <c r="AD778" t="s">
        <v>266</v>
      </c>
      <c r="AE778" t="s">
        <v>36</v>
      </c>
      <c r="AG778">
        <v>0</v>
      </c>
      <c r="AH778">
        <v>8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 s="36">
        <v>1</v>
      </c>
      <c r="AP778">
        <v>2</v>
      </c>
      <c r="AQ778">
        <v>2</v>
      </c>
      <c r="AR778">
        <v>1</v>
      </c>
      <c r="AS778">
        <v>3</v>
      </c>
      <c r="AT778">
        <v>8</v>
      </c>
      <c r="AU778" t="s">
        <v>21</v>
      </c>
      <c r="AV778" t="s">
        <v>652</v>
      </c>
      <c r="AW778">
        <v>90</v>
      </c>
      <c r="AX778">
        <v>20</v>
      </c>
      <c r="AY778">
        <v>0</v>
      </c>
      <c r="AZ778">
        <v>6</v>
      </c>
      <c r="BA778">
        <v>116</v>
      </c>
      <c r="BB778">
        <v>8.6633450799999991</v>
      </c>
      <c r="BC778">
        <v>14.9876931</v>
      </c>
      <c r="BD778">
        <v>11</v>
      </c>
    </row>
    <row r="779" spans="1:56" x14ac:dyDescent="0.25">
      <c r="A779" s="171">
        <v>44159</v>
      </c>
      <c r="B779" t="s">
        <v>10</v>
      </c>
      <c r="C779" t="s">
        <v>659</v>
      </c>
      <c r="D779" t="s">
        <v>11</v>
      </c>
      <c r="E779" t="s">
        <v>660</v>
      </c>
      <c r="F779" t="s">
        <v>51</v>
      </c>
      <c r="G779" t="s">
        <v>1141</v>
      </c>
      <c r="H779" t="s">
        <v>361</v>
      </c>
      <c r="I779" t="s">
        <v>14</v>
      </c>
      <c r="J779" t="s">
        <v>611</v>
      </c>
      <c r="L779" t="s">
        <v>52</v>
      </c>
      <c r="M779" t="s">
        <v>616</v>
      </c>
      <c r="R779" t="s">
        <v>372</v>
      </c>
      <c r="S779" t="s">
        <v>179</v>
      </c>
      <c r="T779" t="s">
        <v>25</v>
      </c>
      <c r="U779" t="s">
        <v>596</v>
      </c>
      <c r="W779" t="s">
        <v>10</v>
      </c>
      <c r="X779" t="s">
        <v>659</v>
      </c>
      <c r="Y779" t="s">
        <v>11</v>
      </c>
      <c r="Z779" t="s">
        <v>660</v>
      </c>
      <c r="AA779" t="s">
        <v>12</v>
      </c>
      <c r="AB779" t="s">
        <v>661</v>
      </c>
      <c r="AC779" t="s">
        <v>381</v>
      </c>
      <c r="AD779" t="s">
        <v>176</v>
      </c>
      <c r="AE779" t="s">
        <v>36</v>
      </c>
      <c r="AG779">
        <v>0</v>
      </c>
      <c r="AH779">
        <v>6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 s="36">
        <v>1</v>
      </c>
      <c r="AP779">
        <v>1</v>
      </c>
      <c r="AQ779">
        <v>1</v>
      </c>
      <c r="AR779">
        <v>2</v>
      </c>
      <c r="AS779">
        <v>2</v>
      </c>
      <c r="AT779">
        <v>6</v>
      </c>
      <c r="AU779" t="s">
        <v>21</v>
      </c>
      <c r="AV779" t="s">
        <v>327</v>
      </c>
      <c r="AW779">
        <v>40</v>
      </c>
      <c r="AX779">
        <v>20</v>
      </c>
      <c r="AY779">
        <v>0</v>
      </c>
      <c r="AZ779">
        <v>5</v>
      </c>
      <c r="BA779">
        <v>65</v>
      </c>
      <c r="BB779">
        <v>8.6633450799999991</v>
      </c>
      <c r="BC779">
        <v>14.9876931</v>
      </c>
      <c r="BD779">
        <v>11</v>
      </c>
    </row>
    <row r="780" spans="1:56" x14ac:dyDescent="0.25">
      <c r="A780" s="171">
        <v>44159</v>
      </c>
      <c r="B780" t="s">
        <v>10</v>
      </c>
      <c r="C780" t="s">
        <v>659</v>
      </c>
      <c r="D780" t="s">
        <v>11</v>
      </c>
      <c r="E780" t="s">
        <v>660</v>
      </c>
      <c r="F780" t="s">
        <v>51</v>
      </c>
      <c r="G780" t="s">
        <v>1141</v>
      </c>
      <c r="H780" t="s">
        <v>361</v>
      </c>
      <c r="I780" t="s">
        <v>14</v>
      </c>
      <c r="J780" t="s">
        <v>611</v>
      </c>
      <c r="L780" t="s">
        <v>52</v>
      </c>
      <c r="M780" t="s">
        <v>616</v>
      </c>
      <c r="R780" t="s">
        <v>372</v>
      </c>
      <c r="S780" t="s">
        <v>65</v>
      </c>
      <c r="T780" t="s">
        <v>17</v>
      </c>
      <c r="U780" t="s">
        <v>594</v>
      </c>
      <c r="W780" t="s">
        <v>614</v>
      </c>
      <c r="X780" t="s">
        <v>615</v>
      </c>
      <c r="AC780" t="s">
        <v>372</v>
      </c>
      <c r="AD780" t="s">
        <v>54</v>
      </c>
      <c r="AE780" t="s">
        <v>36</v>
      </c>
      <c r="AG780">
        <v>0</v>
      </c>
      <c r="AH780">
        <v>8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 s="36">
        <v>1</v>
      </c>
      <c r="AP780">
        <v>1</v>
      </c>
      <c r="AQ780">
        <v>2</v>
      </c>
      <c r="AR780">
        <v>2</v>
      </c>
      <c r="AS780">
        <v>3</v>
      </c>
      <c r="AT780">
        <v>8</v>
      </c>
      <c r="AU780" t="s">
        <v>21</v>
      </c>
      <c r="AV780" t="s">
        <v>652</v>
      </c>
      <c r="AW780">
        <v>80</v>
      </c>
      <c r="AX780">
        <v>30</v>
      </c>
      <c r="AY780">
        <v>0</v>
      </c>
      <c r="AZ780">
        <v>5</v>
      </c>
      <c r="BA780">
        <v>115</v>
      </c>
      <c r="BB780">
        <v>8.6633450799999991</v>
      </c>
      <c r="BC780">
        <v>14.9876931</v>
      </c>
      <c r="BD780">
        <v>11</v>
      </c>
    </row>
    <row r="781" spans="1:56" x14ac:dyDescent="0.25">
      <c r="A781" s="171">
        <v>44159</v>
      </c>
      <c r="B781" t="s">
        <v>10</v>
      </c>
      <c r="C781" t="s">
        <v>659</v>
      </c>
      <c r="D781" t="s">
        <v>11</v>
      </c>
      <c r="E781" t="s">
        <v>660</v>
      </c>
      <c r="F781" t="s">
        <v>51</v>
      </c>
      <c r="G781" t="s">
        <v>1141</v>
      </c>
      <c r="H781" t="s">
        <v>361</v>
      </c>
      <c r="I781" t="s">
        <v>14</v>
      </c>
      <c r="J781" t="s">
        <v>611</v>
      </c>
      <c r="L781" t="s">
        <v>52</v>
      </c>
      <c r="M781" t="s">
        <v>616</v>
      </c>
      <c r="R781" t="s">
        <v>372</v>
      </c>
      <c r="S781" t="s">
        <v>179</v>
      </c>
      <c r="T781" t="s">
        <v>25</v>
      </c>
      <c r="U781" t="s">
        <v>596</v>
      </c>
      <c r="W781" t="s">
        <v>10</v>
      </c>
      <c r="X781" t="s">
        <v>659</v>
      </c>
      <c r="Y781" t="s">
        <v>11</v>
      </c>
      <c r="Z781" t="s">
        <v>660</v>
      </c>
      <c r="AA781" t="s">
        <v>12</v>
      </c>
      <c r="AB781" t="s">
        <v>661</v>
      </c>
      <c r="AC781" t="s">
        <v>381</v>
      </c>
      <c r="AD781" t="s">
        <v>176</v>
      </c>
      <c r="AE781" t="s">
        <v>36</v>
      </c>
      <c r="AG781">
        <v>0</v>
      </c>
      <c r="AH781">
        <v>9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 s="36">
        <v>1</v>
      </c>
      <c r="AP781">
        <v>1</v>
      </c>
      <c r="AQ781">
        <v>2</v>
      </c>
      <c r="AR781">
        <v>3</v>
      </c>
      <c r="AS781">
        <v>3</v>
      </c>
      <c r="AT781">
        <v>9</v>
      </c>
      <c r="AU781" t="s">
        <v>21</v>
      </c>
      <c r="AV781" t="s">
        <v>327</v>
      </c>
      <c r="AW781">
        <v>90</v>
      </c>
      <c r="AX781">
        <v>40</v>
      </c>
      <c r="AY781">
        <v>0</v>
      </c>
      <c r="AZ781">
        <v>5</v>
      </c>
      <c r="BA781">
        <v>135</v>
      </c>
      <c r="BB781">
        <v>8.6633450799999991</v>
      </c>
      <c r="BC781">
        <v>14.9876931</v>
      </c>
      <c r="BD781">
        <v>11</v>
      </c>
    </row>
    <row r="782" spans="1:56" x14ac:dyDescent="0.25">
      <c r="A782" s="171">
        <v>44159</v>
      </c>
      <c r="B782" t="s">
        <v>10</v>
      </c>
      <c r="C782" t="s">
        <v>659</v>
      </c>
      <c r="D782" t="s">
        <v>11</v>
      </c>
      <c r="E782" t="s">
        <v>660</v>
      </c>
      <c r="F782" t="s">
        <v>51</v>
      </c>
      <c r="G782" t="s">
        <v>1141</v>
      </c>
      <c r="H782" t="s">
        <v>361</v>
      </c>
      <c r="I782" t="s">
        <v>14</v>
      </c>
      <c r="J782" t="s">
        <v>611</v>
      </c>
      <c r="L782" t="s">
        <v>52</v>
      </c>
      <c r="M782" t="s">
        <v>616</v>
      </c>
      <c r="R782" t="s">
        <v>372</v>
      </c>
      <c r="S782" t="s">
        <v>65</v>
      </c>
      <c r="T782" t="s">
        <v>17</v>
      </c>
      <c r="U782" t="s">
        <v>594</v>
      </c>
      <c r="W782" t="s">
        <v>614</v>
      </c>
      <c r="X782" t="s">
        <v>615</v>
      </c>
      <c r="AC782" t="s">
        <v>372</v>
      </c>
      <c r="AD782" t="s">
        <v>319</v>
      </c>
      <c r="AE782" t="s">
        <v>36</v>
      </c>
      <c r="AG782">
        <v>0</v>
      </c>
      <c r="AH782">
        <v>10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 s="36">
        <v>1</v>
      </c>
      <c r="AP782">
        <v>2</v>
      </c>
      <c r="AQ782">
        <v>2</v>
      </c>
      <c r="AR782">
        <v>2</v>
      </c>
      <c r="AS782">
        <v>4</v>
      </c>
      <c r="AT782">
        <v>10</v>
      </c>
      <c r="AU782" t="s">
        <v>21</v>
      </c>
      <c r="AV782" t="s">
        <v>652</v>
      </c>
      <c r="AW782">
        <v>120</v>
      </c>
      <c r="AX782">
        <v>30</v>
      </c>
      <c r="AY782">
        <v>0</v>
      </c>
      <c r="AZ782">
        <v>6</v>
      </c>
      <c r="BA782">
        <v>156</v>
      </c>
      <c r="BB782">
        <v>8.6633450799999991</v>
      </c>
      <c r="BC782">
        <v>14.9876931</v>
      </c>
      <c r="BD782">
        <v>11</v>
      </c>
    </row>
    <row r="783" spans="1:56" x14ac:dyDescent="0.25">
      <c r="A783" s="171">
        <v>44159</v>
      </c>
      <c r="B783" t="s">
        <v>10</v>
      </c>
      <c r="C783" t="s">
        <v>659</v>
      </c>
      <c r="D783" t="s">
        <v>11</v>
      </c>
      <c r="E783" t="s">
        <v>660</v>
      </c>
      <c r="F783" t="s">
        <v>51</v>
      </c>
      <c r="G783" t="s">
        <v>1141</v>
      </c>
      <c r="H783" t="s">
        <v>361</v>
      </c>
      <c r="I783" t="s">
        <v>14</v>
      </c>
      <c r="J783" t="s">
        <v>611</v>
      </c>
      <c r="L783" t="s">
        <v>52</v>
      </c>
      <c r="M783" t="s">
        <v>616</v>
      </c>
      <c r="R783" t="s">
        <v>372</v>
      </c>
      <c r="S783" t="s">
        <v>254</v>
      </c>
      <c r="T783" t="s">
        <v>17</v>
      </c>
      <c r="U783" t="s">
        <v>594</v>
      </c>
      <c r="W783" t="s">
        <v>614</v>
      </c>
      <c r="X783" t="s">
        <v>615</v>
      </c>
      <c r="AC783" t="s">
        <v>372</v>
      </c>
      <c r="AD783" t="s">
        <v>270</v>
      </c>
      <c r="AE783" t="s">
        <v>36</v>
      </c>
      <c r="AG783">
        <v>0</v>
      </c>
      <c r="AH783">
        <v>5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 s="36">
        <v>1</v>
      </c>
      <c r="AP783">
        <v>1</v>
      </c>
      <c r="AQ783">
        <v>1</v>
      </c>
      <c r="AR783">
        <v>1</v>
      </c>
      <c r="AS783">
        <v>2</v>
      </c>
      <c r="AT783">
        <v>5</v>
      </c>
      <c r="AU783" t="s">
        <v>21</v>
      </c>
      <c r="AV783" t="s">
        <v>327</v>
      </c>
      <c r="AW783">
        <v>40</v>
      </c>
      <c r="AX783">
        <v>15</v>
      </c>
      <c r="AY783">
        <v>0</v>
      </c>
      <c r="AZ783">
        <v>3</v>
      </c>
      <c r="BA783">
        <v>58</v>
      </c>
      <c r="BB783">
        <v>8.6633450799999991</v>
      </c>
      <c r="BC783">
        <v>14.9876931</v>
      </c>
      <c r="BD783">
        <v>11</v>
      </c>
    </row>
    <row r="784" spans="1:56" x14ac:dyDescent="0.25">
      <c r="A784" s="171">
        <v>44159</v>
      </c>
      <c r="B784" t="s">
        <v>10</v>
      </c>
      <c r="C784" t="s">
        <v>659</v>
      </c>
      <c r="D784" t="s">
        <v>11</v>
      </c>
      <c r="E784" t="s">
        <v>660</v>
      </c>
      <c r="F784" t="s">
        <v>12</v>
      </c>
      <c r="G784" t="s">
        <v>661</v>
      </c>
      <c r="H784" t="s">
        <v>13</v>
      </c>
      <c r="I784" t="s">
        <v>14</v>
      </c>
      <c r="J784" t="s">
        <v>611</v>
      </c>
      <c r="L784" t="s">
        <v>23</v>
      </c>
      <c r="M784" t="s">
        <v>613</v>
      </c>
      <c r="R784" t="s">
        <v>372</v>
      </c>
      <c r="S784" t="s">
        <v>45</v>
      </c>
      <c r="T784" t="s">
        <v>17</v>
      </c>
      <c r="U784" t="s">
        <v>594</v>
      </c>
      <c r="W784" t="s">
        <v>632</v>
      </c>
      <c r="X784" t="s">
        <v>633</v>
      </c>
      <c r="AC784" t="s">
        <v>372</v>
      </c>
      <c r="AD784" t="s">
        <v>845</v>
      </c>
      <c r="AE784" t="s">
        <v>183</v>
      </c>
      <c r="AG784">
        <v>1</v>
      </c>
      <c r="AH784">
        <v>3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 s="36">
        <v>2</v>
      </c>
      <c r="AP784">
        <v>0</v>
      </c>
      <c r="AQ784">
        <v>0</v>
      </c>
      <c r="AR784">
        <v>2</v>
      </c>
      <c r="AS784">
        <v>2</v>
      </c>
      <c r="AT784">
        <v>4</v>
      </c>
      <c r="AU784" t="s">
        <v>31</v>
      </c>
      <c r="AW784">
        <v>345</v>
      </c>
      <c r="AX784">
        <v>22</v>
      </c>
      <c r="AY784">
        <v>0</v>
      </c>
      <c r="AZ784">
        <v>0</v>
      </c>
      <c r="BA784">
        <v>367</v>
      </c>
      <c r="BB784">
        <v>7.7847441999999996</v>
      </c>
      <c r="BC784">
        <v>15.51739456</v>
      </c>
      <c r="BD784">
        <v>11</v>
      </c>
    </row>
    <row r="785" spans="1:56" x14ac:dyDescent="0.25">
      <c r="A785" s="171">
        <v>44159</v>
      </c>
      <c r="B785" t="s">
        <v>10</v>
      </c>
      <c r="C785" t="s">
        <v>659</v>
      </c>
      <c r="D785" t="s">
        <v>11</v>
      </c>
      <c r="E785" t="s">
        <v>660</v>
      </c>
      <c r="F785" t="s">
        <v>12</v>
      </c>
      <c r="G785" t="s">
        <v>661</v>
      </c>
      <c r="H785" t="s">
        <v>13</v>
      </c>
      <c r="I785" t="s">
        <v>14</v>
      </c>
      <c r="J785" t="s">
        <v>611</v>
      </c>
      <c r="L785" t="s">
        <v>208</v>
      </c>
      <c r="M785" t="s">
        <v>631</v>
      </c>
      <c r="R785" t="s">
        <v>372</v>
      </c>
      <c r="S785" t="s">
        <v>101</v>
      </c>
      <c r="T785" t="s">
        <v>17</v>
      </c>
      <c r="U785" t="s">
        <v>594</v>
      </c>
      <c r="W785" t="s">
        <v>177</v>
      </c>
      <c r="X785" t="s">
        <v>624</v>
      </c>
      <c r="AC785" t="s">
        <v>372</v>
      </c>
      <c r="AD785" t="s">
        <v>267</v>
      </c>
      <c r="AE785" t="s">
        <v>36</v>
      </c>
      <c r="AG785">
        <v>0</v>
      </c>
      <c r="AH785">
        <v>8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 s="36">
        <v>1</v>
      </c>
      <c r="AP785">
        <v>1</v>
      </c>
      <c r="AQ785">
        <v>1</v>
      </c>
      <c r="AR785">
        <v>2</v>
      </c>
      <c r="AS785">
        <v>4</v>
      </c>
      <c r="AT785">
        <v>8</v>
      </c>
      <c r="AU785" t="s">
        <v>31</v>
      </c>
      <c r="AW785">
        <v>1210</v>
      </c>
      <c r="AX785">
        <v>129</v>
      </c>
      <c r="AY785">
        <v>0</v>
      </c>
      <c r="AZ785">
        <v>0</v>
      </c>
      <c r="BA785">
        <v>1339</v>
      </c>
      <c r="BB785">
        <v>7.7847441999999996</v>
      </c>
      <c r="BC785">
        <v>15.51739456</v>
      </c>
      <c r="BD785">
        <v>11</v>
      </c>
    </row>
    <row r="786" spans="1:56" x14ac:dyDescent="0.25">
      <c r="A786" s="171">
        <v>44160</v>
      </c>
      <c r="B786" t="s">
        <v>26</v>
      </c>
      <c r="C786" t="s">
        <v>590</v>
      </c>
      <c r="D786" t="s">
        <v>591</v>
      </c>
      <c r="E786" t="s">
        <v>592</v>
      </c>
      <c r="F786" t="s">
        <v>142</v>
      </c>
      <c r="G786" t="s">
        <v>606</v>
      </c>
      <c r="H786" t="s">
        <v>363</v>
      </c>
      <c r="I786" t="s">
        <v>14</v>
      </c>
      <c r="J786" t="s">
        <v>611</v>
      </c>
      <c r="L786" t="s">
        <v>23</v>
      </c>
      <c r="M786" t="s">
        <v>613</v>
      </c>
      <c r="R786" t="s">
        <v>372</v>
      </c>
      <c r="S786" t="s">
        <v>196</v>
      </c>
      <c r="T786" t="s">
        <v>17</v>
      </c>
      <c r="U786" t="s">
        <v>594</v>
      </c>
      <c r="W786" t="s">
        <v>221</v>
      </c>
      <c r="X786" t="s">
        <v>622</v>
      </c>
      <c r="AC786" t="s">
        <v>372</v>
      </c>
      <c r="AD786" t="s">
        <v>182</v>
      </c>
      <c r="AE786" t="s">
        <v>36</v>
      </c>
      <c r="AG786">
        <v>0</v>
      </c>
      <c r="AH786">
        <v>13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1</v>
      </c>
      <c r="AP786">
        <v>4</v>
      </c>
      <c r="AQ786">
        <v>3</v>
      </c>
      <c r="AR786">
        <v>3</v>
      </c>
      <c r="AS786">
        <v>3</v>
      </c>
      <c r="AT786">
        <v>13</v>
      </c>
      <c r="AU786" t="s">
        <v>39</v>
      </c>
      <c r="AW786">
        <v>105</v>
      </c>
      <c r="AX786">
        <v>75</v>
      </c>
      <c r="AY786">
        <v>36</v>
      </c>
      <c r="AZ786">
        <v>0</v>
      </c>
      <c r="BA786">
        <v>216</v>
      </c>
      <c r="BB786">
        <v>6.9304543000000001</v>
      </c>
      <c r="BC786">
        <v>14.819990539999999</v>
      </c>
      <c r="BD786">
        <v>11</v>
      </c>
    </row>
    <row r="787" spans="1:56" x14ac:dyDescent="0.25">
      <c r="A787" s="171">
        <v>44160</v>
      </c>
      <c r="B787" t="s">
        <v>26</v>
      </c>
      <c r="C787" t="s">
        <v>590</v>
      </c>
      <c r="D787" t="s">
        <v>591</v>
      </c>
      <c r="E787" t="s">
        <v>592</v>
      </c>
      <c r="F787" t="s">
        <v>142</v>
      </c>
      <c r="G787" t="s">
        <v>606</v>
      </c>
      <c r="H787" t="s">
        <v>363</v>
      </c>
      <c r="I787" t="s">
        <v>14</v>
      </c>
      <c r="J787" t="s">
        <v>611</v>
      </c>
      <c r="L787" t="s">
        <v>247</v>
      </c>
      <c r="M787" t="s">
        <v>625</v>
      </c>
      <c r="R787" t="s">
        <v>372</v>
      </c>
      <c r="S787" t="s">
        <v>75</v>
      </c>
      <c r="T787" t="s">
        <v>17</v>
      </c>
      <c r="U787" t="s">
        <v>594</v>
      </c>
      <c r="W787" t="s">
        <v>177</v>
      </c>
      <c r="X787" t="s">
        <v>624</v>
      </c>
      <c r="AC787" t="s">
        <v>372</v>
      </c>
      <c r="AD787" t="s">
        <v>232</v>
      </c>
      <c r="AE787" t="s">
        <v>36</v>
      </c>
      <c r="AG787">
        <v>0</v>
      </c>
      <c r="AH787">
        <v>15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1</v>
      </c>
      <c r="AP787">
        <v>5</v>
      </c>
      <c r="AQ787">
        <v>4</v>
      </c>
      <c r="AR787">
        <v>3</v>
      </c>
      <c r="AS787">
        <v>3</v>
      </c>
      <c r="AT787">
        <v>15</v>
      </c>
      <c r="AU787" t="s">
        <v>39</v>
      </c>
      <c r="AW787">
        <v>114</v>
      </c>
      <c r="AX787">
        <v>86</v>
      </c>
      <c r="AY787">
        <v>29</v>
      </c>
      <c r="AZ787">
        <v>0</v>
      </c>
      <c r="BA787">
        <v>229</v>
      </c>
      <c r="BB787">
        <v>6.9304543000000001</v>
      </c>
      <c r="BC787">
        <v>14.819990539999999</v>
      </c>
      <c r="BD787">
        <v>11</v>
      </c>
    </row>
    <row r="788" spans="1:56" x14ac:dyDescent="0.25">
      <c r="A788" s="171">
        <v>44160</v>
      </c>
      <c r="B788" t="s">
        <v>26</v>
      </c>
      <c r="C788" t="s">
        <v>590</v>
      </c>
      <c r="D788" t="s">
        <v>591</v>
      </c>
      <c r="E788" t="s">
        <v>592</v>
      </c>
      <c r="F788" t="s">
        <v>88</v>
      </c>
      <c r="G788" t="s">
        <v>593</v>
      </c>
      <c r="H788" t="s">
        <v>89</v>
      </c>
      <c r="I788" t="s">
        <v>25</v>
      </c>
      <c r="J788" t="s">
        <v>596</v>
      </c>
      <c r="L788" t="s">
        <v>26</v>
      </c>
      <c r="M788" t="s">
        <v>590</v>
      </c>
      <c r="N788" t="s">
        <v>591</v>
      </c>
      <c r="O788" t="s">
        <v>592</v>
      </c>
      <c r="P788" t="s">
        <v>142</v>
      </c>
      <c r="Q788" t="s">
        <v>606</v>
      </c>
      <c r="R788" t="s">
        <v>329</v>
      </c>
      <c r="S788" t="s">
        <v>234</v>
      </c>
      <c r="T788" t="s">
        <v>25</v>
      </c>
      <c r="U788" t="s">
        <v>596</v>
      </c>
      <c r="W788" t="s">
        <v>92</v>
      </c>
      <c r="X788" t="s">
        <v>602</v>
      </c>
      <c r="Y788" t="s">
        <v>157</v>
      </c>
      <c r="Z788" t="s">
        <v>665</v>
      </c>
      <c r="AA788" t="s">
        <v>158</v>
      </c>
      <c r="AB788" t="s">
        <v>667</v>
      </c>
      <c r="AC788" t="s">
        <v>330</v>
      </c>
      <c r="AD788" t="s">
        <v>176</v>
      </c>
      <c r="AE788" t="s">
        <v>30</v>
      </c>
      <c r="AG788">
        <v>2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1</v>
      </c>
      <c r="AP788">
        <v>0</v>
      </c>
      <c r="AQ788">
        <v>0</v>
      </c>
      <c r="AR788">
        <v>0</v>
      </c>
      <c r="AS788">
        <v>2</v>
      </c>
      <c r="AT788">
        <v>2</v>
      </c>
      <c r="AU788" t="s">
        <v>37</v>
      </c>
      <c r="AW788">
        <v>9</v>
      </c>
      <c r="AX788">
        <v>0</v>
      </c>
      <c r="AY788">
        <v>0</v>
      </c>
      <c r="AZ788">
        <v>0</v>
      </c>
      <c r="BA788">
        <v>9</v>
      </c>
      <c r="BB788">
        <v>6.7419379599999996</v>
      </c>
      <c r="BC788">
        <v>14.56870743</v>
      </c>
      <c r="BD788">
        <v>11</v>
      </c>
    </row>
    <row r="789" spans="1:56" x14ac:dyDescent="0.25">
      <c r="A789" s="171">
        <v>44160</v>
      </c>
      <c r="B789" t="s">
        <v>26</v>
      </c>
      <c r="C789" t="s">
        <v>590</v>
      </c>
      <c r="D789" t="s">
        <v>591</v>
      </c>
      <c r="E789" t="s">
        <v>592</v>
      </c>
      <c r="F789" t="s">
        <v>88</v>
      </c>
      <c r="G789" t="s">
        <v>593</v>
      </c>
      <c r="H789" t="s">
        <v>89</v>
      </c>
      <c r="I789" t="s">
        <v>25</v>
      </c>
      <c r="J789" t="s">
        <v>596</v>
      </c>
      <c r="L789" t="s">
        <v>26</v>
      </c>
      <c r="M789" t="s">
        <v>590</v>
      </c>
      <c r="N789" t="s">
        <v>591</v>
      </c>
      <c r="O789" t="s">
        <v>592</v>
      </c>
      <c r="P789" t="s">
        <v>88</v>
      </c>
      <c r="Q789" t="s">
        <v>593</v>
      </c>
      <c r="R789" t="s">
        <v>331</v>
      </c>
      <c r="S789" t="s">
        <v>19</v>
      </c>
      <c r="T789" t="s">
        <v>25</v>
      </c>
      <c r="U789" t="s">
        <v>596</v>
      </c>
      <c r="W789" t="s">
        <v>26</v>
      </c>
      <c r="X789" t="s">
        <v>590</v>
      </c>
      <c r="Y789" t="s">
        <v>591</v>
      </c>
      <c r="Z789" t="s">
        <v>592</v>
      </c>
      <c r="AA789" t="s">
        <v>88</v>
      </c>
      <c r="AB789" t="s">
        <v>593</v>
      </c>
      <c r="AC789" t="s">
        <v>400</v>
      </c>
      <c r="AD789" t="s">
        <v>194</v>
      </c>
      <c r="AE789" t="s">
        <v>107</v>
      </c>
      <c r="AG789">
        <v>1</v>
      </c>
      <c r="AH789">
        <v>0</v>
      </c>
      <c r="AI789">
        <v>1</v>
      </c>
      <c r="AJ789">
        <v>0</v>
      </c>
      <c r="AK789">
        <v>0</v>
      </c>
      <c r="AL789">
        <v>0</v>
      </c>
      <c r="AM789">
        <v>0</v>
      </c>
      <c r="AN789">
        <v>0</v>
      </c>
      <c r="AO789" s="36">
        <v>2</v>
      </c>
      <c r="AP789">
        <v>0</v>
      </c>
      <c r="AQ789">
        <v>0</v>
      </c>
      <c r="AR789">
        <v>0</v>
      </c>
      <c r="AS789">
        <v>2</v>
      </c>
      <c r="AT789">
        <v>2</v>
      </c>
      <c r="AU789" t="s">
        <v>37</v>
      </c>
      <c r="AW789">
        <v>28</v>
      </c>
      <c r="AX789">
        <v>0</v>
      </c>
      <c r="AY789">
        <v>0</v>
      </c>
      <c r="AZ789">
        <v>0</v>
      </c>
      <c r="BA789">
        <v>28</v>
      </c>
      <c r="BB789">
        <v>6.7419379599999996</v>
      </c>
      <c r="BC789">
        <v>14.56870743</v>
      </c>
      <c r="BD789">
        <v>11</v>
      </c>
    </row>
    <row r="790" spans="1:56" x14ac:dyDescent="0.25">
      <c r="A790" s="171">
        <v>44160</v>
      </c>
      <c r="B790" t="s">
        <v>26</v>
      </c>
      <c r="C790" t="s">
        <v>590</v>
      </c>
      <c r="D790" t="s">
        <v>591</v>
      </c>
      <c r="E790" t="s">
        <v>592</v>
      </c>
      <c r="F790" t="s">
        <v>88</v>
      </c>
      <c r="G790" t="s">
        <v>593</v>
      </c>
      <c r="H790" t="s">
        <v>89</v>
      </c>
      <c r="I790" t="s">
        <v>25</v>
      </c>
      <c r="J790" t="s">
        <v>596</v>
      </c>
      <c r="L790" t="s">
        <v>26</v>
      </c>
      <c r="M790" t="s">
        <v>590</v>
      </c>
      <c r="N790" t="s">
        <v>591</v>
      </c>
      <c r="O790" t="s">
        <v>592</v>
      </c>
      <c r="P790" t="s">
        <v>27</v>
      </c>
      <c r="Q790" t="s">
        <v>607</v>
      </c>
      <c r="R790" t="s">
        <v>696</v>
      </c>
      <c r="S790" t="s">
        <v>65</v>
      </c>
      <c r="T790" t="s">
        <v>25</v>
      </c>
      <c r="U790" t="s">
        <v>596</v>
      </c>
      <c r="W790" t="s">
        <v>92</v>
      </c>
      <c r="X790" t="s">
        <v>602</v>
      </c>
      <c r="Y790" t="s">
        <v>157</v>
      </c>
      <c r="Z790" t="s">
        <v>665</v>
      </c>
      <c r="AA790" t="s">
        <v>205</v>
      </c>
      <c r="AB790" t="s">
        <v>697</v>
      </c>
      <c r="AC790" t="s">
        <v>436</v>
      </c>
      <c r="AD790" t="s">
        <v>265</v>
      </c>
      <c r="AE790" t="s">
        <v>107</v>
      </c>
      <c r="AG790">
        <v>2</v>
      </c>
      <c r="AH790">
        <v>0</v>
      </c>
      <c r="AI790">
        <v>2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2</v>
      </c>
      <c r="AP790">
        <v>0</v>
      </c>
      <c r="AQ790">
        <v>0</v>
      </c>
      <c r="AR790">
        <v>0</v>
      </c>
      <c r="AS790">
        <v>4</v>
      </c>
      <c r="AT790">
        <v>4</v>
      </c>
      <c r="AU790" t="s">
        <v>37</v>
      </c>
      <c r="AW790">
        <v>62</v>
      </c>
      <c r="AX790">
        <v>0</v>
      </c>
      <c r="AY790">
        <v>0</v>
      </c>
      <c r="AZ790">
        <v>0</v>
      </c>
      <c r="BA790">
        <v>62</v>
      </c>
      <c r="BB790">
        <v>6.7419379599999996</v>
      </c>
      <c r="BC790">
        <v>14.56870743</v>
      </c>
      <c r="BD790">
        <v>11</v>
      </c>
    </row>
    <row r="791" spans="1:56" x14ac:dyDescent="0.25">
      <c r="A791" s="171">
        <v>44160</v>
      </c>
      <c r="B791" t="s">
        <v>26</v>
      </c>
      <c r="C791" t="s">
        <v>590</v>
      </c>
      <c r="D791" t="s">
        <v>591</v>
      </c>
      <c r="E791" t="s">
        <v>592</v>
      </c>
      <c r="F791" t="s">
        <v>88</v>
      </c>
      <c r="G791" t="s">
        <v>593</v>
      </c>
      <c r="H791" t="s">
        <v>89</v>
      </c>
      <c r="I791" t="s">
        <v>25</v>
      </c>
      <c r="J791" t="s">
        <v>596</v>
      </c>
      <c r="L791" t="s">
        <v>26</v>
      </c>
      <c r="M791" t="s">
        <v>590</v>
      </c>
      <c r="N791" t="s">
        <v>591</v>
      </c>
      <c r="O791" t="s">
        <v>592</v>
      </c>
      <c r="P791" t="s">
        <v>142</v>
      </c>
      <c r="Q791" t="s">
        <v>606</v>
      </c>
      <c r="R791" t="s">
        <v>699</v>
      </c>
      <c r="S791" t="s">
        <v>19</v>
      </c>
      <c r="T791" t="s">
        <v>25</v>
      </c>
      <c r="U791" t="s">
        <v>596</v>
      </c>
      <c r="W791" t="s">
        <v>26</v>
      </c>
      <c r="X791" t="s">
        <v>590</v>
      </c>
      <c r="Y791" t="s">
        <v>591</v>
      </c>
      <c r="Z791" t="s">
        <v>592</v>
      </c>
      <c r="AA791" t="s">
        <v>88</v>
      </c>
      <c r="AB791" t="s">
        <v>593</v>
      </c>
      <c r="AC791" t="s">
        <v>500</v>
      </c>
      <c r="AD791" t="s">
        <v>194</v>
      </c>
      <c r="AE791" t="s">
        <v>30</v>
      </c>
      <c r="AG791">
        <v>2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1</v>
      </c>
      <c r="AP791">
        <v>0</v>
      </c>
      <c r="AQ791">
        <v>0</v>
      </c>
      <c r="AR791">
        <v>0</v>
      </c>
      <c r="AS791">
        <v>2</v>
      </c>
      <c r="AT791">
        <v>2</v>
      </c>
      <c r="AU791" t="s">
        <v>37</v>
      </c>
      <c r="AW791">
        <v>52</v>
      </c>
      <c r="AX791">
        <v>0</v>
      </c>
      <c r="AY791">
        <v>0</v>
      </c>
      <c r="AZ791">
        <v>0</v>
      </c>
      <c r="BA791">
        <v>52</v>
      </c>
      <c r="BB791">
        <v>6.7419379599999996</v>
      </c>
      <c r="BC791">
        <v>14.56870743</v>
      </c>
      <c r="BD791">
        <v>11</v>
      </c>
    </row>
    <row r="792" spans="1:56" x14ac:dyDescent="0.25">
      <c r="A792" s="171">
        <v>44160</v>
      </c>
      <c r="B792" t="s">
        <v>92</v>
      </c>
      <c r="C792" t="s">
        <v>602</v>
      </c>
      <c r="D792" t="s">
        <v>940</v>
      </c>
      <c r="E792" t="s">
        <v>604</v>
      </c>
      <c r="F792" t="s">
        <v>193</v>
      </c>
      <c r="G792" t="s">
        <v>754</v>
      </c>
      <c r="H792" t="s">
        <v>367</v>
      </c>
      <c r="I792" t="s">
        <v>239</v>
      </c>
      <c r="J792" t="s">
        <v>989</v>
      </c>
      <c r="L792" t="s">
        <v>1023</v>
      </c>
      <c r="M792" t="e">
        <v>#N/A</v>
      </c>
      <c r="R792" t="s">
        <v>372</v>
      </c>
      <c r="S792" t="s">
        <v>19</v>
      </c>
      <c r="T792" t="s">
        <v>17</v>
      </c>
      <c r="U792" t="s">
        <v>594</v>
      </c>
      <c r="W792" t="s">
        <v>262</v>
      </c>
      <c r="X792" t="s">
        <v>626</v>
      </c>
      <c r="AC792" t="s">
        <v>372</v>
      </c>
      <c r="AD792" t="s">
        <v>19</v>
      </c>
      <c r="AE792" t="s">
        <v>294</v>
      </c>
      <c r="AG792">
        <v>0</v>
      </c>
      <c r="AH792">
        <v>5</v>
      </c>
      <c r="AI792">
        <v>0</v>
      </c>
      <c r="AJ792">
        <v>0</v>
      </c>
      <c r="AK792">
        <v>0</v>
      </c>
      <c r="AL792">
        <v>3</v>
      </c>
      <c r="AM792">
        <v>0</v>
      </c>
      <c r="AN792">
        <v>0</v>
      </c>
      <c r="AO792" s="36">
        <v>2</v>
      </c>
      <c r="AP792">
        <v>2</v>
      </c>
      <c r="AQ792">
        <v>1</v>
      </c>
      <c r="AR792">
        <v>0</v>
      </c>
      <c r="AS792">
        <v>5</v>
      </c>
      <c r="AT792">
        <v>8</v>
      </c>
      <c r="AU792" t="s">
        <v>151</v>
      </c>
      <c r="AV792" t="s">
        <v>1024</v>
      </c>
      <c r="AW792">
        <v>89</v>
      </c>
      <c r="AX792">
        <v>0</v>
      </c>
      <c r="AY792">
        <v>0</v>
      </c>
      <c r="AZ792">
        <v>3</v>
      </c>
      <c r="BA792">
        <v>92</v>
      </c>
      <c r="BB792">
        <v>4.8990748999999996</v>
      </c>
      <c r="BC792">
        <v>14.54433978</v>
      </c>
      <c r="BD792">
        <v>11</v>
      </c>
    </row>
    <row r="793" spans="1:56" x14ac:dyDescent="0.25">
      <c r="A793" s="171">
        <v>44160</v>
      </c>
      <c r="B793" t="s">
        <v>92</v>
      </c>
      <c r="C793" t="s">
        <v>602</v>
      </c>
      <c r="D793" t="s">
        <v>940</v>
      </c>
      <c r="E793" t="s">
        <v>604</v>
      </c>
      <c r="F793" t="s">
        <v>193</v>
      </c>
      <c r="G793" t="s">
        <v>754</v>
      </c>
      <c r="H793" t="s">
        <v>367</v>
      </c>
      <c r="I793" t="s">
        <v>25</v>
      </c>
      <c r="J793" t="s">
        <v>596</v>
      </c>
      <c r="L793" t="s">
        <v>92</v>
      </c>
      <c r="M793" t="s">
        <v>602</v>
      </c>
      <c r="N793" t="s">
        <v>940</v>
      </c>
      <c r="O793" t="s">
        <v>604</v>
      </c>
      <c r="P793" t="s">
        <v>193</v>
      </c>
      <c r="Q793" t="s">
        <v>754</v>
      </c>
      <c r="R793" t="s">
        <v>1039</v>
      </c>
      <c r="S793" t="s">
        <v>19</v>
      </c>
      <c r="T793" t="s">
        <v>25</v>
      </c>
      <c r="U793" t="s">
        <v>596</v>
      </c>
      <c r="W793" t="s">
        <v>92</v>
      </c>
      <c r="X793" t="s">
        <v>602</v>
      </c>
      <c r="Y793" t="s">
        <v>603</v>
      </c>
      <c r="Z793" t="s">
        <v>604</v>
      </c>
      <c r="AA793" t="s">
        <v>193</v>
      </c>
      <c r="AB793" t="s">
        <v>754</v>
      </c>
      <c r="AC793" t="s">
        <v>474</v>
      </c>
      <c r="AD793" t="s">
        <v>185</v>
      </c>
      <c r="AE793" t="s">
        <v>30</v>
      </c>
      <c r="AG793">
        <v>2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 s="36">
        <v>1</v>
      </c>
      <c r="AP793">
        <v>0</v>
      </c>
      <c r="AQ793">
        <v>0</v>
      </c>
      <c r="AR793">
        <v>0</v>
      </c>
      <c r="AS793">
        <v>2</v>
      </c>
      <c r="AT793">
        <v>2</v>
      </c>
      <c r="AU793" t="s">
        <v>37</v>
      </c>
      <c r="AW793">
        <v>40</v>
      </c>
      <c r="AX793">
        <v>0</v>
      </c>
      <c r="AY793">
        <v>0</v>
      </c>
      <c r="AZ793">
        <v>0</v>
      </c>
      <c r="BA793">
        <v>40</v>
      </c>
      <c r="BB793">
        <v>4.8990748999999996</v>
      </c>
      <c r="BC793">
        <v>14.54433978</v>
      </c>
      <c r="BD793">
        <v>11</v>
      </c>
    </row>
    <row r="794" spans="1:56" x14ac:dyDescent="0.25">
      <c r="A794" s="171">
        <v>44160</v>
      </c>
      <c r="B794" t="s">
        <v>92</v>
      </c>
      <c r="C794" t="s">
        <v>602</v>
      </c>
      <c r="D794" t="s">
        <v>157</v>
      </c>
      <c r="E794" t="s">
        <v>665</v>
      </c>
      <c r="F794" t="s">
        <v>158</v>
      </c>
      <c r="G794" t="s">
        <v>667</v>
      </c>
      <c r="H794" t="s">
        <v>847</v>
      </c>
      <c r="I794" t="s">
        <v>25</v>
      </c>
      <c r="J794" t="s">
        <v>596</v>
      </c>
      <c r="L794" t="s">
        <v>26</v>
      </c>
      <c r="M794" t="s">
        <v>590</v>
      </c>
      <c r="N794" t="s">
        <v>301</v>
      </c>
      <c r="O794" t="s">
        <v>745</v>
      </c>
      <c r="P794" t="s">
        <v>543</v>
      </c>
      <c r="Q794" t="s">
        <v>827</v>
      </c>
      <c r="R794" t="s">
        <v>828</v>
      </c>
      <c r="S794" t="s">
        <v>196</v>
      </c>
      <c r="T794" t="s">
        <v>25</v>
      </c>
      <c r="U794" t="s">
        <v>596</v>
      </c>
      <c r="W794" t="s">
        <v>92</v>
      </c>
      <c r="X794" t="s">
        <v>602</v>
      </c>
      <c r="Y794" t="s">
        <v>157</v>
      </c>
      <c r="Z794" t="s">
        <v>665</v>
      </c>
      <c r="AA794" t="s">
        <v>158</v>
      </c>
      <c r="AB794" t="s">
        <v>667</v>
      </c>
      <c r="AC794" t="s">
        <v>830</v>
      </c>
      <c r="AD794" t="s">
        <v>232</v>
      </c>
      <c r="AE794" t="s">
        <v>30</v>
      </c>
      <c r="AG794">
        <v>3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 s="36">
        <v>1</v>
      </c>
      <c r="AP794">
        <v>0</v>
      </c>
      <c r="AQ794">
        <v>0</v>
      </c>
      <c r="AR794">
        <v>0</v>
      </c>
      <c r="AS794">
        <v>3</v>
      </c>
      <c r="AT794">
        <v>3</v>
      </c>
      <c r="AU794" t="s">
        <v>151</v>
      </c>
      <c r="AV794" t="s">
        <v>327</v>
      </c>
      <c r="AW794">
        <v>180</v>
      </c>
      <c r="AX794">
        <v>0</v>
      </c>
      <c r="AY794">
        <v>0</v>
      </c>
      <c r="AZ794">
        <v>1</v>
      </c>
      <c r="BA794">
        <v>181</v>
      </c>
      <c r="BB794">
        <v>6.0385846000000001</v>
      </c>
      <c r="BC794">
        <v>14.4007468</v>
      </c>
      <c r="BD794">
        <v>11</v>
      </c>
    </row>
    <row r="795" spans="1:56" x14ac:dyDescent="0.25">
      <c r="A795" s="171">
        <v>44160</v>
      </c>
      <c r="B795" t="s">
        <v>92</v>
      </c>
      <c r="C795" t="s">
        <v>602</v>
      </c>
      <c r="D795" t="s">
        <v>157</v>
      </c>
      <c r="E795" t="s">
        <v>665</v>
      </c>
      <c r="F795" t="s">
        <v>158</v>
      </c>
      <c r="G795" t="s">
        <v>667</v>
      </c>
      <c r="H795" t="s">
        <v>847</v>
      </c>
      <c r="I795" t="s">
        <v>25</v>
      </c>
      <c r="J795" t="s">
        <v>596</v>
      </c>
      <c r="L795" t="s">
        <v>26</v>
      </c>
      <c r="M795" t="s">
        <v>590</v>
      </c>
      <c r="N795" t="s">
        <v>301</v>
      </c>
      <c r="O795" t="s">
        <v>745</v>
      </c>
      <c r="P795" t="s">
        <v>543</v>
      </c>
      <c r="Q795" t="s">
        <v>827</v>
      </c>
      <c r="R795" t="s">
        <v>776</v>
      </c>
      <c r="S795" t="s">
        <v>75</v>
      </c>
      <c r="T795" t="s">
        <v>25</v>
      </c>
      <c r="U795" t="s">
        <v>596</v>
      </c>
      <c r="W795" t="s">
        <v>92</v>
      </c>
      <c r="X795" t="s">
        <v>602</v>
      </c>
      <c r="Y795" t="s">
        <v>157</v>
      </c>
      <c r="Z795" t="s">
        <v>665</v>
      </c>
      <c r="AA795" t="s">
        <v>158</v>
      </c>
      <c r="AB795" t="s">
        <v>667</v>
      </c>
      <c r="AC795" t="s">
        <v>831</v>
      </c>
      <c r="AD795" t="s">
        <v>232</v>
      </c>
      <c r="AE795" t="s">
        <v>30</v>
      </c>
      <c r="AG795">
        <v>3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 s="36">
        <v>1</v>
      </c>
      <c r="AP795">
        <v>0</v>
      </c>
      <c r="AQ795">
        <v>0</v>
      </c>
      <c r="AR795">
        <v>0</v>
      </c>
      <c r="AS795">
        <v>3</v>
      </c>
      <c r="AT795">
        <v>3</v>
      </c>
      <c r="AU795" t="s">
        <v>37</v>
      </c>
      <c r="AW795">
        <v>200</v>
      </c>
      <c r="AX795">
        <v>0</v>
      </c>
      <c r="AY795">
        <v>0</v>
      </c>
      <c r="AZ795">
        <v>0</v>
      </c>
      <c r="BA795">
        <v>200</v>
      </c>
      <c r="BB795">
        <v>6.0385846000000001</v>
      </c>
      <c r="BC795">
        <v>14.4007468</v>
      </c>
      <c r="BD795">
        <v>11</v>
      </c>
    </row>
    <row r="796" spans="1:56" x14ac:dyDescent="0.25">
      <c r="A796" s="171">
        <v>44160</v>
      </c>
      <c r="B796" t="s">
        <v>92</v>
      </c>
      <c r="C796" t="s">
        <v>602</v>
      </c>
      <c r="D796" t="s">
        <v>157</v>
      </c>
      <c r="E796" t="s">
        <v>665</v>
      </c>
      <c r="F796" t="s">
        <v>158</v>
      </c>
      <c r="G796" t="s">
        <v>667</v>
      </c>
      <c r="H796" t="s">
        <v>847</v>
      </c>
      <c r="I796" t="s">
        <v>25</v>
      </c>
      <c r="J796" t="s">
        <v>596</v>
      </c>
      <c r="L796" t="s">
        <v>26</v>
      </c>
      <c r="M796" t="s">
        <v>590</v>
      </c>
      <c r="N796" t="s">
        <v>301</v>
      </c>
      <c r="O796" t="s">
        <v>745</v>
      </c>
      <c r="P796" t="s">
        <v>543</v>
      </c>
      <c r="Q796" t="s">
        <v>827</v>
      </c>
      <c r="R796" t="s">
        <v>776</v>
      </c>
      <c r="S796" t="s">
        <v>75</v>
      </c>
      <c r="T796" t="s">
        <v>25</v>
      </c>
      <c r="U796" t="s">
        <v>596</v>
      </c>
      <c r="W796" t="s">
        <v>92</v>
      </c>
      <c r="X796" t="s">
        <v>602</v>
      </c>
      <c r="Y796" t="s">
        <v>157</v>
      </c>
      <c r="Z796" t="s">
        <v>665</v>
      </c>
      <c r="AA796" t="s">
        <v>158</v>
      </c>
      <c r="AB796" t="s">
        <v>667</v>
      </c>
      <c r="AC796" t="s">
        <v>839</v>
      </c>
      <c r="AD796" t="s">
        <v>232</v>
      </c>
      <c r="AE796" t="s">
        <v>30</v>
      </c>
      <c r="AG796">
        <v>4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 s="36">
        <v>1</v>
      </c>
      <c r="AP796">
        <v>0</v>
      </c>
      <c r="AQ796">
        <v>0</v>
      </c>
      <c r="AR796">
        <v>0</v>
      </c>
      <c r="AS796">
        <v>4</v>
      </c>
      <c r="AT796">
        <v>4</v>
      </c>
      <c r="AU796" t="s">
        <v>37</v>
      </c>
      <c r="AW796">
        <v>110</v>
      </c>
      <c r="AX796">
        <v>0</v>
      </c>
      <c r="AY796">
        <v>0</v>
      </c>
      <c r="AZ796">
        <v>0</v>
      </c>
      <c r="BA796">
        <v>110</v>
      </c>
      <c r="BB796">
        <v>6.0385846000000001</v>
      </c>
      <c r="BC796">
        <v>14.4007468</v>
      </c>
      <c r="BD796">
        <v>11</v>
      </c>
    </row>
    <row r="797" spans="1:56" x14ac:dyDescent="0.25">
      <c r="A797" s="171">
        <v>44160</v>
      </c>
      <c r="B797" t="s">
        <v>92</v>
      </c>
      <c r="C797" t="s">
        <v>602</v>
      </c>
      <c r="D797" t="s">
        <v>157</v>
      </c>
      <c r="E797" t="s">
        <v>665</v>
      </c>
      <c r="F797" t="s">
        <v>158</v>
      </c>
      <c r="G797" t="s">
        <v>667</v>
      </c>
      <c r="H797" t="s">
        <v>847</v>
      </c>
      <c r="I797" t="s">
        <v>25</v>
      </c>
      <c r="J797" t="s">
        <v>596</v>
      </c>
      <c r="L797" t="s">
        <v>26</v>
      </c>
      <c r="M797" t="s">
        <v>590</v>
      </c>
      <c r="N797" t="s">
        <v>301</v>
      </c>
      <c r="O797" t="s">
        <v>745</v>
      </c>
      <c r="P797" t="s">
        <v>543</v>
      </c>
      <c r="Q797" t="s">
        <v>827</v>
      </c>
      <c r="R797" t="s">
        <v>776</v>
      </c>
      <c r="S797" t="s">
        <v>29</v>
      </c>
      <c r="T797" t="s">
        <v>25</v>
      </c>
      <c r="U797" t="s">
        <v>596</v>
      </c>
      <c r="W797" t="s">
        <v>92</v>
      </c>
      <c r="X797" t="s">
        <v>602</v>
      </c>
      <c r="Y797" t="s">
        <v>157</v>
      </c>
      <c r="Z797" t="s">
        <v>665</v>
      </c>
      <c r="AA797" t="s">
        <v>158</v>
      </c>
      <c r="AB797" t="s">
        <v>667</v>
      </c>
      <c r="AC797" t="s">
        <v>840</v>
      </c>
      <c r="AD797" t="s">
        <v>245</v>
      </c>
      <c r="AE797" t="s">
        <v>30</v>
      </c>
      <c r="AG797">
        <v>3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 s="36">
        <v>1</v>
      </c>
      <c r="AP797">
        <v>0</v>
      </c>
      <c r="AQ797">
        <v>0</v>
      </c>
      <c r="AR797">
        <v>0</v>
      </c>
      <c r="AS797">
        <v>3</v>
      </c>
      <c r="AT797">
        <v>3</v>
      </c>
      <c r="AU797" t="s">
        <v>151</v>
      </c>
      <c r="AV797" t="s">
        <v>327</v>
      </c>
      <c r="AW797">
        <v>95</v>
      </c>
      <c r="AX797">
        <v>0</v>
      </c>
      <c r="AY797">
        <v>0</v>
      </c>
      <c r="AZ797">
        <v>1</v>
      </c>
      <c r="BA797">
        <v>96</v>
      </c>
      <c r="BB797">
        <v>6.0385846000000001</v>
      </c>
      <c r="BC797">
        <v>14.4007468</v>
      </c>
      <c r="BD797">
        <v>11</v>
      </c>
    </row>
    <row r="798" spans="1:56" x14ac:dyDescent="0.25">
      <c r="A798" s="171">
        <v>44160</v>
      </c>
      <c r="B798" t="s">
        <v>10</v>
      </c>
      <c r="C798" t="s">
        <v>659</v>
      </c>
      <c r="D798" t="s">
        <v>927</v>
      </c>
      <c r="E798" t="s">
        <v>928</v>
      </c>
      <c r="F798" t="s">
        <v>1143</v>
      </c>
      <c r="G798" t="s">
        <v>1144</v>
      </c>
      <c r="H798" t="s">
        <v>578</v>
      </c>
      <c r="I798" t="s">
        <v>25</v>
      </c>
      <c r="J798" t="s">
        <v>596</v>
      </c>
      <c r="L798" t="s">
        <v>10</v>
      </c>
      <c r="M798" t="s">
        <v>659</v>
      </c>
      <c r="N798" t="s">
        <v>927</v>
      </c>
      <c r="O798" t="s">
        <v>928</v>
      </c>
      <c r="P798" t="s">
        <v>1143</v>
      </c>
      <c r="Q798" t="s">
        <v>1144</v>
      </c>
      <c r="R798" t="s">
        <v>1147</v>
      </c>
      <c r="S798" t="s">
        <v>234</v>
      </c>
      <c r="T798" t="s">
        <v>14</v>
      </c>
      <c r="U798" t="s">
        <v>611</v>
      </c>
      <c r="W798" t="s">
        <v>52</v>
      </c>
      <c r="X798" t="s">
        <v>616</v>
      </c>
      <c r="AC798" t="s">
        <v>372</v>
      </c>
      <c r="AD798" t="s">
        <v>63</v>
      </c>
      <c r="AE798" t="s">
        <v>36</v>
      </c>
      <c r="AG798">
        <v>0</v>
      </c>
      <c r="AH798">
        <v>4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 s="36">
        <v>1</v>
      </c>
      <c r="AP798">
        <v>0</v>
      </c>
      <c r="AQ798">
        <v>0</v>
      </c>
      <c r="AR798">
        <v>0</v>
      </c>
      <c r="AS798">
        <v>4</v>
      </c>
      <c r="AT798">
        <v>4</v>
      </c>
      <c r="AU798" t="s">
        <v>21</v>
      </c>
      <c r="AV798" t="s">
        <v>327</v>
      </c>
      <c r="AW798">
        <v>203</v>
      </c>
      <c r="AX798">
        <v>67</v>
      </c>
      <c r="AY798">
        <v>0</v>
      </c>
      <c r="AZ798">
        <v>2</v>
      </c>
      <c r="BA798">
        <v>272</v>
      </c>
      <c r="BB798">
        <v>9.2572727399999994</v>
      </c>
      <c r="BC798">
        <v>13.77182711</v>
      </c>
      <c r="BD798">
        <v>11</v>
      </c>
    </row>
    <row r="799" spans="1:56" x14ac:dyDescent="0.25">
      <c r="A799" s="171">
        <v>44160</v>
      </c>
      <c r="B799" t="s">
        <v>10</v>
      </c>
      <c r="C799" t="s">
        <v>659</v>
      </c>
      <c r="D799" t="s">
        <v>927</v>
      </c>
      <c r="E799" t="s">
        <v>928</v>
      </c>
      <c r="F799" t="s">
        <v>1143</v>
      </c>
      <c r="G799" t="s">
        <v>1144</v>
      </c>
      <c r="H799" t="s">
        <v>578</v>
      </c>
      <c r="I799" t="s">
        <v>25</v>
      </c>
      <c r="J799" t="s">
        <v>596</v>
      </c>
      <c r="L799" t="s">
        <v>10</v>
      </c>
      <c r="M799" t="s">
        <v>659</v>
      </c>
      <c r="N799" t="s">
        <v>927</v>
      </c>
      <c r="O799" t="s">
        <v>928</v>
      </c>
      <c r="P799" t="s">
        <v>1143</v>
      </c>
      <c r="Q799" t="s">
        <v>1144</v>
      </c>
      <c r="R799" t="s">
        <v>1147</v>
      </c>
      <c r="S799" t="s">
        <v>234</v>
      </c>
      <c r="T799" t="s">
        <v>14</v>
      </c>
      <c r="U799" t="s">
        <v>611</v>
      </c>
      <c r="W799" t="s">
        <v>159</v>
      </c>
      <c r="X799" t="s">
        <v>653</v>
      </c>
      <c r="AC799" t="s">
        <v>372</v>
      </c>
      <c r="AD799" t="s">
        <v>314</v>
      </c>
      <c r="AE799" t="s">
        <v>36</v>
      </c>
      <c r="AG799">
        <v>0</v>
      </c>
      <c r="AH799">
        <v>6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 s="36">
        <v>1</v>
      </c>
      <c r="AP799">
        <v>0</v>
      </c>
      <c r="AQ799">
        <v>0</v>
      </c>
      <c r="AR799">
        <v>0</v>
      </c>
      <c r="AS799">
        <v>6</v>
      </c>
      <c r="AT799">
        <v>6</v>
      </c>
      <c r="AU799" t="s">
        <v>84</v>
      </c>
      <c r="AV799" t="s">
        <v>327</v>
      </c>
      <c r="AW799">
        <v>300</v>
      </c>
      <c r="AX799">
        <v>110</v>
      </c>
      <c r="AY799">
        <v>0</v>
      </c>
      <c r="AZ799">
        <v>2</v>
      </c>
      <c r="BA799">
        <v>412</v>
      </c>
      <c r="BB799">
        <v>9.2572727399999994</v>
      </c>
      <c r="BC799">
        <v>13.77182711</v>
      </c>
      <c r="BD799">
        <v>11</v>
      </c>
    </row>
    <row r="800" spans="1:56" x14ac:dyDescent="0.25">
      <c r="A800" s="171">
        <v>44160</v>
      </c>
      <c r="B800" t="s">
        <v>10</v>
      </c>
      <c r="C800" t="s">
        <v>659</v>
      </c>
      <c r="D800" t="s">
        <v>927</v>
      </c>
      <c r="E800" t="s">
        <v>928</v>
      </c>
      <c r="F800" t="s">
        <v>1143</v>
      </c>
      <c r="G800" t="s">
        <v>1144</v>
      </c>
      <c r="H800" t="s">
        <v>578</v>
      </c>
      <c r="I800" t="s">
        <v>25</v>
      </c>
      <c r="J800" t="s">
        <v>596</v>
      </c>
      <c r="L800" t="s">
        <v>10</v>
      </c>
      <c r="M800" t="s">
        <v>659</v>
      </c>
      <c r="N800" t="s">
        <v>927</v>
      </c>
      <c r="O800" t="s">
        <v>928</v>
      </c>
      <c r="P800" t="s">
        <v>1143</v>
      </c>
      <c r="Q800" t="s">
        <v>1144</v>
      </c>
      <c r="R800" t="s">
        <v>1147</v>
      </c>
      <c r="S800" t="s">
        <v>234</v>
      </c>
      <c r="T800" t="s">
        <v>14</v>
      </c>
      <c r="U800" t="s">
        <v>611</v>
      </c>
      <c r="W800" t="s">
        <v>159</v>
      </c>
      <c r="X800" t="s">
        <v>653</v>
      </c>
      <c r="AC800" t="s">
        <v>372</v>
      </c>
      <c r="AD800" t="s">
        <v>314</v>
      </c>
      <c r="AE800" t="s">
        <v>36</v>
      </c>
      <c r="AG800">
        <v>0</v>
      </c>
      <c r="AH800">
        <v>4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 s="36">
        <v>1</v>
      </c>
      <c r="AP800">
        <v>0</v>
      </c>
      <c r="AQ800">
        <v>0</v>
      </c>
      <c r="AR800">
        <v>0</v>
      </c>
      <c r="AS800">
        <v>4</v>
      </c>
      <c r="AT800">
        <v>4</v>
      </c>
      <c r="AU800" t="s">
        <v>269</v>
      </c>
      <c r="AV800" t="s">
        <v>327</v>
      </c>
      <c r="AW800">
        <v>200</v>
      </c>
      <c r="AX800">
        <v>80</v>
      </c>
      <c r="AY800">
        <v>0</v>
      </c>
      <c r="AZ800">
        <v>2</v>
      </c>
      <c r="BA800">
        <v>282</v>
      </c>
      <c r="BB800">
        <v>9.2572727399999994</v>
      </c>
      <c r="BC800">
        <v>13.77182711</v>
      </c>
      <c r="BD800">
        <v>11</v>
      </c>
    </row>
    <row r="801" spans="1:56" x14ac:dyDescent="0.25">
      <c r="A801" s="171">
        <v>44160</v>
      </c>
      <c r="B801" t="s">
        <v>10</v>
      </c>
      <c r="C801" t="s">
        <v>659</v>
      </c>
      <c r="D801" t="s">
        <v>11</v>
      </c>
      <c r="E801" t="s">
        <v>660</v>
      </c>
      <c r="F801" t="s">
        <v>51</v>
      </c>
      <c r="G801" t="s">
        <v>1141</v>
      </c>
      <c r="H801" t="s">
        <v>361</v>
      </c>
      <c r="I801" t="s">
        <v>14</v>
      </c>
      <c r="J801" t="s">
        <v>611</v>
      </c>
      <c r="L801" t="s">
        <v>52</v>
      </c>
      <c r="M801" t="s">
        <v>616</v>
      </c>
      <c r="R801" t="s">
        <v>372</v>
      </c>
      <c r="S801" t="s">
        <v>196</v>
      </c>
      <c r="T801" t="s">
        <v>25</v>
      </c>
      <c r="U801" t="s">
        <v>596</v>
      </c>
      <c r="W801" t="s">
        <v>10</v>
      </c>
      <c r="X801" t="s">
        <v>659</v>
      </c>
      <c r="Y801" t="s">
        <v>11</v>
      </c>
      <c r="Z801" t="s">
        <v>660</v>
      </c>
      <c r="AA801" t="s">
        <v>12</v>
      </c>
      <c r="AB801" t="s">
        <v>661</v>
      </c>
      <c r="AC801" t="s">
        <v>102</v>
      </c>
      <c r="AD801" t="s">
        <v>176</v>
      </c>
      <c r="AE801" t="s">
        <v>30</v>
      </c>
      <c r="AG801">
        <v>3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 s="36">
        <v>1</v>
      </c>
      <c r="AP801">
        <v>0</v>
      </c>
      <c r="AQ801">
        <v>0</v>
      </c>
      <c r="AR801">
        <v>0</v>
      </c>
      <c r="AS801">
        <v>3</v>
      </c>
      <c r="AT801">
        <v>3</v>
      </c>
      <c r="AU801" t="s">
        <v>37</v>
      </c>
      <c r="AW801">
        <v>30</v>
      </c>
      <c r="AX801">
        <v>0</v>
      </c>
      <c r="AY801">
        <v>0</v>
      </c>
      <c r="AZ801">
        <v>0</v>
      </c>
      <c r="BA801">
        <v>30</v>
      </c>
      <c r="BB801">
        <v>8.6633450799999991</v>
      </c>
      <c r="BC801">
        <v>14.9876931</v>
      </c>
      <c r="BD801">
        <v>11</v>
      </c>
    </row>
    <row r="802" spans="1:56" x14ac:dyDescent="0.25">
      <c r="A802" s="171">
        <v>44160</v>
      </c>
      <c r="B802" t="s">
        <v>10</v>
      </c>
      <c r="C802" t="s">
        <v>659</v>
      </c>
      <c r="D802" t="s">
        <v>11</v>
      </c>
      <c r="E802" t="s">
        <v>660</v>
      </c>
      <c r="F802" t="s">
        <v>51</v>
      </c>
      <c r="G802" t="s">
        <v>1141</v>
      </c>
      <c r="H802" t="s">
        <v>361</v>
      </c>
      <c r="I802" t="s">
        <v>25</v>
      </c>
      <c r="J802" t="s">
        <v>596</v>
      </c>
      <c r="L802" t="s">
        <v>10</v>
      </c>
      <c r="M802" t="s">
        <v>659</v>
      </c>
      <c r="N802" t="s">
        <v>11</v>
      </c>
      <c r="O802" t="s">
        <v>660</v>
      </c>
      <c r="P802" t="s">
        <v>51</v>
      </c>
      <c r="Q802" t="s">
        <v>1141</v>
      </c>
      <c r="R802" t="s">
        <v>1166</v>
      </c>
      <c r="S802" t="s">
        <v>19</v>
      </c>
      <c r="T802" t="s">
        <v>25</v>
      </c>
      <c r="U802" t="s">
        <v>596</v>
      </c>
      <c r="W802" t="s">
        <v>10</v>
      </c>
      <c r="X802" t="s">
        <v>659</v>
      </c>
      <c r="Y802" t="s">
        <v>11</v>
      </c>
      <c r="Z802" t="s">
        <v>660</v>
      </c>
      <c r="AA802" t="s">
        <v>12</v>
      </c>
      <c r="AB802" t="s">
        <v>661</v>
      </c>
      <c r="AC802" t="s">
        <v>499</v>
      </c>
      <c r="AD802" t="s">
        <v>176</v>
      </c>
      <c r="AE802" t="s">
        <v>30</v>
      </c>
      <c r="AG802">
        <v>3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 s="36">
        <v>1</v>
      </c>
      <c r="AP802">
        <v>0</v>
      </c>
      <c r="AQ802">
        <v>0</v>
      </c>
      <c r="AR802">
        <v>0</v>
      </c>
      <c r="AS802">
        <v>3</v>
      </c>
      <c r="AT802">
        <v>3</v>
      </c>
      <c r="AU802" t="s">
        <v>37</v>
      </c>
      <c r="AW802">
        <v>55</v>
      </c>
      <c r="AX802">
        <v>0</v>
      </c>
      <c r="AY802">
        <v>0</v>
      </c>
      <c r="AZ802">
        <v>0</v>
      </c>
      <c r="BA802">
        <v>55</v>
      </c>
      <c r="BB802">
        <v>8.6633450799999991</v>
      </c>
      <c r="BC802">
        <v>14.9876931</v>
      </c>
      <c r="BD802">
        <v>11</v>
      </c>
    </row>
    <row r="803" spans="1:56" x14ac:dyDescent="0.25">
      <c r="A803" s="171">
        <v>44160</v>
      </c>
      <c r="B803" t="s">
        <v>10</v>
      </c>
      <c r="C803" t="s">
        <v>659</v>
      </c>
      <c r="D803" t="s">
        <v>11</v>
      </c>
      <c r="E803" t="s">
        <v>660</v>
      </c>
      <c r="F803" t="s">
        <v>51</v>
      </c>
      <c r="G803" t="s">
        <v>1141</v>
      </c>
      <c r="H803" t="s">
        <v>361</v>
      </c>
      <c r="I803" t="s">
        <v>25</v>
      </c>
      <c r="J803" t="s">
        <v>596</v>
      </c>
      <c r="L803" t="s">
        <v>10</v>
      </c>
      <c r="M803" t="s">
        <v>659</v>
      </c>
      <c r="N803" t="s">
        <v>11</v>
      </c>
      <c r="O803" t="s">
        <v>660</v>
      </c>
      <c r="P803" t="s">
        <v>51</v>
      </c>
      <c r="Q803" t="s">
        <v>1141</v>
      </c>
      <c r="R803" t="s">
        <v>361</v>
      </c>
      <c r="S803" t="s">
        <v>19</v>
      </c>
      <c r="T803" t="s">
        <v>25</v>
      </c>
      <c r="U803" t="s">
        <v>596</v>
      </c>
      <c r="W803" t="s">
        <v>10</v>
      </c>
      <c r="X803" t="s">
        <v>659</v>
      </c>
      <c r="Y803" t="s">
        <v>11</v>
      </c>
      <c r="Z803" t="s">
        <v>660</v>
      </c>
      <c r="AA803" t="s">
        <v>12</v>
      </c>
      <c r="AB803" t="s">
        <v>661</v>
      </c>
      <c r="AC803" t="s">
        <v>499</v>
      </c>
      <c r="AD803" t="s">
        <v>176</v>
      </c>
      <c r="AE803" t="s">
        <v>30</v>
      </c>
      <c r="AG803">
        <v>3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 s="36">
        <v>1</v>
      </c>
      <c r="AP803">
        <v>0</v>
      </c>
      <c r="AQ803">
        <v>0</v>
      </c>
      <c r="AR803">
        <v>0</v>
      </c>
      <c r="AS803">
        <v>3</v>
      </c>
      <c r="AT803">
        <v>3</v>
      </c>
      <c r="AU803" t="s">
        <v>37</v>
      </c>
      <c r="AW803">
        <v>40</v>
      </c>
      <c r="AX803">
        <v>0</v>
      </c>
      <c r="AY803">
        <v>0</v>
      </c>
      <c r="AZ803">
        <v>0</v>
      </c>
      <c r="BA803">
        <v>40</v>
      </c>
      <c r="BB803">
        <v>8.6633450799999991</v>
      </c>
      <c r="BC803">
        <v>14.9876931</v>
      </c>
      <c r="BD803">
        <v>11</v>
      </c>
    </row>
    <row r="804" spans="1:56" x14ac:dyDescent="0.25">
      <c r="A804" s="171">
        <v>44160</v>
      </c>
      <c r="B804" t="s">
        <v>10</v>
      </c>
      <c r="C804" t="s">
        <v>659</v>
      </c>
      <c r="D804" t="s">
        <v>11</v>
      </c>
      <c r="E804" t="s">
        <v>660</v>
      </c>
      <c r="F804" t="s">
        <v>51</v>
      </c>
      <c r="G804" t="s">
        <v>1141</v>
      </c>
      <c r="H804" t="s">
        <v>361</v>
      </c>
      <c r="I804" t="s">
        <v>14</v>
      </c>
      <c r="J804" t="s">
        <v>611</v>
      </c>
      <c r="L804" t="s">
        <v>52</v>
      </c>
      <c r="M804" t="s">
        <v>616</v>
      </c>
      <c r="R804" t="s">
        <v>372</v>
      </c>
      <c r="S804" t="s">
        <v>65</v>
      </c>
      <c r="T804" t="s">
        <v>25</v>
      </c>
      <c r="U804" t="s">
        <v>596</v>
      </c>
      <c r="W804" t="s">
        <v>10</v>
      </c>
      <c r="X804" t="s">
        <v>659</v>
      </c>
      <c r="Y804" t="s">
        <v>11</v>
      </c>
      <c r="Z804" t="s">
        <v>660</v>
      </c>
      <c r="AA804" t="s">
        <v>12</v>
      </c>
      <c r="AB804" t="s">
        <v>661</v>
      </c>
      <c r="AC804" t="s">
        <v>499</v>
      </c>
      <c r="AD804" t="s">
        <v>176</v>
      </c>
      <c r="AE804" t="s">
        <v>36</v>
      </c>
      <c r="AG804">
        <v>0</v>
      </c>
      <c r="AH804">
        <v>5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 s="36">
        <v>1</v>
      </c>
      <c r="AP804">
        <v>0</v>
      </c>
      <c r="AQ804">
        <v>0</v>
      </c>
      <c r="AR804">
        <v>0</v>
      </c>
      <c r="AS804">
        <v>5</v>
      </c>
      <c r="AT804">
        <v>5</v>
      </c>
      <c r="AU804" t="s">
        <v>37</v>
      </c>
      <c r="AW804">
        <v>60</v>
      </c>
      <c r="AX804">
        <v>0</v>
      </c>
      <c r="AY804">
        <v>0</v>
      </c>
      <c r="AZ804">
        <v>0</v>
      </c>
      <c r="BA804">
        <v>60</v>
      </c>
      <c r="BB804">
        <v>8.6633450799999991</v>
      </c>
      <c r="BC804">
        <v>14.9876931</v>
      </c>
      <c r="BD804">
        <v>11</v>
      </c>
    </row>
    <row r="805" spans="1:56" x14ac:dyDescent="0.25">
      <c r="A805" s="171">
        <v>44160</v>
      </c>
      <c r="B805" t="s">
        <v>10</v>
      </c>
      <c r="C805" t="s">
        <v>659</v>
      </c>
      <c r="D805" t="s">
        <v>11</v>
      </c>
      <c r="E805" t="s">
        <v>660</v>
      </c>
      <c r="F805" t="s">
        <v>33</v>
      </c>
      <c r="G805" t="s">
        <v>668</v>
      </c>
      <c r="H805" t="s">
        <v>362</v>
      </c>
      <c r="I805" t="s">
        <v>14</v>
      </c>
      <c r="J805" t="s">
        <v>611</v>
      </c>
      <c r="L805" t="s">
        <v>52</v>
      </c>
      <c r="M805" t="s">
        <v>616</v>
      </c>
      <c r="R805" t="s">
        <v>372</v>
      </c>
      <c r="S805" t="s">
        <v>254</v>
      </c>
      <c r="T805" t="s">
        <v>25</v>
      </c>
      <c r="U805" t="s">
        <v>596</v>
      </c>
      <c r="W805" t="s">
        <v>10</v>
      </c>
      <c r="X805" t="s">
        <v>659</v>
      </c>
      <c r="Y805" t="s">
        <v>927</v>
      </c>
      <c r="Z805" t="s">
        <v>928</v>
      </c>
      <c r="AA805" t="s">
        <v>1143</v>
      </c>
      <c r="AB805" t="s">
        <v>1144</v>
      </c>
      <c r="AC805" t="s">
        <v>387</v>
      </c>
      <c r="AD805" t="s">
        <v>182</v>
      </c>
      <c r="AE805" t="s">
        <v>36</v>
      </c>
      <c r="AG805">
        <v>0</v>
      </c>
      <c r="AH805">
        <v>3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 s="36">
        <v>1</v>
      </c>
      <c r="AP805">
        <v>0</v>
      </c>
      <c r="AQ805">
        <v>0</v>
      </c>
      <c r="AR805">
        <v>0</v>
      </c>
      <c r="AS805">
        <v>3</v>
      </c>
      <c r="AT805">
        <v>3</v>
      </c>
      <c r="AU805" t="s">
        <v>37</v>
      </c>
      <c r="AW805">
        <v>78</v>
      </c>
      <c r="AX805">
        <v>0</v>
      </c>
      <c r="AY805">
        <v>0</v>
      </c>
      <c r="AZ805">
        <v>0</v>
      </c>
      <c r="BA805">
        <v>78</v>
      </c>
      <c r="BB805">
        <v>9.3887997999999993</v>
      </c>
      <c r="BC805">
        <v>13.43275727</v>
      </c>
      <c r="BD805">
        <v>11</v>
      </c>
    </row>
    <row r="806" spans="1:56" x14ac:dyDescent="0.25">
      <c r="A806" s="171">
        <v>44161</v>
      </c>
      <c r="B806" t="s">
        <v>26</v>
      </c>
      <c r="C806" t="s">
        <v>590</v>
      </c>
      <c r="D806" t="s">
        <v>591</v>
      </c>
      <c r="E806" t="s">
        <v>592</v>
      </c>
      <c r="F806" t="s">
        <v>142</v>
      </c>
      <c r="G806" t="s">
        <v>606</v>
      </c>
      <c r="H806" t="s">
        <v>363</v>
      </c>
      <c r="I806" t="s">
        <v>25</v>
      </c>
      <c r="J806" t="s">
        <v>596</v>
      </c>
      <c r="L806" t="s">
        <v>26</v>
      </c>
      <c r="M806" t="s">
        <v>590</v>
      </c>
      <c r="N806" t="s">
        <v>591</v>
      </c>
      <c r="O806" t="s">
        <v>592</v>
      </c>
      <c r="P806" t="s">
        <v>142</v>
      </c>
      <c r="Q806" t="s">
        <v>606</v>
      </c>
      <c r="R806" t="s">
        <v>363</v>
      </c>
      <c r="S806" t="s">
        <v>194</v>
      </c>
      <c r="T806" t="s">
        <v>17</v>
      </c>
      <c r="U806" t="s">
        <v>594</v>
      </c>
      <c r="W806" t="s">
        <v>221</v>
      </c>
      <c r="X806" t="s">
        <v>622</v>
      </c>
      <c r="AC806" t="s">
        <v>372</v>
      </c>
      <c r="AD806" t="s">
        <v>59</v>
      </c>
      <c r="AE806" t="s">
        <v>30</v>
      </c>
      <c r="AG806">
        <v>2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1</v>
      </c>
      <c r="AP806">
        <v>0</v>
      </c>
      <c r="AQ806">
        <v>0</v>
      </c>
      <c r="AR806">
        <v>0</v>
      </c>
      <c r="AS806">
        <v>2</v>
      </c>
      <c r="AT806">
        <v>2</v>
      </c>
      <c r="AU806" t="s">
        <v>37</v>
      </c>
      <c r="AW806">
        <v>89</v>
      </c>
      <c r="AX806">
        <v>0</v>
      </c>
      <c r="AY806">
        <v>0</v>
      </c>
      <c r="AZ806">
        <v>0</v>
      </c>
      <c r="BA806">
        <v>89</v>
      </c>
      <c r="BB806">
        <v>6.9304543000000001</v>
      </c>
      <c r="BC806">
        <v>14.819990539999999</v>
      </c>
      <c r="BD806">
        <v>11</v>
      </c>
    </row>
    <row r="807" spans="1:56" x14ac:dyDescent="0.25">
      <c r="A807" s="171">
        <v>44161</v>
      </c>
      <c r="B807" t="s">
        <v>26</v>
      </c>
      <c r="C807" t="s">
        <v>590</v>
      </c>
      <c r="D807" t="s">
        <v>591</v>
      </c>
      <c r="E807" t="s">
        <v>592</v>
      </c>
      <c r="F807" t="s">
        <v>142</v>
      </c>
      <c r="G807" t="s">
        <v>606</v>
      </c>
      <c r="H807" t="s">
        <v>363</v>
      </c>
      <c r="I807" t="s">
        <v>25</v>
      </c>
      <c r="J807" t="s">
        <v>596</v>
      </c>
      <c r="L807" t="s">
        <v>26</v>
      </c>
      <c r="M807" t="s">
        <v>590</v>
      </c>
      <c r="N807" t="s">
        <v>591</v>
      </c>
      <c r="O807" t="s">
        <v>592</v>
      </c>
      <c r="P807" t="s">
        <v>142</v>
      </c>
      <c r="Q807" t="s">
        <v>606</v>
      </c>
      <c r="R807" t="s">
        <v>363</v>
      </c>
      <c r="S807" t="s">
        <v>194</v>
      </c>
      <c r="T807" t="s">
        <v>17</v>
      </c>
      <c r="U807" t="s">
        <v>594</v>
      </c>
      <c r="W807" t="s">
        <v>221</v>
      </c>
      <c r="X807" t="s">
        <v>622</v>
      </c>
      <c r="AC807" t="s">
        <v>372</v>
      </c>
      <c r="AD807" t="s">
        <v>59</v>
      </c>
      <c r="AE807" t="s">
        <v>30</v>
      </c>
      <c r="AG807">
        <v>2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1</v>
      </c>
      <c r="AP807">
        <v>0</v>
      </c>
      <c r="AQ807">
        <v>0</v>
      </c>
      <c r="AR807">
        <v>0</v>
      </c>
      <c r="AS807">
        <v>2</v>
      </c>
      <c r="AT807">
        <v>2</v>
      </c>
      <c r="AU807" t="s">
        <v>37</v>
      </c>
      <c r="AW807">
        <v>105</v>
      </c>
      <c r="AX807">
        <v>0</v>
      </c>
      <c r="AY807">
        <v>0</v>
      </c>
      <c r="AZ807">
        <v>0</v>
      </c>
      <c r="BA807">
        <v>105</v>
      </c>
      <c r="BB807">
        <v>6.9304543000000001</v>
      </c>
      <c r="BC807">
        <v>14.819990539999999</v>
      </c>
      <c r="BD807">
        <v>11</v>
      </c>
    </row>
    <row r="808" spans="1:56" x14ac:dyDescent="0.25">
      <c r="A808" s="171">
        <v>44161</v>
      </c>
      <c r="B808" t="s">
        <v>26</v>
      </c>
      <c r="C808" t="s">
        <v>590</v>
      </c>
      <c r="D808" t="s">
        <v>591</v>
      </c>
      <c r="E808" t="s">
        <v>592</v>
      </c>
      <c r="F808" t="s">
        <v>142</v>
      </c>
      <c r="G808" t="s">
        <v>606</v>
      </c>
      <c r="H808" t="s">
        <v>363</v>
      </c>
      <c r="I808" t="s">
        <v>25</v>
      </c>
      <c r="J808" t="s">
        <v>596</v>
      </c>
      <c r="L808" t="s">
        <v>26</v>
      </c>
      <c r="M808" t="s">
        <v>590</v>
      </c>
      <c r="N808" t="s">
        <v>591</v>
      </c>
      <c r="O808" t="s">
        <v>592</v>
      </c>
      <c r="P808" t="s">
        <v>142</v>
      </c>
      <c r="Q808" t="s">
        <v>606</v>
      </c>
      <c r="R808" t="s">
        <v>363</v>
      </c>
      <c r="S808" t="s">
        <v>194</v>
      </c>
      <c r="T808" t="s">
        <v>17</v>
      </c>
      <c r="U808" t="s">
        <v>594</v>
      </c>
      <c r="W808" t="s">
        <v>221</v>
      </c>
      <c r="X808" t="s">
        <v>622</v>
      </c>
      <c r="AC808" t="s">
        <v>372</v>
      </c>
      <c r="AD808" t="s">
        <v>59</v>
      </c>
      <c r="AE808" t="s">
        <v>30</v>
      </c>
      <c r="AG808">
        <v>2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1</v>
      </c>
      <c r="AP808">
        <v>0</v>
      </c>
      <c r="AQ808">
        <v>0</v>
      </c>
      <c r="AR808">
        <v>0</v>
      </c>
      <c r="AS808">
        <v>2</v>
      </c>
      <c r="AT808">
        <v>2</v>
      </c>
      <c r="AU808" t="s">
        <v>37</v>
      </c>
      <c r="AW808">
        <v>85</v>
      </c>
      <c r="AX808">
        <v>0</v>
      </c>
      <c r="AY808">
        <v>0</v>
      </c>
      <c r="AZ808">
        <v>0</v>
      </c>
      <c r="BA808">
        <v>85</v>
      </c>
      <c r="BB808">
        <v>6.9304543000000001</v>
      </c>
      <c r="BC808">
        <v>14.819990539999999</v>
      </c>
      <c r="BD808">
        <v>11</v>
      </c>
    </row>
    <row r="809" spans="1:56" x14ac:dyDescent="0.25">
      <c r="A809" s="171">
        <v>44161</v>
      </c>
      <c r="B809" t="s">
        <v>26</v>
      </c>
      <c r="C809" t="s">
        <v>590</v>
      </c>
      <c r="D809" t="s">
        <v>591</v>
      </c>
      <c r="E809" t="s">
        <v>592</v>
      </c>
      <c r="F809" t="s">
        <v>142</v>
      </c>
      <c r="G809" t="s">
        <v>606</v>
      </c>
      <c r="H809" t="s">
        <v>363</v>
      </c>
      <c r="I809" t="s">
        <v>14</v>
      </c>
      <c r="J809" t="s">
        <v>611</v>
      </c>
      <c r="L809" t="s">
        <v>136</v>
      </c>
      <c r="M809" t="s">
        <v>612</v>
      </c>
      <c r="R809" t="s">
        <v>372</v>
      </c>
      <c r="S809" t="s">
        <v>138</v>
      </c>
      <c r="T809" t="s">
        <v>17</v>
      </c>
      <c r="U809" t="s">
        <v>594</v>
      </c>
      <c r="W809" t="s">
        <v>243</v>
      </c>
      <c r="X809" t="s">
        <v>630</v>
      </c>
      <c r="AC809" t="s">
        <v>372</v>
      </c>
      <c r="AD809" t="s">
        <v>144</v>
      </c>
      <c r="AE809" t="s">
        <v>36</v>
      </c>
      <c r="AG809">
        <v>0</v>
      </c>
      <c r="AH809">
        <v>13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1</v>
      </c>
      <c r="AP809">
        <v>2</v>
      </c>
      <c r="AQ809">
        <v>3</v>
      </c>
      <c r="AR809">
        <v>4</v>
      </c>
      <c r="AS809">
        <v>4</v>
      </c>
      <c r="AT809">
        <v>13</v>
      </c>
      <c r="AU809" t="s">
        <v>39</v>
      </c>
      <c r="AW809">
        <v>350</v>
      </c>
      <c r="AX809">
        <v>19</v>
      </c>
      <c r="AY809">
        <v>6</v>
      </c>
      <c r="AZ809">
        <v>0</v>
      </c>
      <c r="BA809">
        <v>375</v>
      </c>
      <c r="BB809">
        <v>6.9304543000000001</v>
      </c>
      <c r="BC809">
        <v>14.819990539999999</v>
      </c>
      <c r="BD809">
        <v>11</v>
      </c>
    </row>
    <row r="810" spans="1:56" x14ac:dyDescent="0.25">
      <c r="A810" s="171">
        <v>44161</v>
      </c>
      <c r="B810" t="s">
        <v>26</v>
      </c>
      <c r="C810" t="s">
        <v>590</v>
      </c>
      <c r="D810" t="s">
        <v>591</v>
      </c>
      <c r="E810" t="s">
        <v>592</v>
      </c>
      <c r="F810" t="s">
        <v>142</v>
      </c>
      <c r="G810" t="s">
        <v>606</v>
      </c>
      <c r="H810" t="s">
        <v>363</v>
      </c>
      <c r="I810" t="s">
        <v>14</v>
      </c>
      <c r="J810" t="s">
        <v>611</v>
      </c>
      <c r="L810" t="s">
        <v>242</v>
      </c>
      <c r="M810" t="s">
        <v>617</v>
      </c>
      <c r="R810" t="s">
        <v>372</v>
      </c>
      <c r="S810" t="s">
        <v>179</v>
      </c>
      <c r="T810" t="s">
        <v>17</v>
      </c>
      <c r="U810" t="s">
        <v>594</v>
      </c>
      <c r="W810" t="s">
        <v>614</v>
      </c>
      <c r="X810" t="s">
        <v>615</v>
      </c>
      <c r="AC810" t="s">
        <v>372</v>
      </c>
      <c r="AD810" t="s">
        <v>176</v>
      </c>
      <c r="AE810" t="s">
        <v>36</v>
      </c>
      <c r="AG810">
        <v>0</v>
      </c>
      <c r="AH810">
        <v>16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1</v>
      </c>
      <c r="AP810">
        <v>4</v>
      </c>
      <c r="AQ810">
        <v>2</v>
      </c>
      <c r="AR810">
        <v>6</v>
      </c>
      <c r="AS810">
        <v>4</v>
      </c>
      <c r="AT810">
        <v>16</v>
      </c>
      <c r="AU810" t="s">
        <v>31</v>
      </c>
      <c r="AW810">
        <v>250</v>
      </c>
      <c r="AX810">
        <v>38</v>
      </c>
      <c r="AY810">
        <v>0</v>
      </c>
      <c r="AZ810">
        <v>0</v>
      </c>
      <c r="BA810">
        <v>288</v>
      </c>
      <c r="BB810">
        <v>6.9304543000000001</v>
      </c>
      <c r="BC810">
        <v>14.819990539999999</v>
      </c>
      <c r="BD810">
        <v>11</v>
      </c>
    </row>
    <row r="811" spans="1:56" x14ac:dyDescent="0.25">
      <c r="A811" s="171">
        <v>44161</v>
      </c>
      <c r="B811" t="s">
        <v>26</v>
      </c>
      <c r="C811" t="s">
        <v>590</v>
      </c>
      <c r="D811" t="s">
        <v>591</v>
      </c>
      <c r="E811" t="s">
        <v>592</v>
      </c>
      <c r="F811" t="s">
        <v>88</v>
      </c>
      <c r="G811" t="s">
        <v>593</v>
      </c>
      <c r="H811" t="s">
        <v>89</v>
      </c>
      <c r="I811" t="s">
        <v>25</v>
      </c>
      <c r="J811" t="s">
        <v>596</v>
      </c>
      <c r="L811" t="s">
        <v>26</v>
      </c>
      <c r="M811" t="s">
        <v>590</v>
      </c>
      <c r="N811" t="s">
        <v>591</v>
      </c>
      <c r="O811" t="s">
        <v>592</v>
      </c>
      <c r="P811" t="s">
        <v>142</v>
      </c>
      <c r="Q811" t="s">
        <v>606</v>
      </c>
      <c r="R811" t="s">
        <v>153</v>
      </c>
      <c r="S811" t="s">
        <v>19</v>
      </c>
      <c r="T811" t="s">
        <v>25</v>
      </c>
      <c r="U811" t="s">
        <v>596</v>
      </c>
      <c r="W811" t="s">
        <v>92</v>
      </c>
      <c r="X811" t="s">
        <v>602</v>
      </c>
      <c r="Y811" t="s">
        <v>157</v>
      </c>
      <c r="Z811" t="s">
        <v>665</v>
      </c>
      <c r="AA811" t="s">
        <v>671</v>
      </c>
      <c r="AB811" t="s">
        <v>672</v>
      </c>
      <c r="AC811" t="s">
        <v>749</v>
      </c>
      <c r="AD811" t="s">
        <v>265</v>
      </c>
      <c r="AE811" t="s">
        <v>30</v>
      </c>
      <c r="AG811">
        <v>3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1</v>
      </c>
      <c r="AP811">
        <v>0</v>
      </c>
      <c r="AQ811">
        <v>0</v>
      </c>
      <c r="AR811">
        <v>0</v>
      </c>
      <c r="AS811">
        <v>3</v>
      </c>
      <c r="AT811">
        <v>3</v>
      </c>
      <c r="AU811" t="s">
        <v>37</v>
      </c>
      <c r="AW811">
        <v>37</v>
      </c>
      <c r="AX811">
        <v>0</v>
      </c>
      <c r="AY811">
        <v>0</v>
      </c>
      <c r="AZ811">
        <v>0</v>
      </c>
      <c r="BA811">
        <v>37</v>
      </c>
      <c r="BB811">
        <v>6.7419379599999996</v>
      </c>
      <c r="BC811">
        <v>14.56870743</v>
      </c>
      <c r="BD811">
        <v>11</v>
      </c>
    </row>
    <row r="812" spans="1:56" x14ac:dyDescent="0.25">
      <c r="A812" s="171">
        <v>44161</v>
      </c>
      <c r="B812" t="s">
        <v>26</v>
      </c>
      <c r="C812" t="s">
        <v>590</v>
      </c>
      <c r="D812" t="s">
        <v>591</v>
      </c>
      <c r="E812" t="s">
        <v>592</v>
      </c>
      <c r="F812" t="s">
        <v>88</v>
      </c>
      <c r="G812" t="s">
        <v>593</v>
      </c>
      <c r="H812" t="s">
        <v>89</v>
      </c>
      <c r="I812" t="s">
        <v>25</v>
      </c>
      <c r="J812" t="s">
        <v>596</v>
      </c>
      <c r="L812" t="s">
        <v>26</v>
      </c>
      <c r="M812" t="s">
        <v>590</v>
      </c>
      <c r="N812" t="s">
        <v>591</v>
      </c>
      <c r="O812" t="s">
        <v>592</v>
      </c>
      <c r="P812" t="s">
        <v>27</v>
      </c>
      <c r="Q812" t="s">
        <v>607</v>
      </c>
      <c r="R812" t="s">
        <v>689</v>
      </c>
      <c r="S812" t="s">
        <v>19</v>
      </c>
      <c r="T812" t="s">
        <v>25</v>
      </c>
      <c r="U812" t="s">
        <v>596</v>
      </c>
      <c r="W812" t="s">
        <v>109</v>
      </c>
      <c r="X812" t="s">
        <v>690</v>
      </c>
      <c r="Y812" t="s">
        <v>173</v>
      </c>
      <c r="Z812" t="s">
        <v>691</v>
      </c>
      <c r="AA812" t="s">
        <v>174</v>
      </c>
      <c r="AB812" t="s">
        <v>718</v>
      </c>
      <c r="AC812" t="s">
        <v>409</v>
      </c>
      <c r="AD812" t="s">
        <v>267</v>
      </c>
      <c r="AE812" t="s">
        <v>36</v>
      </c>
      <c r="AG812">
        <v>0</v>
      </c>
      <c r="AH812">
        <v>3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1</v>
      </c>
      <c r="AP812">
        <v>0</v>
      </c>
      <c r="AQ812">
        <v>0</v>
      </c>
      <c r="AR812">
        <v>0</v>
      </c>
      <c r="AS812">
        <v>3</v>
      </c>
      <c r="AT812">
        <v>3</v>
      </c>
      <c r="AU812" t="s">
        <v>37</v>
      </c>
      <c r="AW812">
        <v>32</v>
      </c>
      <c r="AX812">
        <v>0</v>
      </c>
      <c r="AY812">
        <v>0</v>
      </c>
      <c r="AZ812">
        <v>0</v>
      </c>
      <c r="BA812">
        <v>32</v>
      </c>
      <c r="BB812">
        <v>6.7419379599999996</v>
      </c>
      <c r="BC812">
        <v>14.56870743</v>
      </c>
      <c r="BD812">
        <v>11</v>
      </c>
    </row>
    <row r="813" spans="1:56" x14ac:dyDescent="0.25">
      <c r="A813" s="171">
        <v>44161</v>
      </c>
      <c r="B813" t="s">
        <v>26</v>
      </c>
      <c r="C813" t="s">
        <v>590</v>
      </c>
      <c r="D813" t="s">
        <v>591</v>
      </c>
      <c r="E813" t="s">
        <v>592</v>
      </c>
      <c r="F813" t="s">
        <v>88</v>
      </c>
      <c r="G813" t="s">
        <v>593</v>
      </c>
      <c r="H813" t="s">
        <v>89</v>
      </c>
      <c r="I813" t="s">
        <v>25</v>
      </c>
      <c r="J813" t="s">
        <v>596</v>
      </c>
      <c r="L813" t="s">
        <v>26</v>
      </c>
      <c r="M813" t="s">
        <v>590</v>
      </c>
      <c r="N813" t="s">
        <v>591</v>
      </c>
      <c r="O813" t="s">
        <v>592</v>
      </c>
      <c r="P813" t="s">
        <v>27</v>
      </c>
      <c r="Q813" t="s">
        <v>607</v>
      </c>
      <c r="R813" t="s">
        <v>710</v>
      </c>
      <c r="S813" t="s">
        <v>196</v>
      </c>
      <c r="T813" t="s">
        <v>25</v>
      </c>
      <c r="U813" t="s">
        <v>596</v>
      </c>
      <c r="W813" t="s">
        <v>109</v>
      </c>
      <c r="X813" t="s">
        <v>690</v>
      </c>
      <c r="Y813" t="s">
        <v>703</v>
      </c>
      <c r="Z813" t="s">
        <v>704</v>
      </c>
      <c r="AA813" t="s">
        <v>309</v>
      </c>
      <c r="AB813" t="s">
        <v>784</v>
      </c>
      <c r="AC813" t="s">
        <v>501</v>
      </c>
      <c r="AD813" t="s">
        <v>319</v>
      </c>
      <c r="AE813" t="s">
        <v>30</v>
      </c>
      <c r="AG813">
        <v>7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1</v>
      </c>
      <c r="AP813">
        <v>0</v>
      </c>
      <c r="AQ813">
        <v>0</v>
      </c>
      <c r="AR813">
        <v>2</v>
      </c>
      <c r="AS813">
        <v>5</v>
      </c>
      <c r="AT813">
        <v>7</v>
      </c>
      <c r="AU813" t="s">
        <v>37</v>
      </c>
      <c r="AW813">
        <v>59</v>
      </c>
      <c r="AX813">
        <v>0</v>
      </c>
      <c r="AY813">
        <v>0</v>
      </c>
      <c r="AZ813">
        <v>0</v>
      </c>
      <c r="BA813">
        <v>59</v>
      </c>
      <c r="BB813">
        <v>6.7419379599999996</v>
      </c>
      <c r="BC813">
        <v>14.56870743</v>
      </c>
      <c r="BD813">
        <v>11</v>
      </c>
    </row>
    <row r="814" spans="1:56" x14ac:dyDescent="0.25">
      <c r="A814" s="171">
        <v>44161</v>
      </c>
      <c r="B814" t="s">
        <v>26</v>
      </c>
      <c r="C814" t="s">
        <v>590</v>
      </c>
      <c r="D814" t="s">
        <v>591</v>
      </c>
      <c r="E814" t="s">
        <v>592</v>
      </c>
      <c r="F814" t="s">
        <v>88</v>
      </c>
      <c r="G814" t="s">
        <v>593</v>
      </c>
      <c r="H814" t="s">
        <v>89</v>
      </c>
      <c r="I814" t="s">
        <v>25</v>
      </c>
      <c r="J814" t="s">
        <v>596</v>
      </c>
      <c r="L814" t="s">
        <v>26</v>
      </c>
      <c r="M814" t="s">
        <v>590</v>
      </c>
      <c r="N814" t="s">
        <v>591</v>
      </c>
      <c r="O814" t="s">
        <v>592</v>
      </c>
      <c r="P814" t="s">
        <v>142</v>
      </c>
      <c r="Q814" t="s">
        <v>606</v>
      </c>
      <c r="R814" t="s">
        <v>740</v>
      </c>
      <c r="S814" t="s">
        <v>234</v>
      </c>
      <c r="T814" t="s">
        <v>25</v>
      </c>
      <c r="U814" t="s">
        <v>596</v>
      </c>
      <c r="W814" t="s">
        <v>167</v>
      </c>
      <c r="X814" t="s">
        <v>597</v>
      </c>
      <c r="Y814" t="s">
        <v>333</v>
      </c>
      <c r="Z814" t="s">
        <v>779</v>
      </c>
      <c r="AA814" t="s">
        <v>334</v>
      </c>
      <c r="AB814" t="s">
        <v>780</v>
      </c>
      <c r="AC814" t="s">
        <v>502</v>
      </c>
      <c r="AD814" t="s">
        <v>77</v>
      </c>
      <c r="AE814" t="s">
        <v>30</v>
      </c>
      <c r="AG814">
        <v>5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1</v>
      </c>
      <c r="AP814">
        <v>0</v>
      </c>
      <c r="AQ814">
        <v>0</v>
      </c>
      <c r="AR814">
        <v>1</v>
      </c>
      <c r="AS814">
        <v>4</v>
      </c>
      <c r="AT814">
        <v>5</v>
      </c>
      <c r="AU814" t="s">
        <v>37</v>
      </c>
      <c r="AW814">
        <v>37</v>
      </c>
      <c r="AX814">
        <v>0</v>
      </c>
      <c r="AY814">
        <v>0</v>
      </c>
      <c r="AZ814">
        <v>0</v>
      </c>
      <c r="BA814">
        <v>37</v>
      </c>
      <c r="BB814">
        <v>6.7419379599999996</v>
      </c>
      <c r="BC814">
        <v>14.56870743</v>
      </c>
      <c r="BD814">
        <v>11</v>
      </c>
    </row>
    <row r="815" spans="1:56" x14ac:dyDescent="0.25">
      <c r="A815" s="171">
        <v>44161</v>
      </c>
      <c r="B815" t="s">
        <v>26</v>
      </c>
      <c r="C815" t="s">
        <v>590</v>
      </c>
      <c r="D815" t="s">
        <v>591</v>
      </c>
      <c r="E815" t="s">
        <v>592</v>
      </c>
      <c r="F815" t="s">
        <v>88</v>
      </c>
      <c r="G815" t="s">
        <v>593</v>
      </c>
      <c r="H815" t="s">
        <v>89</v>
      </c>
      <c r="I815" t="s">
        <v>17</v>
      </c>
      <c r="J815" t="s">
        <v>594</v>
      </c>
      <c r="L815" t="s">
        <v>18</v>
      </c>
      <c r="M815" t="s">
        <v>601</v>
      </c>
      <c r="R815" t="s">
        <v>372</v>
      </c>
      <c r="S815" t="s">
        <v>68</v>
      </c>
      <c r="T815" t="s">
        <v>25</v>
      </c>
      <c r="U815" t="s">
        <v>596</v>
      </c>
      <c r="W815" t="s">
        <v>92</v>
      </c>
      <c r="X815" t="s">
        <v>602</v>
      </c>
      <c r="Y815" t="s">
        <v>157</v>
      </c>
      <c r="Z815" t="s">
        <v>665</v>
      </c>
      <c r="AA815" t="s">
        <v>158</v>
      </c>
      <c r="AB815" t="s">
        <v>667</v>
      </c>
      <c r="AC815" t="s">
        <v>470</v>
      </c>
      <c r="AD815" t="s">
        <v>182</v>
      </c>
      <c r="AE815" t="s">
        <v>112</v>
      </c>
      <c r="AG815">
        <v>0</v>
      </c>
      <c r="AH815">
        <v>0</v>
      </c>
      <c r="AI815">
        <v>3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1</v>
      </c>
      <c r="AP815">
        <v>0</v>
      </c>
      <c r="AQ815">
        <v>0</v>
      </c>
      <c r="AR815">
        <v>0</v>
      </c>
      <c r="AS815">
        <v>3</v>
      </c>
      <c r="AT815">
        <v>3</v>
      </c>
      <c r="AU815" t="s">
        <v>37</v>
      </c>
      <c r="AW815">
        <v>46</v>
      </c>
      <c r="AX815">
        <v>0</v>
      </c>
      <c r="AY815">
        <v>0</v>
      </c>
      <c r="AZ815">
        <v>0</v>
      </c>
      <c r="BA815">
        <v>46</v>
      </c>
      <c r="BB815">
        <v>6.7419379599999996</v>
      </c>
      <c r="BC815">
        <v>14.56870743</v>
      </c>
      <c r="BD815">
        <v>11</v>
      </c>
    </row>
    <row r="816" spans="1:56" x14ac:dyDescent="0.25">
      <c r="A816" s="171">
        <v>44161</v>
      </c>
      <c r="B816" t="s">
        <v>26</v>
      </c>
      <c r="C816" t="s">
        <v>590</v>
      </c>
      <c r="D816" t="s">
        <v>591</v>
      </c>
      <c r="E816" t="s">
        <v>592</v>
      </c>
      <c r="F816" t="s">
        <v>27</v>
      </c>
      <c r="G816" t="s">
        <v>607</v>
      </c>
      <c r="H816" t="s">
        <v>684</v>
      </c>
      <c r="I816" t="s">
        <v>25</v>
      </c>
      <c r="J816" t="s">
        <v>596</v>
      </c>
      <c r="L816" t="s">
        <v>26</v>
      </c>
      <c r="M816" t="s">
        <v>590</v>
      </c>
      <c r="N816" t="s">
        <v>591</v>
      </c>
      <c r="O816" t="s">
        <v>592</v>
      </c>
      <c r="P816" t="s">
        <v>142</v>
      </c>
      <c r="Q816" t="s">
        <v>606</v>
      </c>
      <c r="R816" t="s">
        <v>673</v>
      </c>
      <c r="S816" t="s">
        <v>234</v>
      </c>
      <c r="T816" t="s">
        <v>25</v>
      </c>
      <c r="U816" t="s">
        <v>596</v>
      </c>
      <c r="W816" t="s">
        <v>26</v>
      </c>
      <c r="X816" t="s">
        <v>590</v>
      </c>
      <c r="Y816" t="s">
        <v>591</v>
      </c>
      <c r="Z816" t="s">
        <v>592</v>
      </c>
      <c r="AA816" t="s">
        <v>88</v>
      </c>
      <c r="AB816" t="s">
        <v>593</v>
      </c>
      <c r="AC816" t="s">
        <v>823</v>
      </c>
      <c r="AD816" t="s">
        <v>182</v>
      </c>
      <c r="AE816" t="s">
        <v>30</v>
      </c>
      <c r="AG816">
        <v>2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 s="36">
        <v>1</v>
      </c>
      <c r="AP816">
        <v>0</v>
      </c>
      <c r="AQ816">
        <v>0</v>
      </c>
      <c r="AR816">
        <v>0</v>
      </c>
      <c r="AS816">
        <v>2</v>
      </c>
      <c r="AT816">
        <v>2</v>
      </c>
      <c r="AU816" t="s">
        <v>151</v>
      </c>
      <c r="AV816" t="s">
        <v>327</v>
      </c>
      <c r="AW816">
        <v>76</v>
      </c>
      <c r="AX816">
        <v>0</v>
      </c>
      <c r="AY816">
        <v>0</v>
      </c>
      <c r="AZ816">
        <v>2</v>
      </c>
      <c r="BA816">
        <v>78</v>
      </c>
      <c r="BB816">
        <v>6.7870415800000004</v>
      </c>
      <c r="BC816">
        <v>15.02402678</v>
      </c>
      <c r="BD816">
        <v>11</v>
      </c>
    </row>
    <row r="817" spans="1:56" x14ac:dyDescent="0.25">
      <c r="A817" s="171">
        <v>44161</v>
      </c>
      <c r="B817" t="s">
        <v>92</v>
      </c>
      <c r="C817" t="s">
        <v>602</v>
      </c>
      <c r="D817" t="s">
        <v>940</v>
      </c>
      <c r="E817" t="s">
        <v>604</v>
      </c>
      <c r="F817" t="s">
        <v>193</v>
      </c>
      <c r="G817" t="s">
        <v>754</v>
      </c>
      <c r="H817" t="s">
        <v>367</v>
      </c>
      <c r="I817" t="s">
        <v>25</v>
      </c>
      <c r="J817" t="s">
        <v>596</v>
      </c>
      <c r="L817" t="s">
        <v>92</v>
      </c>
      <c r="M817" t="s">
        <v>602</v>
      </c>
      <c r="N817" t="s">
        <v>157</v>
      </c>
      <c r="O817" t="s">
        <v>665</v>
      </c>
      <c r="P817" t="s">
        <v>158</v>
      </c>
      <c r="Q817" t="s">
        <v>667</v>
      </c>
      <c r="R817" t="s">
        <v>540</v>
      </c>
      <c r="S817" t="s">
        <v>19</v>
      </c>
      <c r="T817" t="s">
        <v>25</v>
      </c>
      <c r="U817" t="s">
        <v>596</v>
      </c>
      <c r="W817" t="s">
        <v>92</v>
      </c>
      <c r="X817" t="s">
        <v>602</v>
      </c>
      <c r="Y817" t="s">
        <v>603</v>
      </c>
      <c r="Z817" t="s">
        <v>604</v>
      </c>
      <c r="AA817" t="s">
        <v>218</v>
      </c>
      <c r="AB817" t="s">
        <v>837</v>
      </c>
      <c r="AC817" t="s">
        <v>1018</v>
      </c>
      <c r="AD817" t="s">
        <v>61</v>
      </c>
      <c r="AE817" t="s">
        <v>30</v>
      </c>
      <c r="AG817">
        <v>6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 s="36">
        <v>1</v>
      </c>
      <c r="AP817">
        <v>1</v>
      </c>
      <c r="AQ817">
        <v>0</v>
      </c>
      <c r="AR817">
        <v>2</v>
      </c>
      <c r="AS817">
        <v>3</v>
      </c>
      <c r="AT817">
        <v>6</v>
      </c>
      <c r="AU817" t="s">
        <v>31</v>
      </c>
      <c r="AW817">
        <v>57</v>
      </c>
      <c r="AX817">
        <v>13</v>
      </c>
      <c r="AY817">
        <v>0</v>
      </c>
      <c r="AZ817">
        <v>0</v>
      </c>
      <c r="BA817">
        <v>70</v>
      </c>
      <c r="BB817">
        <v>4.8990748999999996</v>
      </c>
      <c r="BC817">
        <v>14.54433978</v>
      </c>
      <c r="BD817">
        <v>11</v>
      </c>
    </row>
    <row r="818" spans="1:56" x14ac:dyDescent="0.25">
      <c r="A818" s="171">
        <v>44161</v>
      </c>
      <c r="B818" t="s">
        <v>92</v>
      </c>
      <c r="C818" t="s">
        <v>602</v>
      </c>
      <c r="D818" t="s">
        <v>940</v>
      </c>
      <c r="E818" t="s">
        <v>604</v>
      </c>
      <c r="F818" t="s">
        <v>193</v>
      </c>
      <c r="G818" t="s">
        <v>754</v>
      </c>
      <c r="H818" t="s">
        <v>367</v>
      </c>
      <c r="I818" t="s">
        <v>286</v>
      </c>
      <c r="J818" t="s">
        <v>620</v>
      </c>
      <c r="L818" t="s">
        <v>1036</v>
      </c>
      <c r="M818" t="s">
        <v>1037</v>
      </c>
      <c r="R818" t="s">
        <v>372</v>
      </c>
      <c r="S818" t="s">
        <v>194</v>
      </c>
      <c r="T818" t="s">
        <v>17</v>
      </c>
      <c r="U818" t="s">
        <v>594</v>
      </c>
      <c r="W818" t="s">
        <v>639</v>
      </c>
      <c r="X818" t="s">
        <v>640</v>
      </c>
      <c r="AC818" t="s">
        <v>372</v>
      </c>
      <c r="AD818" t="s">
        <v>194</v>
      </c>
      <c r="AE818" t="s">
        <v>1038</v>
      </c>
      <c r="AG818">
        <v>1</v>
      </c>
      <c r="AH818">
        <v>0</v>
      </c>
      <c r="AI818">
        <v>0</v>
      </c>
      <c r="AJ818">
        <v>0</v>
      </c>
      <c r="AK818">
        <v>3</v>
      </c>
      <c r="AL818">
        <v>0</v>
      </c>
      <c r="AM818">
        <v>0</v>
      </c>
      <c r="AN818">
        <v>0</v>
      </c>
      <c r="AO818" s="36">
        <v>2</v>
      </c>
      <c r="AP818">
        <v>0</v>
      </c>
      <c r="AQ818">
        <v>0</v>
      </c>
      <c r="AR818">
        <v>0</v>
      </c>
      <c r="AS818">
        <v>4</v>
      </c>
      <c r="AT818">
        <v>4</v>
      </c>
      <c r="AU818" t="s">
        <v>37</v>
      </c>
      <c r="AW818">
        <v>136</v>
      </c>
      <c r="AX818">
        <v>0</v>
      </c>
      <c r="AY818">
        <v>0</v>
      </c>
      <c r="AZ818">
        <v>0</v>
      </c>
      <c r="BA818">
        <v>136</v>
      </c>
      <c r="BB818">
        <v>4.8990748999999996</v>
      </c>
      <c r="BC818">
        <v>14.54433978</v>
      </c>
      <c r="BD818">
        <v>11</v>
      </c>
    </row>
    <row r="819" spans="1:56" x14ac:dyDescent="0.25">
      <c r="A819" s="171">
        <v>44161</v>
      </c>
      <c r="B819" t="s">
        <v>92</v>
      </c>
      <c r="C819" t="s">
        <v>602</v>
      </c>
      <c r="D819" t="s">
        <v>940</v>
      </c>
      <c r="E819" t="s">
        <v>604</v>
      </c>
      <c r="F819" t="s">
        <v>193</v>
      </c>
      <c r="G819" t="s">
        <v>754</v>
      </c>
      <c r="H819" t="s">
        <v>367</v>
      </c>
      <c r="I819" t="s">
        <v>25</v>
      </c>
      <c r="J819" t="s">
        <v>596</v>
      </c>
      <c r="L819" t="s">
        <v>92</v>
      </c>
      <c r="M819" t="s">
        <v>602</v>
      </c>
      <c r="N819" t="s">
        <v>940</v>
      </c>
      <c r="O819" t="s">
        <v>604</v>
      </c>
      <c r="P819" t="s">
        <v>154</v>
      </c>
      <c r="Q819" t="s">
        <v>605</v>
      </c>
      <c r="R819" t="s">
        <v>1057</v>
      </c>
      <c r="S819" t="s">
        <v>188</v>
      </c>
      <c r="T819" t="s">
        <v>25</v>
      </c>
      <c r="U819" t="s">
        <v>596</v>
      </c>
      <c r="W819" t="s">
        <v>92</v>
      </c>
      <c r="X819" t="s">
        <v>602</v>
      </c>
      <c r="Y819" t="s">
        <v>603</v>
      </c>
      <c r="Z819" t="s">
        <v>604</v>
      </c>
      <c r="AA819" t="s">
        <v>193</v>
      </c>
      <c r="AB819" t="s">
        <v>754</v>
      </c>
      <c r="AC819" t="s">
        <v>1127</v>
      </c>
      <c r="AD819" t="s">
        <v>182</v>
      </c>
      <c r="AE819" t="s">
        <v>30</v>
      </c>
      <c r="AG819">
        <v>3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 s="36">
        <v>1</v>
      </c>
      <c r="AP819">
        <v>0</v>
      </c>
      <c r="AQ819">
        <v>0</v>
      </c>
      <c r="AR819">
        <v>0</v>
      </c>
      <c r="AS819">
        <v>3</v>
      </c>
      <c r="AT819">
        <v>3</v>
      </c>
      <c r="AU819" t="s">
        <v>37</v>
      </c>
      <c r="AW819">
        <v>19</v>
      </c>
      <c r="AX819">
        <v>0</v>
      </c>
      <c r="AY819">
        <v>0</v>
      </c>
      <c r="AZ819">
        <v>0</v>
      </c>
      <c r="BA819">
        <v>19</v>
      </c>
      <c r="BB819">
        <v>4.8990748999999996</v>
      </c>
      <c r="BC819">
        <v>14.54433978</v>
      </c>
      <c r="BD819">
        <v>11</v>
      </c>
    </row>
    <row r="820" spans="1:56" x14ac:dyDescent="0.25">
      <c r="A820" s="171">
        <v>44161</v>
      </c>
      <c r="B820" t="s">
        <v>92</v>
      </c>
      <c r="C820" t="s">
        <v>602</v>
      </c>
      <c r="D820" t="s">
        <v>940</v>
      </c>
      <c r="E820" t="s">
        <v>604</v>
      </c>
      <c r="F820" t="s">
        <v>193</v>
      </c>
      <c r="G820" t="s">
        <v>754</v>
      </c>
      <c r="H820" t="s">
        <v>367</v>
      </c>
      <c r="I820" t="s">
        <v>25</v>
      </c>
      <c r="J820" t="s">
        <v>596</v>
      </c>
      <c r="L820" t="s">
        <v>92</v>
      </c>
      <c r="M820" t="s">
        <v>602</v>
      </c>
      <c r="N820" t="s">
        <v>940</v>
      </c>
      <c r="O820" t="s">
        <v>604</v>
      </c>
      <c r="P820" t="s">
        <v>193</v>
      </c>
      <c r="Q820" t="s">
        <v>754</v>
      </c>
      <c r="R820" t="s">
        <v>366</v>
      </c>
      <c r="S820" t="s">
        <v>234</v>
      </c>
      <c r="T820" t="s">
        <v>25</v>
      </c>
      <c r="U820" t="s">
        <v>596</v>
      </c>
      <c r="W820" t="s">
        <v>92</v>
      </c>
      <c r="X820" t="s">
        <v>602</v>
      </c>
      <c r="Y820" t="s">
        <v>93</v>
      </c>
      <c r="Z820" t="s">
        <v>687</v>
      </c>
      <c r="AA820" t="s">
        <v>211</v>
      </c>
      <c r="AB820" t="s">
        <v>688</v>
      </c>
      <c r="AC820" t="s">
        <v>432</v>
      </c>
      <c r="AD820" t="s">
        <v>61</v>
      </c>
      <c r="AE820" t="s">
        <v>30</v>
      </c>
      <c r="AG820">
        <v>6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 s="36">
        <v>1</v>
      </c>
      <c r="AP820">
        <v>0</v>
      </c>
      <c r="AQ820">
        <v>0</v>
      </c>
      <c r="AR820">
        <v>0</v>
      </c>
      <c r="AS820">
        <v>6</v>
      </c>
      <c r="AT820">
        <v>6</v>
      </c>
      <c r="AU820" t="s">
        <v>37</v>
      </c>
      <c r="AW820">
        <v>83</v>
      </c>
      <c r="AX820">
        <v>0</v>
      </c>
      <c r="AY820">
        <v>0</v>
      </c>
      <c r="AZ820">
        <v>0</v>
      </c>
      <c r="BA820">
        <v>83</v>
      </c>
      <c r="BB820">
        <v>4.8990748999999996</v>
      </c>
      <c r="BC820">
        <v>14.54433978</v>
      </c>
      <c r="BD820">
        <v>11</v>
      </c>
    </row>
    <row r="821" spans="1:56" x14ac:dyDescent="0.25">
      <c r="A821" s="171">
        <v>44161</v>
      </c>
      <c r="B821" t="s">
        <v>92</v>
      </c>
      <c r="C821" t="s">
        <v>602</v>
      </c>
      <c r="D821" t="s">
        <v>940</v>
      </c>
      <c r="E821" t="s">
        <v>604</v>
      </c>
      <c r="F821" t="s">
        <v>193</v>
      </c>
      <c r="G821" t="s">
        <v>754</v>
      </c>
      <c r="H821" t="s">
        <v>367</v>
      </c>
      <c r="I821" t="s">
        <v>25</v>
      </c>
      <c r="J821" t="s">
        <v>596</v>
      </c>
      <c r="L821" t="s">
        <v>92</v>
      </c>
      <c r="M821" t="s">
        <v>602</v>
      </c>
      <c r="N821" t="s">
        <v>940</v>
      </c>
      <c r="O821" t="s">
        <v>604</v>
      </c>
      <c r="P821" t="s">
        <v>193</v>
      </c>
      <c r="Q821" t="s">
        <v>754</v>
      </c>
      <c r="R821" t="s">
        <v>366</v>
      </c>
      <c r="S821" t="s">
        <v>234</v>
      </c>
      <c r="T821" t="s">
        <v>25</v>
      </c>
      <c r="U821" t="s">
        <v>596</v>
      </c>
      <c r="W821" t="s">
        <v>92</v>
      </c>
      <c r="X821" t="s">
        <v>602</v>
      </c>
      <c r="Y821" t="s">
        <v>93</v>
      </c>
      <c r="Z821" t="s">
        <v>687</v>
      </c>
      <c r="AA821" t="s">
        <v>211</v>
      </c>
      <c r="AB821" t="s">
        <v>688</v>
      </c>
      <c r="AC821" t="s">
        <v>432</v>
      </c>
      <c r="AD821" t="s">
        <v>270</v>
      </c>
      <c r="AE821" t="s">
        <v>107</v>
      </c>
      <c r="AG821">
        <v>4</v>
      </c>
      <c r="AH821">
        <v>0</v>
      </c>
      <c r="AI821">
        <v>3</v>
      </c>
      <c r="AJ821">
        <v>0</v>
      </c>
      <c r="AK821">
        <v>0</v>
      </c>
      <c r="AL821">
        <v>0</v>
      </c>
      <c r="AM821">
        <v>0</v>
      </c>
      <c r="AN821">
        <v>0</v>
      </c>
      <c r="AO821" s="36">
        <v>2</v>
      </c>
      <c r="AP821">
        <v>0</v>
      </c>
      <c r="AQ821">
        <v>0</v>
      </c>
      <c r="AR821">
        <v>0</v>
      </c>
      <c r="AS821">
        <v>7</v>
      </c>
      <c r="AT821">
        <v>7</v>
      </c>
      <c r="AU821" t="s">
        <v>37</v>
      </c>
      <c r="AW821">
        <v>153</v>
      </c>
      <c r="AX821">
        <v>0</v>
      </c>
      <c r="AY821">
        <v>0</v>
      </c>
      <c r="AZ821">
        <v>0</v>
      </c>
      <c r="BA821">
        <v>153</v>
      </c>
      <c r="BB821">
        <v>4.8990748999999996</v>
      </c>
      <c r="BC821">
        <v>14.54433978</v>
      </c>
      <c r="BD821">
        <v>11</v>
      </c>
    </row>
    <row r="822" spans="1:56" x14ac:dyDescent="0.25">
      <c r="A822" s="171">
        <v>44161</v>
      </c>
      <c r="B822" t="s">
        <v>92</v>
      </c>
      <c r="C822" t="s">
        <v>602</v>
      </c>
      <c r="D822" t="s">
        <v>940</v>
      </c>
      <c r="E822" t="s">
        <v>604</v>
      </c>
      <c r="F822" t="s">
        <v>193</v>
      </c>
      <c r="G822" t="s">
        <v>754</v>
      </c>
      <c r="H822" t="s">
        <v>367</v>
      </c>
      <c r="I822" t="s">
        <v>281</v>
      </c>
      <c r="J822" t="s">
        <v>1019</v>
      </c>
      <c r="L822" t="s">
        <v>282</v>
      </c>
      <c r="M822" t="s">
        <v>1020</v>
      </c>
      <c r="R822" t="s">
        <v>372</v>
      </c>
      <c r="S822" t="s">
        <v>82</v>
      </c>
      <c r="T822" t="s">
        <v>544</v>
      </c>
      <c r="U822" t="s">
        <v>782</v>
      </c>
      <c r="AC822" t="s">
        <v>372</v>
      </c>
      <c r="AD822" t="s">
        <v>855</v>
      </c>
      <c r="AE822" t="s">
        <v>284</v>
      </c>
      <c r="AG822">
        <v>5</v>
      </c>
      <c r="AH822">
        <v>0</v>
      </c>
      <c r="AI822">
        <v>0</v>
      </c>
      <c r="AJ822">
        <v>9</v>
      </c>
      <c r="AK822">
        <v>0</v>
      </c>
      <c r="AL822">
        <v>0</v>
      </c>
      <c r="AM822">
        <v>0</v>
      </c>
      <c r="AN822">
        <v>0</v>
      </c>
      <c r="AO822" s="36">
        <v>2</v>
      </c>
      <c r="AP822">
        <v>0</v>
      </c>
      <c r="AQ822">
        <v>0</v>
      </c>
      <c r="AR822">
        <v>0</v>
      </c>
      <c r="AS822">
        <v>14</v>
      </c>
      <c r="AT822">
        <v>14</v>
      </c>
      <c r="AU822" t="s">
        <v>151</v>
      </c>
      <c r="AV822" t="s">
        <v>327</v>
      </c>
      <c r="AW822">
        <v>358</v>
      </c>
      <c r="AX822">
        <v>0</v>
      </c>
      <c r="AY822">
        <v>0</v>
      </c>
      <c r="AZ822">
        <v>4</v>
      </c>
      <c r="BA822">
        <v>362</v>
      </c>
      <c r="BB822">
        <v>4.8990748999999996</v>
      </c>
      <c r="BC822">
        <v>14.54433978</v>
      </c>
      <c r="BD822">
        <v>11</v>
      </c>
    </row>
    <row r="823" spans="1:56" x14ac:dyDescent="0.25">
      <c r="A823" s="171">
        <v>44161</v>
      </c>
      <c r="B823" t="s">
        <v>92</v>
      </c>
      <c r="C823" t="s">
        <v>602</v>
      </c>
      <c r="D823" t="s">
        <v>940</v>
      </c>
      <c r="E823" t="s">
        <v>604</v>
      </c>
      <c r="F823" t="s">
        <v>218</v>
      </c>
      <c r="G823" t="s">
        <v>837</v>
      </c>
      <c r="H823" t="s">
        <v>364</v>
      </c>
      <c r="I823" t="s">
        <v>25</v>
      </c>
      <c r="J823" t="s">
        <v>596</v>
      </c>
      <c r="L823" t="s">
        <v>92</v>
      </c>
      <c r="M823" t="s">
        <v>602</v>
      </c>
      <c r="N823" t="s">
        <v>157</v>
      </c>
      <c r="O823" t="s">
        <v>665</v>
      </c>
      <c r="P823" t="s">
        <v>671</v>
      </c>
      <c r="Q823" t="s">
        <v>672</v>
      </c>
      <c r="R823" t="s">
        <v>446</v>
      </c>
      <c r="S823" t="s">
        <v>188</v>
      </c>
      <c r="T823" t="s">
        <v>17</v>
      </c>
      <c r="U823" t="s">
        <v>594</v>
      </c>
      <c r="W823" t="s">
        <v>18</v>
      </c>
      <c r="X823" t="s">
        <v>601</v>
      </c>
      <c r="AC823" t="s">
        <v>372</v>
      </c>
      <c r="AD823" t="s">
        <v>267</v>
      </c>
      <c r="AE823" t="s">
        <v>30</v>
      </c>
      <c r="AG823">
        <v>6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1</v>
      </c>
      <c r="AP823">
        <v>0</v>
      </c>
      <c r="AQ823">
        <v>2</v>
      </c>
      <c r="AR823">
        <v>0</v>
      </c>
      <c r="AS823">
        <v>4</v>
      </c>
      <c r="AT823">
        <v>6</v>
      </c>
      <c r="AU823" t="s">
        <v>31</v>
      </c>
      <c r="AW823">
        <v>600</v>
      </c>
      <c r="AX823">
        <v>130</v>
      </c>
      <c r="AY823">
        <v>0</v>
      </c>
      <c r="AZ823">
        <v>0</v>
      </c>
      <c r="BA823">
        <v>730</v>
      </c>
      <c r="BB823">
        <v>5.0849866700000002</v>
      </c>
      <c r="BC823">
        <v>14.63825578</v>
      </c>
      <c r="BD823">
        <v>11</v>
      </c>
    </row>
    <row r="824" spans="1:56" x14ac:dyDescent="0.25">
      <c r="A824" s="171">
        <v>44161</v>
      </c>
      <c r="B824" t="s">
        <v>92</v>
      </c>
      <c r="C824" t="s">
        <v>602</v>
      </c>
      <c r="D824" t="s">
        <v>940</v>
      </c>
      <c r="E824" t="s">
        <v>604</v>
      </c>
      <c r="F824" t="s">
        <v>218</v>
      </c>
      <c r="G824" t="s">
        <v>837</v>
      </c>
      <c r="H824" t="s">
        <v>364</v>
      </c>
      <c r="I824" t="s">
        <v>25</v>
      </c>
      <c r="J824" t="s">
        <v>596</v>
      </c>
      <c r="L824" t="s">
        <v>92</v>
      </c>
      <c r="M824" t="s">
        <v>602</v>
      </c>
      <c r="N824" t="s">
        <v>157</v>
      </c>
      <c r="O824" t="s">
        <v>665</v>
      </c>
      <c r="P824" t="s">
        <v>671</v>
      </c>
      <c r="Q824" t="s">
        <v>672</v>
      </c>
      <c r="R824" t="s">
        <v>951</v>
      </c>
      <c r="S824" t="s">
        <v>75</v>
      </c>
      <c r="T824" t="s">
        <v>17</v>
      </c>
      <c r="U824" t="s">
        <v>594</v>
      </c>
      <c r="W824" t="s">
        <v>221</v>
      </c>
      <c r="X824" t="s">
        <v>622</v>
      </c>
      <c r="AC824" t="s">
        <v>372</v>
      </c>
      <c r="AD824" t="s">
        <v>658</v>
      </c>
      <c r="AE824" t="s">
        <v>30</v>
      </c>
      <c r="AG824">
        <v>5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1</v>
      </c>
      <c r="AP824">
        <v>0</v>
      </c>
      <c r="AQ824">
        <v>0</v>
      </c>
      <c r="AR824">
        <v>0</v>
      </c>
      <c r="AS824">
        <v>5</v>
      </c>
      <c r="AT824">
        <v>5</v>
      </c>
      <c r="AU824" t="s">
        <v>268</v>
      </c>
      <c r="AV824" t="s">
        <v>652</v>
      </c>
      <c r="AW824">
        <v>630</v>
      </c>
      <c r="AX824">
        <v>0</v>
      </c>
      <c r="AY824">
        <v>46</v>
      </c>
      <c r="AZ824">
        <v>5</v>
      </c>
      <c r="BA824">
        <v>681</v>
      </c>
      <c r="BB824">
        <v>5.0849866700000002</v>
      </c>
      <c r="BC824">
        <v>14.63825578</v>
      </c>
      <c r="BD824">
        <v>11</v>
      </c>
    </row>
    <row r="825" spans="1:56" x14ac:dyDescent="0.25">
      <c r="A825" s="171">
        <v>44161</v>
      </c>
      <c r="B825" t="s">
        <v>92</v>
      </c>
      <c r="C825" t="s">
        <v>602</v>
      </c>
      <c r="D825" t="s">
        <v>940</v>
      </c>
      <c r="E825" t="s">
        <v>604</v>
      </c>
      <c r="F825" t="s">
        <v>218</v>
      </c>
      <c r="G825" t="s">
        <v>837</v>
      </c>
      <c r="H825" t="s">
        <v>364</v>
      </c>
      <c r="I825" t="s">
        <v>25</v>
      </c>
      <c r="J825" t="s">
        <v>596</v>
      </c>
      <c r="L825" t="s">
        <v>92</v>
      </c>
      <c r="M825" t="s">
        <v>602</v>
      </c>
      <c r="N825" t="s">
        <v>157</v>
      </c>
      <c r="O825" t="s">
        <v>665</v>
      </c>
      <c r="P825" t="s">
        <v>671</v>
      </c>
      <c r="Q825" t="s">
        <v>672</v>
      </c>
      <c r="R825" t="s">
        <v>446</v>
      </c>
      <c r="S825" t="s">
        <v>188</v>
      </c>
      <c r="T825" t="s">
        <v>17</v>
      </c>
      <c r="U825" t="s">
        <v>594</v>
      </c>
      <c r="W825" t="s">
        <v>18</v>
      </c>
      <c r="X825" t="s">
        <v>601</v>
      </c>
      <c r="AC825" t="s">
        <v>372</v>
      </c>
      <c r="AD825" t="s">
        <v>267</v>
      </c>
      <c r="AE825" t="s">
        <v>30</v>
      </c>
      <c r="AG825">
        <v>7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1</v>
      </c>
      <c r="AP825">
        <v>0</v>
      </c>
      <c r="AQ825">
        <v>0</v>
      </c>
      <c r="AR825">
        <v>0</v>
      </c>
      <c r="AS825">
        <v>7</v>
      </c>
      <c r="AT825">
        <v>7</v>
      </c>
      <c r="AU825" t="s">
        <v>135</v>
      </c>
      <c r="AW825">
        <v>850</v>
      </c>
      <c r="AX825">
        <v>0</v>
      </c>
      <c r="AY825">
        <v>90</v>
      </c>
      <c r="AZ825">
        <v>0</v>
      </c>
      <c r="BA825">
        <v>940</v>
      </c>
      <c r="BB825">
        <v>5.0849866700000002</v>
      </c>
      <c r="BC825">
        <v>14.63825578</v>
      </c>
      <c r="BD825">
        <v>11</v>
      </c>
    </row>
    <row r="826" spans="1:56" x14ac:dyDescent="0.25">
      <c r="A826" s="171">
        <v>44161</v>
      </c>
      <c r="B826" t="s">
        <v>92</v>
      </c>
      <c r="C826" t="s">
        <v>602</v>
      </c>
      <c r="D826" t="s">
        <v>157</v>
      </c>
      <c r="E826" t="s">
        <v>665</v>
      </c>
      <c r="F826" t="s">
        <v>158</v>
      </c>
      <c r="G826" t="s">
        <v>667</v>
      </c>
      <c r="H826" t="s">
        <v>847</v>
      </c>
      <c r="I826" t="s">
        <v>17</v>
      </c>
      <c r="J826" t="s">
        <v>594</v>
      </c>
      <c r="L826" t="s">
        <v>221</v>
      </c>
      <c r="M826" t="s">
        <v>622</v>
      </c>
      <c r="R826" t="s">
        <v>372</v>
      </c>
      <c r="S826" t="s">
        <v>29</v>
      </c>
      <c r="T826" t="s">
        <v>25</v>
      </c>
      <c r="U826" t="s">
        <v>596</v>
      </c>
      <c r="W826" t="s">
        <v>92</v>
      </c>
      <c r="X826" t="s">
        <v>602</v>
      </c>
      <c r="Y826" t="s">
        <v>157</v>
      </c>
      <c r="Z826" t="s">
        <v>665</v>
      </c>
      <c r="AA826" t="s">
        <v>158</v>
      </c>
      <c r="AB826" t="s">
        <v>667</v>
      </c>
      <c r="AC826" t="s">
        <v>834</v>
      </c>
      <c r="AD826" t="s">
        <v>182</v>
      </c>
      <c r="AE826" t="s">
        <v>30</v>
      </c>
      <c r="AG826">
        <v>3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 s="36">
        <v>1</v>
      </c>
      <c r="AP826">
        <v>0</v>
      </c>
      <c r="AQ826">
        <v>0</v>
      </c>
      <c r="AR826">
        <v>0</v>
      </c>
      <c r="AS826">
        <v>3</v>
      </c>
      <c r="AT826">
        <v>3</v>
      </c>
      <c r="AU826" t="s">
        <v>37</v>
      </c>
      <c r="AW826">
        <v>105</v>
      </c>
      <c r="AX826">
        <v>0</v>
      </c>
      <c r="AY826">
        <v>0</v>
      </c>
      <c r="AZ826">
        <v>0</v>
      </c>
      <c r="BA826">
        <v>105</v>
      </c>
      <c r="BB826">
        <v>6.0385846000000001</v>
      </c>
      <c r="BC826">
        <v>14.4007468</v>
      </c>
      <c r="BD826">
        <v>11</v>
      </c>
    </row>
    <row r="827" spans="1:56" x14ac:dyDescent="0.25">
      <c r="A827" s="171">
        <v>44161</v>
      </c>
      <c r="B827" t="s">
        <v>10</v>
      </c>
      <c r="C827" t="s">
        <v>659</v>
      </c>
      <c r="D827" t="s">
        <v>11</v>
      </c>
      <c r="E827" t="s">
        <v>660</v>
      </c>
      <c r="F827" t="s">
        <v>51</v>
      </c>
      <c r="G827" t="s">
        <v>1141</v>
      </c>
      <c r="H827" t="s">
        <v>361</v>
      </c>
      <c r="I827" t="s">
        <v>14</v>
      </c>
      <c r="J827" t="s">
        <v>611</v>
      </c>
      <c r="L827" t="s">
        <v>52</v>
      </c>
      <c r="M827" t="s">
        <v>616</v>
      </c>
      <c r="R827" t="s">
        <v>372</v>
      </c>
      <c r="S827" t="s">
        <v>75</v>
      </c>
      <c r="T827" t="s">
        <v>25</v>
      </c>
      <c r="U827" t="s">
        <v>596</v>
      </c>
      <c r="W827" t="s">
        <v>10</v>
      </c>
      <c r="X827" t="s">
        <v>659</v>
      </c>
      <c r="Y827" t="s">
        <v>11</v>
      </c>
      <c r="Z827" t="s">
        <v>660</v>
      </c>
      <c r="AA827" t="s">
        <v>12</v>
      </c>
      <c r="AB827" t="s">
        <v>661</v>
      </c>
      <c r="AC827" t="s">
        <v>381</v>
      </c>
      <c r="AD827" t="s">
        <v>61</v>
      </c>
      <c r="AE827" t="s">
        <v>36</v>
      </c>
      <c r="AG827">
        <v>0</v>
      </c>
      <c r="AH827">
        <v>11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 s="36">
        <v>1</v>
      </c>
      <c r="AP827">
        <v>2</v>
      </c>
      <c r="AQ827">
        <v>2</v>
      </c>
      <c r="AR827">
        <v>3</v>
      </c>
      <c r="AS827">
        <v>4</v>
      </c>
      <c r="AT827">
        <v>11</v>
      </c>
      <c r="AU827" t="s">
        <v>21</v>
      </c>
      <c r="AV827" t="s">
        <v>652</v>
      </c>
      <c r="AW827">
        <v>120</v>
      </c>
      <c r="AX827">
        <v>40</v>
      </c>
      <c r="AY827">
        <v>0</v>
      </c>
      <c r="AZ827">
        <v>5</v>
      </c>
      <c r="BA827">
        <v>165</v>
      </c>
      <c r="BB827">
        <v>8.6633450799999991</v>
      </c>
      <c r="BC827">
        <v>14.9876931</v>
      </c>
      <c r="BD827">
        <v>11</v>
      </c>
    </row>
    <row r="828" spans="1:56" x14ac:dyDescent="0.25">
      <c r="A828" s="171">
        <v>44161</v>
      </c>
      <c r="B828" t="s">
        <v>10</v>
      </c>
      <c r="C828" t="s">
        <v>659</v>
      </c>
      <c r="D828" t="s">
        <v>11</v>
      </c>
      <c r="E828" t="s">
        <v>660</v>
      </c>
      <c r="F828" t="s">
        <v>51</v>
      </c>
      <c r="G828" t="s">
        <v>1141</v>
      </c>
      <c r="H828" t="s">
        <v>361</v>
      </c>
      <c r="I828" t="s">
        <v>14</v>
      </c>
      <c r="J828" t="s">
        <v>611</v>
      </c>
      <c r="L828" t="s">
        <v>52</v>
      </c>
      <c r="M828" t="s">
        <v>616</v>
      </c>
      <c r="R828" t="s">
        <v>372</v>
      </c>
      <c r="S828" t="s">
        <v>75</v>
      </c>
      <c r="T828" t="s">
        <v>25</v>
      </c>
      <c r="U828" t="s">
        <v>596</v>
      </c>
      <c r="W828" t="s">
        <v>10</v>
      </c>
      <c r="X828" t="s">
        <v>659</v>
      </c>
      <c r="Y828" t="s">
        <v>11</v>
      </c>
      <c r="Z828" t="s">
        <v>660</v>
      </c>
      <c r="AA828" t="s">
        <v>12</v>
      </c>
      <c r="AB828" t="s">
        <v>661</v>
      </c>
      <c r="AC828" t="s">
        <v>381</v>
      </c>
      <c r="AD828" t="s">
        <v>61</v>
      </c>
      <c r="AE828" t="s">
        <v>36</v>
      </c>
      <c r="AG828">
        <v>0</v>
      </c>
      <c r="AH828">
        <v>12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 s="36">
        <v>1</v>
      </c>
      <c r="AP828">
        <v>2</v>
      </c>
      <c r="AQ828">
        <v>2</v>
      </c>
      <c r="AR828">
        <v>2</v>
      </c>
      <c r="AS828">
        <v>6</v>
      </c>
      <c r="AT828">
        <v>12</v>
      </c>
      <c r="AU828" t="s">
        <v>269</v>
      </c>
      <c r="AV828" t="s">
        <v>652</v>
      </c>
      <c r="AW828">
        <v>150</v>
      </c>
      <c r="AX828">
        <v>60</v>
      </c>
      <c r="AY828">
        <v>0</v>
      </c>
      <c r="AZ828">
        <v>8</v>
      </c>
      <c r="BA828">
        <v>218</v>
      </c>
      <c r="BB828">
        <v>8.6633450799999991</v>
      </c>
      <c r="BC828">
        <v>14.9876931</v>
      </c>
      <c r="BD828">
        <v>11</v>
      </c>
    </row>
    <row r="829" spans="1:56" x14ac:dyDescent="0.25">
      <c r="A829" s="171">
        <v>44161</v>
      </c>
      <c r="B829" t="s">
        <v>10</v>
      </c>
      <c r="C829" t="s">
        <v>659</v>
      </c>
      <c r="D829" t="s">
        <v>11</v>
      </c>
      <c r="E829" t="s">
        <v>660</v>
      </c>
      <c r="F829" t="s">
        <v>51</v>
      </c>
      <c r="G829" t="s">
        <v>1141</v>
      </c>
      <c r="H829" t="s">
        <v>361</v>
      </c>
      <c r="I829" t="s">
        <v>14</v>
      </c>
      <c r="J829" t="s">
        <v>611</v>
      </c>
      <c r="L829" t="s">
        <v>52</v>
      </c>
      <c r="M829" t="s">
        <v>616</v>
      </c>
      <c r="R829" t="s">
        <v>372</v>
      </c>
      <c r="S829" t="s">
        <v>75</v>
      </c>
      <c r="T829" t="s">
        <v>17</v>
      </c>
      <c r="U829" t="s">
        <v>594</v>
      </c>
      <c r="W829" t="s">
        <v>614</v>
      </c>
      <c r="X829" t="s">
        <v>615</v>
      </c>
      <c r="AC829" t="s">
        <v>372</v>
      </c>
      <c r="AD829" t="s">
        <v>338</v>
      </c>
      <c r="AE829" t="s">
        <v>36</v>
      </c>
      <c r="AG829">
        <v>0</v>
      </c>
      <c r="AH829">
        <v>9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 s="36">
        <v>1</v>
      </c>
      <c r="AP829">
        <v>1</v>
      </c>
      <c r="AQ829">
        <v>2</v>
      </c>
      <c r="AR829">
        <v>3</v>
      </c>
      <c r="AS829">
        <v>3</v>
      </c>
      <c r="AT829">
        <v>9</v>
      </c>
      <c r="AU829" t="s">
        <v>21</v>
      </c>
      <c r="AV829" t="s">
        <v>652</v>
      </c>
      <c r="AW829">
        <v>100</v>
      </c>
      <c r="AX829">
        <v>50</v>
      </c>
      <c r="AY829">
        <v>0</v>
      </c>
      <c r="AZ829">
        <v>5</v>
      </c>
      <c r="BA829">
        <v>155</v>
      </c>
      <c r="BB829">
        <v>8.6633450799999991</v>
      </c>
      <c r="BC829">
        <v>14.9876931</v>
      </c>
      <c r="BD829">
        <v>11</v>
      </c>
    </row>
    <row r="830" spans="1:56" x14ac:dyDescent="0.25">
      <c r="A830" s="171">
        <v>44161</v>
      </c>
      <c r="B830" t="s">
        <v>10</v>
      </c>
      <c r="C830" t="s">
        <v>659</v>
      </c>
      <c r="D830" t="s">
        <v>11</v>
      </c>
      <c r="E830" t="s">
        <v>660</v>
      </c>
      <c r="F830" t="s">
        <v>51</v>
      </c>
      <c r="G830" t="s">
        <v>1141</v>
      </c>
      <c r="H830" t="s">
        <v>361</v>
      </c>
      <c r="I830" t="s">
        <v>14</v>
      </c>
      <c r="J830" t="s">
        <v>611</v>
      </c>
      <c r="L830" t="s">
        <v>52</v>
      </c>
      <c r="M830" t="s">
        <v>616</v>
      </c>
      <c r="R830" t="s">
        <v>372</v>
      </c>
      <c r="S830" t="s">
        <v>75</v>
      </c>
      <c r="T830" t="s">
        <v>17</v>
      </c>
      <c r="U830" t="s">
        <v>594</v>
      </c>
      <c r="W830" t="s">
        <v>614</v>
      </c>
      <c r="X830" t="s">
        <v>615</v>
      </c>
      <c r="AC830" t="s">
        <v>372</v>
      </c>
      <c r="AD830" t="s">
        <v>338</v>
      </c>
      <c r="AE830" t="s">
        <v>36</v>
      </c>
      <c r="AG830">
        <v>0</v>
      </c>
      <c r="AH830">
        <v>7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 s="36">
        <v>1</v>
      </c>
      <c r="AP830">
        <v>1</v>
      </c>
      <c r="AQ830">
        <v>1</v>
      </c>
      <c r="AR830">
        <v>2</v>
      </c>
      <c r="AS830">
        <v>3</v>
      </c>
      <c r="AT830">
        <v>7</v>
      </c>
      <c r="AU830" t="s">
        <v>21</v>
      </c>
      <c r="AV830" t="s">
        <v>652</v>
      </c>
      <c r="AW830">
        <v>90</v>
      </c>
      <c r="AX830">
        <v>30</v>
      </c>
      <c r="AY830">
        <v>0</v>
      </c>
      <c r="AZ830">
        <v>3</v>
      </c>
      <c r="BA830">
        <v>123</v>
      </c>
      <c r="BB830">
        <v>8.6633450799999991</v>
      </c>
      <c r="BC830">
        <v>14.9876931</v>
      </c>
      <c r="BD830">
        <v>11</v>
      </c>
    </row>
    <row r="831" spans="1:56" x14ac:dyDescent="0.25">
      <c r="A831" s="171">
        <v>44161</v>
      </c>
      <c r="B831" t="s">
        <v>10</v>
      </c>
      <c r="C831" t="s">
        <v>659</v>
      </c>
      <c r="D831" t="s">
        <v>11</v>
      </c>
      <c r="E831" t="s">
        <v>660</v>
      </c>
      <c r="F831" t="s">
        <v>51</v>
      </c>
      <c r="G831" t="s">
        <v>1141</v>
      </c>
      <c r="H831" t="s">
        <v>361</v>
      </c>
      <c r="I831" t="s">
        <v>14</v>
      </c>
      <c r="J831" t="s">
        <v>611</v>
      </c>
      <c r="L831" t="s">
        <v>52</v>
      </c>
      <c r="M831" t="s">
        <v>616</v>
      </c>
      <c r="R831" t="s">
        <v>372</v>
      </c>
      <c r="S831" t="s">
        <v>29</v>
      </c>
      <c r="T831" t="s">
        <v>17</v>
      </c>
      <c r="U831" t="s">
        <v>594</v>
      </c>
      <c r="W831" t="s">
        <v>614</v>
      </c>
      <c r="X831" t="s">
        <v>615</v>
      </c>
      <c r="AC831" t="s">
        <v>372</v>
      </c>
      <c r="AD831" t="s">
        <v>338</v>
      </c>
      <c r="AE831" t="s">
        <v>36</v>
      </c>
      <c r="AG831">
        <v>0</v>
      </c>
      <c r="AH831">
        <v>10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 s="36">
        <v>1</v>
      </c>
      <c r="AP831">
        <v>1</v>
      </c>
      <c r="AQ831">
        <v>2</v>
      </c>
      <c r="AR831">
        <v>3</v>
      </c>
      <c r="AS831">
        <v>4</v>
      </c>
      <c r="AT831">
        <v>10</v>
      </c>
      <c r="AU831" t="s">
        <v>21</v>
      </c>
      <c r="AV831" t="s">
        <v>652</v>
      </c>
      <c r="AW831">
        <v>130</v>
      </c>
      <c r="AX831">
        <v>50</v>
      </c>
      <c r="AY831">
        <v>0</v>
      </c>
      <c r="AZ831">
        <v>3</v>
      </c>
      <c r="BA831">
        <v>183</v>
      </c>
      <c r="BB831">
        <v>8.6633450799999991</v>
      </c>
      <c r="BC831">
        <v>14.9876931</v>
      </c>
      <c r="BD831">
        <v>11</v>
      </c>
    </row>
    <row r="832" spans="1:56" x14ac:dyDescent="0.25">
      <c r="A832" s="171">
        <v>44161</v>
      </c>
      <c r="B832" t="s">
        <v>10</v>
      </c>
      <c r="C832" t="s">
        <v>659</v>
      </c>
      <c r="D832" t="s">
        <v>11</v>
      </c>
      <c r="E832" t="s">
        <v>660</v>
      </c>
      <c r="F832" t="s">
        <v>51</v>
      </c>
      <c r="G832" t="s">
        <v>1141</v>
      </c>
      <c r="H832" t="s">
        <v>361</v>
      </c>
      <c r="I832" t="s">
        <v>14</v>
      </c>
      <c r="J832" t="s">
        <v>611</v>
      </c>
      <c r="L832" t="s">
        <v>52</v>
      </c>
      <c r="M832" t="s">
        <v>616</v>
      </c>
      <c r="R832" t="s">
        <v>372</v>
      </c>
      <c r="S832" t="s">
        <v>29</v>
      </c>
      <c r="T832" t="s">
        <v>17</v>
      </c>
      <c r="U832" t="s">
        <v>594</v>
      </c>
      <c r="W832" t="s">
        <v>614</v>
      </c>
      <c r="X832" t="s">
        <v>615</v>
      </c>
      <c r="AC832" t="s">
        <v>372</v>
      </c>
      <c r="AD832" t="s">
        <v>338</v>
      </c>
      <c r="AE832" t="s">
        <v>36</v>
      </c>
      <c r="AG832">
        <v>0</v>
      </c>
      <c r="AH832">
        <v>8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 s="36">
        <v>1</v>
      </c>
      <c r="AP832">
        <v>1</v>
      </c>
      <c r="AQ832">
        <v>2</v>
      </c>
      <c r="AR832">
        <v>2</v>
      </c>
      <c r="AS832">
        <v>3</v>
      </c>
      <c r="AT832">
        <v>8</v>
      </c>
      <c r="AU832" t="s">
        <v>21</v>
      </c>
      <c r="AV832" t="s">
        <v>652</v>
      </c>
      <c r="AW832">
        <v>100</v>
      </c>
      <c r="AX832">
        <v>50</v>
      </c>
      <c r="AY832">
        <v>0</v>
      </c>
      <c r="AZ832">
        <v>4</v>
      </c>
      <c r="BA832">
        <v>154</v>
      </c>
      <c r="BB832">
        <v>8.6633450799999991</v>
      </c>
      <c r="BC832">
        <v>14.9876931</v>
      </c>
      <c r="BD832">
        <v>11</v>
      </c>
    </row>
    <row r="833" spans="1:56" x14ac:dyDescent="0.25">
      <c r="A833" s="171">
        <v>44161</v>
      </c>
      <c r="B833" t="s">
        <v>10</v>
      </c>
      <c r="C833" t="s">
        <v>659</v>
      </c>
      <c r="D833" t="s">
        <v>11</v>
      </c>
      <c r="E833" t="s">
        <v>660</v>
      </c>
      <c r="F833" t="s">
        <v>51</v>
      </c>
      <c r="G833" t="s">
        <v>1141</v>
      </c>
      <c r="H833" t="s">
        <v>361</v>
      </c>
      <c r="I833" t="s">
        <v>14</v>
      </c>
      <c r="J833" t="s">
        <v>611</v>
      </c>
      <c r="L833" t="s">
        <v>52</v>
      </c>
      <c r="M833" t="s">
        <v>616</v>
      </c>
      <c r="R833" t="s">
        <v>372</v>
      </c>
      <c r="S833" t="s">
        <v>29</v>
      </c>
      <c r="T833" t="s">
        <v>17</v>
      </c>
      <c r="U833" t="s">
        <v>594</v>
      </c>
      <c r="W833" t="s">
        <v>614</v>
      </c>
      <c r="X833" t="s">
        <v>615</v>
      </c>
      <c r="AC833" t="s">
        <v>372</v>
      </c>
      <c r="AD833" t="s">
        <v>267</v>
      </c>
      <c r="AE833" t="s">
        <v>36</v>
      </c>
      <c r="AG833">
        <v>0</v>
      </c>
      <c r="AH833">
        <v>8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 s="36">
        <v>1</v>
      </c>
      <c r="AP833">
        <v>2</v>
      </c>
      <c r="AQ833">
        <v>2</v>
      </c>
      <c r="AR833">
        <v>1</v>
      </c>
      <c r="AS833">
        <v>3</v>
      </c>
      <c r="AT833">
        <v>8</v>
      </c>
      <c r="AU833" t="s">
        <v>21</v>
      </c>
      <c r="AV833" t="s">
        <v>652</v>
      </c>
      <c r="AW833">
        <v>90</v>
      </c>
      <c r="AX833">
        <v>20</v>
      </c>
      <c r="AY833">
        <v>0</v>
      </c>
      <c r="AZ833">
        <v>5</v>
      </c>
      <c r="BA833">
        <v>115</v>
      </c>
      <c r="BB833">
        <v>8.6633450799999991</v>
      </c>
      <c r="BC833">
        <v>14.9876931</v>
      </c>
      <c r="BD833">
        <v>11</v>
      </c>
    </row>
    <row r="834" spans="1:56" x14ac:dyDescent="0.25">
      <c r="A834" s="171">
        <v>44161</v>
      </c>
      <c r="B834" t="s">
        <v>10</v>
      </c>
      <c r="C834" t="s">
        <v>659</v>
      </c>
      <c r="D834" t="s">
        <v>11</v>
      </c>
      <c r="E834" t="s">
        <v>660</v>
      </c>
      <c r="F834" t="s">
        <v>51</v>
      </c>
      <c r="G834" t="s">
        <v>1141</v>
      </c>
      <c r="H834" t="s">
        <v>361</v>
      </c>
      <c r="I834" t="s">
        <v>14</v>
      </c>
      <c r="J834" t="s">
        <v>611</v>
      </c>
      <c r="L834" t="s">
        <v>52</v>
      </c>
      <c r="M834" t="s">
        <v>616</v>
      </c>
      <c r="R834" t="s">
        <v>372</v>
      </c>
      <c r="S834" t="s">
        <v>29</v>
      </c>
      <c r="T834" t="s">
        <v>17</v>
      </c>
      <c r="U834" t="s">
        <v>594</v>
      </c>
      <c r="W834" t="s">
        <v>614</v>
      </c>
      <c r="X834" t="s">
        <v>615</v>
      </c>
      <c r="AC834" t="s">
        <v>372</v>
      </c>
      <c r="AD834" t="s">
        <v>267</v>
      </c>
      <c r="AE834" t="s">
        <v>36</v>
      </c>
      <c r="AG834">
        <v>0</v>
      </c>
      <c r="AH834">
        <v>6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 s="36">
        <v>1</v>
      </c>
      <c r="AP834">
        <v>1</v>
      </c>
      <c r="AQ834">
        <v>2</v>
      </c>
      <c r="AR834">
        <v>1</v>
      </c>
      <c r="AS834">
        <v>2</v>
      </c>
      <c r="AT834">
        <v>6</v>
      </c>
      <c r="AU834" t="s">
        <v>21</v>
      </c>
      <c r="AV834" t="s">
        <v>327</v>
      </c>
      <c r="AW834">
        <v>50</v>
      </c>
      <c r="AX834">
        <v>15</v>
      </c>
      <c r="AY834">
        <v>0</v>
      </c>
      <c r="AZ834">
        <v>3</v>
      </c>
      <c r="BA834">
        <v>68</v>
      </c>
      <c r="BB834">
        <v>8.6633450799999991</v>
      </c>
      <c r="BC834">
        <v>14.9876931</v>
      </c>
      <c r="BD834">
        <v>11</v>
      </c>
    </row>
    <row r="835" spans="1:56" x14ac:dyDescent="0.25">
      <c r="A835" s="171">
        <v>44161</v>
      </c>
      <c r="B835" t="s">
        <v>10</v>
      </c>
      <c r="C835" t="s">
        <v>659</v>
      </c>
      <c r="D835" t="s">
        <v>11</v>
      </c>
      <c r="E835" t="s">
        <v>660</v>
      </c>
      <c r="F835" t="s">
        <v>51</v>
      </c>
      <c r="G835" t="s">
        <v>1141</v>
      </c>
      <c r="H835" t="s">
        <v>361</v>
      </c>
      <c r="I835" t="s">
        <v>14</v>
      </c>
      <c r="J835" t="s">
        <v>611</v>
      </c>
      <c r="L835" t="s">
        <v>52</v>
      </c>
      <c r="M835" t="s">
        <v>616</v>
      </c>
      <c r="R835" t="s">
        <v>372</v>
      </c>
      <c r="S835" t="s">
        <v>75</v>
      </c>
      <c r="T835" t="s">
        <v>17</v>
      </c>
      <c r="U835" t="s">
        <v>594</v>
      </c>
      <c r="W835" t="s">
        <v>614</v>
      </c>
      <c r="X835" t="s">
        <v>615</v>
      </c>
      <c r="AC835" t="s">
        <v>372</v>
      </c>
      <c r="AD835" t="s">
        <v>308</v>
      </c>
      <c r="AE835" t="s">
        <v>36</v>
      </c>
      <c r="AG835">
        <v>0</v>
      </c>
      <c r="AH835">
        <v>10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 s="36">
        <v>1</v>
      </c>
      <c r="AP835">
        <v>2</v>
      </c>
      <c r="AQ835">
        <v>3</v>
      </c>
      <c r="AR835">
        <v>1</v>
      </c>
      <c r="AS835">
        <v>4</v>
      </c>
      <c r="AT835">
        <v>10</v>
      </c>
      <c r="AU835" t="s">
        <v>21</v>
      </c>
      <c r="AV835" t="s">
        <v>652</v>
      </c>
      <c r="AW835">
        <v>110</v>
      </c>
      <c r="AX835">
        <v>40</v>
      </c>
      <c r="AY835">
        <v>0</v>
      </c>
      <c r="AZ835">
        <v>8</v>
      </c>
      <c r="BA835">
        <v>158</v>
      </c>
      <c r="BB835">
        <v>8.6633450799999991</v>
      </c>
      <c r="BC835">
        <v>14.9876931</v>
      </c>
      <c r="BD835">
        <v>11</v>
      </c>
    </row>
    <row r="836" spans="1:56" x14ac:dyDescent="0.25">
      <c r="A836" s="171">
        <v>44161</v>
      </c>
      <c r="B836" t="s">
        <v>10</v>
      </c>
      <c r="C836" t="s">
        <v>659</v>
      </c>
      <c r="D836" t="s">
        <v>11</v>
      </c>
      <c r="E836" t="s">
        <v>660</v>
      </c>
      <c r="F836" t="s">
        <v>51</v>
      </c>
      <c r="G836" t="s">
        <v>1141</v>
      </c>
      <c r="H836" t="s">
        <v>361</v>
      </c>
      <c r="I836" t="s">
        <v>14</v>
      </c>
      <c r="J836" t="s">
        <v>611</v>
      </c>
      <c r="L836" t="s">
        <v>52</v>
      </c>
      <c r="M836" t="s">
        <v>616</v>
      </c>
      <c r="R836" t="s">
        <v>372</v>
      </c>
      <c r="S836" t="s">
        <v>65</v>
      </c>
      <c r="T836" t="s">
        <v>25</v>
      </c>
      <c r="U836" t="s">
        <v>596</v>
      </c>
      <c r="W836" t="s">
        <v>10</v>
      </c>
      <c r="X836" t="s">
        <v>659</v>
      </c>
      <c r="Y836" t="s">
        <v>11</v>
      </c>
      <c r="Z836" t="s">
        <v>660</v>
      </c>
      <c r="AA836" t="s">
        <v>12</v>
      </c>
      <c r="AB836" t="s">
        <v>661</v>
      </c>
      <c r="AC836" t="s">
        <v>381</v>
      </c>
      <c r="AD836" t="s">
        <v>320</v>
      </c>
      <c r="AE836" t="s">
        <v>36</v>
      </c>
      <c r="AG836">
        <v>0</v>
      </c>
      <c r="AH836">
        <v>7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 s="36">
        <v>1</v>
      </c>
      <c r="AP836">
        <v>1</v>
      </c>
      <c r="AQ836">
        <v>2</v>
      </c>
      <c r="AR836">
        <v>1</v>
      </c>
      <c r="AS836">
        <v>3</v>
      </c>
      <c r="AT836">
        <v>7</v>
      </c>
      <c r="AU836" t="s">
        <v>21</v>
      </c>
      <c r="AV836" t="s">
        <v>652</v>
      </c>
      <c r="AW836">
        <v>80</v>
      </c>
      <c r="AX836">
        <v>30</v>
      </c>
      <c r="AY836">
        <v>0</v>
      </c>
      <c r="AZ836">
        <v>6</v>
      </c>
      <c r="BA836">
        <v>116</v>
      </c>
      <c r="BB836">
        <v>8.6633450799999991</v>
      </c>
      <c r="BC836">
        <v>14.9876931</v>
      </c>
      <c r="BD836">
        <v>11</v>
      </c>
    </row>
    <row r="837" spans="1:56" x14ac:dyDescent="0.25">
      <c r="A837" s="171">
        <v>44161</v>
      </c>
      <c r="B837" t="s">
        <v>10</v>
      </c>
      <c r="C837" t="s">
        <v>659</v>
      </c>
      <c r="D837" t="s">
        <v>11</v>
      </c>
      <c r="E837" t="s">
        <v>660</v>
      </c>
      <c r="F837" t="s">
        <v>51</v>
      </c>
      <c r="G837" t="s">
        <v>1141</v>
      </c>
      <c r="H837" t="s">
        <v>361</v>
      </c>
      <c r="I837" t="s">
        <v>14</v>
      </c>
      <c r="J837" t="s">
        <v>611</v>
      </c>
      <c r="L837" t="s">
        <v>52</v>
      </c>
      <c r="M837" t="s">
        <v>616</v>
      </c>
      <c r="R837" t="s">
        <v>372</v>
      </c>
      <c r="S837" t="s">
        <v>65</v>
      </c>
      <c r="T837" t="s">
        <v>25</v>
      </c>
      <c r="U837" t="s">
        <v>596</v>
      </c>
      <c r="W837" t="s">
        <v>10</v>
      </c>
      <c r="X837" t="s">
        <v>659</v>
      </c>
      <c r="Y837" t="s">
        <v>11</v>
      </c>
      <c r="Z837" t="s">
        <v>660</v>
      </c>
      <c r="AA837" t="s">
        <v>12</v>
      </c>
      <c r="AB837" t="s">
        <v>661</v>
      </c>
      <c r="AC837" t="s">
        <v>381</v>
      </c>
      <c r="AD837" t="s">
        <v>320</v>
      </c>
      <c r="AE837" t="s">
        <v>36</v>
      </c>
      <c r="AG837">
        <v>0</v>
      </c>
      <c r="AH837">
        <v>5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 s="36">
        <v>1</v>
      </c>
      <c r="AP837">
        <v>0</v>
      </c>
      <c r="AQ837">
        <v>2</v>
      </c>
      <c r="AR837">
        <v>1</v>
      </c>
      <c r="AS837">
        <v>2</v>
      </c>
      <c r="AT837">
        <v>5</v>
      </c>
      <c r="AU837" t="s">
        <v>21</v>
      </c>
      <c r="AV837" t="s">
        <v>327</v>
      </c>
      <c r="AW837">
        <v>40</v>
      </c>
      <c r="AX837">
        <v>20</v>
      </c>
      <c r="AY837">
        <v>0</v>
      </c>
      <c r="AZ837">
        <v>3</v>
      </c>
      <c r="BA837">
        <v>63</v>
      </c>
      <c r="BB837">
        <v>8.6633450799999991</v>
      </c>
      <c r="BC837">
        <v>14.9876931</v>
      </c>
      <c r="BD837">
        <v>11</v>
      </c>
    </row>
    <row r="838" spans="1:56" x14ac:dyDescent="0.25">
      <c r="A838" s="171">
        <v>44161</v>
      </c>
      <c r="B838" t="s">
        <v>10</v>
      </c>
      <c r="C838" t="s">
        <v>659</v>
      </c>
      <c r="D838" t="s">
        <v>11</v>
      </c>
      <c r="E838" t="s">
        <v>660</v>
      </c>
      <c r="F838" t="s">
        <v>51</v>
      </c>
      <c r="G838" t="s">
        <v>1141</v>
      </c>
      <c r="H838" t="s">
        <v>361</v>
      </c>
      <c r="I838" t="s">
        <v>14</v>
      </c>
      <c r="J838" t="s">
        <v>611</v>
      </c>
      <c r="L838" t="s">
        <v>52</v>
      </c>
      <c r="M838" t="s">
        <v>616</v>
      </c>
      <c r="R838" t="s">
        <v>372</v>
      </c>
      <c r="S838" t="s">
        <v>75</v>
      </c>
      <c r="T838" t="s">
        <v>17</v>
      </c>
      <c r="U838" t="s">
        <v>594</v>
      </c>
      <c r="W838" t="s">
        <v>614</v>
      </c>
      <c r="X838" t="s">
        <v>615</v>
      </c>
      <c r="AC838" t="s">
        <v>372</v>
      </c>
      <c r="AD838" t="s">
        <v>308</v>
      </c>
      <c r="AE838" t="s">
        <v>36</v>
      </c>
      <c r="AG838">
        <v>0</v>
      </c>
      <c r="AH838">
        <v>9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 s="36">
        <v>1</v>
      </c>
      <c r="AP838">
        <v>2</v>
      </c>
      <c r="AQ838">
        <v>3</v>
      </c>
      <c r="AR838">
        <v>0</v>
      </c>
      <c r="AS838">
        <v>4</v>
      </c>
      <c r="AT838">
        <v>9</v>
      </c>
      <c r="AU838" t="s">
        <v>21</v>
      </c>
      <c r="AV838" t="s">
        <v>652</v>
      </c>
      <c r="AW838">
        <v>120</v>
      </c>
      <c r="AX838">
        <v>30</v>
      </c>
      <c r="AY838">
        <v>0</v>
      </c>
      <c r="AZ838">
        <v>6</v>
      </c>
      <c r="BA838">
        <v>156</v>
      </c>
      <c r="BB838">
        <v>8.6633450799999991</v>
      </c>
      <c r="BC838">
        <v>14.9876931</v>
      </c>
      <c r="BD838">
        <v>11</v>
      </c>
    </row>
    <row r="839" spans="1:56" x14ac:dyDescent="0.25">
      <c r="A839" s="171">
        <v>44161</v>
      </c>
      <c r="B839" t="s">
        <v>10</v>
      </c>
      <c r="C839" t="s">
        <v>659</v>
      </c>
      <c r="D839" t="s">
        <v>11</v>
      </c>
      <c r="E839" t="s">
        <v>660</v>
      </c>
      <c r="F839" t="s">
        <v>12</v>
      </c>
      <c r="G839" t="s">
        <v>661</v>
      </c>
      <c r="H839" t="s">
        <v>368</v>
      </c>
      <c r="I839" t="s">
        <v>25</v>
      </c>
      <c r="J839" t="s">
        <v>596</v>
      </c>
      <c r="L839" t="s">
        <v>10</v>
      </c>
      <c r="M839" t="s">
        <v>659</v>
      </c>
      <c r="N839" t="s">
        <v>11</v>
      </c>
      <c r="O839" t="s">
        <v>660</v>
      </c>
      <c r="P839" t="s">
        <v>12</v>
      </c>
      <c r="Q839" t="s">
        <v>661</v>
      </c>
      <c r="R839" t="s">
        <v>335</v>
      </c>
      <c r="S839" t="s">
        <v>75</v>
      </c>
      <c r="T839" t="s">
        <v>25</v>
      </c>
      <c r="U839" t="s">
        <v>596</v>
      </c>
      <c r="W839" t="s">
        <v>10</v>
      </c>
      <c r="X839" t="s">
        <v>659</v>
      </c>
      <c r="Y839" t="s">
        <v>11</v>
      </c>
      <c r="Z839" t="s">
        <v>660</v>
      </c>
      <c r="AA839" t="s">
        <v>12</v>
      </c>
      <c r="AB839" t="s">
        <v>661</v>
      </c>
      <c r="AC839" t="s">
        <v>336</v>
      </c>
      <c r="AD839" t="s">
        <v>182</v>
      </c>
      <c r="AE839" t="s">
        <v>30</v>
      </c>
      <c r="AG839">
        <v>11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 s="36">
        <v>1</v>
      </c>
      <c r="AP839">
        <v>1</v>
      </c>
      <c r="AQ839">
        <v>2</v>
      </c>
      <c r="AR839">
        <v>6</v>
      </c>
      <c r="AS839">
        <v>2</v>
      </c>
      <c r="AT839">
        <v>11</v>
      </c>
      <c r="AU839" t="s">
        <v>337</v>
      </c>
      <c r="AV839" t="s">
        <v>327</v>
      </c>
      <c r="AW839">
        <v>136</v>
      </c>
      <c r="AX839">
        <v>38</v>
      </c>
      <c r="AY839">
        <v>15</v>
      </c>
      <c r="AZ839">
        <v>2</v>
      </c>
      <c r="BA839">
        <v>191</v>
      </c>
      <c r="BB839">
        <v>7.5627594599999997</v>
      </c>
      <c r="BC839">
        <v>15.4252009</v>
      </c>
      <c r="BD839">
        <v>11</v>
      </c>
    </row>
    <row r="840" spans="1:56" x14ac:dyDescent="0.25">
      <c r="A840" s="171">
        <v>44162</v>
      </c>
      <c r="B840" t="s">
        <v>26</v>
      </c>
      <c r="C840" t="s">
        <v>590</v>
      </c>
      <c r="D840" t="s">
        <v>591</v>
      </c>
      <c r="E840" t="s">
        <v>592</v>
      </c>
      <c r="F840" t="s">
        <v>142</v>
      </c>
      <c r="G840" t="s">
        <v>606</v>
      </c>
      <c r="H840" t="s">
        <v>363</v>
      </c>
      <c r="I840" t="s">
        <v>25</v>
      </c>
      <c r="J840" t="s">
        <v>596</v>
      </c>
      <c r="L840" t="s">
        <v>26</v>
      </c>
      <c r="M840" t="s">
        <v>590</v>
      </c>
      <c r="N840" t="s">
        <v>591</v>
      </c>
      <c r="O840" t="s">
        <v>592</v>
      </c>
      <c r="P840" t="s">
        <v>142</v>
      </c>
      <c r="Q840" t="s">
        <v>606</v>
      </c>
      <c r="R840" t="s">
        <v>363</v>
      </c>
      <c r="S840" t="s">
        <v>245</v>
      </c>
      <c r="T840" t="s">
        <v>17</v>
      </c>
      <c r="U840" t="s">
        <v>594</v>
      </c>
      <c r="W840" t="s">
        <v>163</v>
      </c>
      <c r="X840" t="s">
        <v>643</v>
      </c>
      <c r="AC840" t="s">
        <v>372</v>
      </c>
      <c r="AD840" t="s">
        <v>265</v>
      </c>
      <c r="AE840" t="s">
        <v>30</v>
      </c>
      <c r="AG840">
        <v>2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1</v>
      </c>
      <c r="AP840">
        <v>0</v>
      </c>
      <c r="AQ840">
        <v>0</v>
      </c>
      <c r="AR840">
        <v>0</v>
      </c>
      <c r="AS840">
        <v>2</v>
      </c>
      <c r="AT840">
        <v>2</v>
      </c>
      <c r="AU840" t="s">
        <v>37</v>
      </c>
      <c r="AW840">
        <v>97</v>
      </c>
      <c r="AX840">
        <v>0</v>
      </c>
      <c r="AY840">
        <v>0</v>
      </c>
      <c r="AZ840">
        <v>0</v>
      </c>
      <c r="BA840">
        <v>97</v>
      </c>
      <c r="BB840">
        <v>6.9304543000000001</v>
      </c>
      <c r="BC840">
        <v>14.819990539999999</v>
      </c>
      <c r="BD840">
        <v>11</v>
      </c>
    </row>
    <row r="841" spans="1:56" x14ac:dyDescent="0.25">
      <c r="A841" s="171">
        <v>44162</v>
      </c>
      <c r="B841" t="s">
        <v>26</v>
      </c>
      <c r="C841" t="s">
        <v>590</v>
      </c>
      <c r="D841" t="s">
        <v>591</v>
      </c>
      <c r="E841" t="s">
        <v>592</v>
      </c>
      <c r="F841" t="s">
        <v>142</v>
      </c>
      <c r="G841" t="s">
        <v>606</v>
      </c>
      <c r="H841" t="s">
        <v>363</v>
      </c>
      <c r="I841" t="s">
        <v>25</v>
      </c>
      <c r="J841" t="s">
        <v>596</v>
      </c>
      <c r="L841" t="s">
        <v>26</v>
      </c>
      <c r="M841" t="s">
        <v>590</v>
      </c>
      <c r="N841" t="s">
        <v>591</v>
      </c>
      <c r="O841" t="s">
        <v>592</v>
      </c>
      <c r="P841" t="s">
        <v>142</v>
      </c>
      <c r="Q841" t="s">
        <v>606</v>
      </c>
      <c r="R841" t="s">
        <v>363</v>
      </c>
      <c r="S841" t="s">
        <v>245</v>
      </c>
      <c r="T841" t="s">
        <v>17</v>
      </c>
      <c r="U841" t="s">
        <v>594</v>
      </c>
      <c r="W841" t="s">
        <v>18</v>
      </c>
      <c r="X841" t="s">
        <v>601</v>
      </c>
      <c r="AC841" t="s">
        <v>372</v>
      </c>
      <c r="AD841" t="s">
        <v>144</v>
      </c>
      <c r="AE841" t="s">
        <v>30</v>
      </c>
      <c r="AG841">
        <v>3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1</v>
      </c>
      <c r="AP841">
        <v>0</v>
      </c>
      <c r="AQ841">
        <v>0</v>
      </c>
      <c r="AR841">
        <v>0</v>
      </c>
      <c r="AS841">
        <v>3</v>
      </c>
      <c r="AT841">
        <v>3</v>
      </c>
      <c r="AU841" t="s">
        <v>37</v>
      </c>
      <c r="AW841">
        <v>129</v>
      </c>
      <c r="AX841">
        <v>0</v>
      </c>
      <c r="AY841">
        <v>0</v>
      </c>
      <c r="AZ841">
        <v>0</v>
      </c>
      <c r="BA841">
        <v>129</v>
      </c>
      <c r="BB841">
        <v>6.9304543000000001</v>
      </c>
      <c r="BC841">
        <v>14.819990539999999</v>
      </c>
      <c r="BD841">
        <v>11</v>
      </c>
    </row>
    <row r="842" spans="1:56" x14ac:dyDescent="0.25">
      <c r="A842" s="171">
        <v>44162</v>
      </c>
      <c r="B842" t="s">
        <v>26</v>
      </c>
      <c r="C842" t="s">
        <v>590</v>
      </c>
      <c r="D842" t="s">
        <v>591</v>
      </c>
      <c r="E842" t="s">
        <v>592</v>
      </c>
      <c r="F842" t="s">
        <v>88</v>
      </c>
      <c r="G842" t="s">
        <v>593</v>
      </c>
      <c r="H842" t="s">
        <v>89</v>
      </c>
      <c r="I842" t="s">
        <v>25</v>
      </c>
      <c r="J842" t="s">
        <v>596</v>
      </c>
      <c r="L842" t="s">
        <v>26</v>
      </c>
      <c r="M842" t="s">
        <v>590</v>
      </c>
      <c r="N842" t="s">
        <v>591</v>
      </c>
      <c r="O842" t="s">
        <v>592</v>
      </c>
      <c r="P842" t="s">
        <v>27</v>
      </c>
      <c r="Q842" t="s">
        <v>607</v>
      </c>
      <c r="R842" t="s">
        <v>750</v>
      </c>
      <c r="S842" t="s">
        <v>75</v>
      </c>
      <c r="T842" t="s">
        <v>25</v>
      </c>
      <c r="U842" t="s">
        <v>596</v>
      </c>
      <c r="W842" t="s">
        <v>92</v>
      </c>
      <c r="X842" t="s">
        <v>602</v>
      </c>
      <c r="Y842" t="s">
        <v>603</v>
      </c>
      <c r="Z842" t="s">
        <v>604</v>
      </c>
      <c r="AA842" t="s">
        <v>99</v>
      </c>
      <c r="AB842" t="s">
        <v>695</v>
      </c>
      <c r="AC842" t="s">
        <v>100</v>
      </c>
      <c r="AD842" t="s">
        <v>315</v>
      </c>
      <c r="AE842" t="s">
        <v>30</v>
      </c>
      <c r="AG842">
        <v>4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1</v>
      </c>
      <c r="AP842">
        <v>0</v>
      </c>
      <c r="AQ842">
        <v>0</v>
      </c>
      <c r="AR842">
        <v>0</v>
      </c>
      <c r="AS842">
        <v>4</v>
      </c>
      <c r="AT842">
        <v>4</v>
      </c>
      <c r="AU842" t="s">
        <v>37</v>
      </c>
      <c r="AW842">
        <v>56</v>
      </c>
      <c r="AX842">
        <v>0</v>
      </c>
      <c r="AY842">
        <v>0</v>
      </c>
      <c r="AZ842">
        <v>0</v>
      </c>
      <c r="BA842">
        <v>56</v>
      </c>
      <c r="BB842">
        <v>6.7419379599999996</v>
      </c>
      <c r="BC842">
        <v>14.56870743</v>
      </c>
      <c r="BD842">
        <v>11</v>
      </c>
    </row>
    <row r="843" spans="1:56" x14ac:dyDescent="0.25">
      <c r="A843" s="171">
        <v>44162</v>
      </c>
      <c r="B843" t="s">
        <v>26</v>
      </c>
      <c r="C843" t="s">
        <v>590</v>
      </c>
      <c r="D843" t="s">
        <v>591</v>
      </c>
      <c r="E843" t="s">
        <v>592</v>
      </c>
      <c r="F843" t="s">
        <v>88</v>
      </c>
      <c r="G843" t="s">
        <v>593</v>
      </c>
      <c r="H843" t="s">
        <v>89</v>
      </c>
      <c r="I843" t="s">
        <v>25</v>
      </c>
      <c r="J843" t="s">
        <v>596</v>
      </c>
      <c r="L843" t="s">
        <v>26</v>
      </c>
      <c r="M843" t="s">
        <v>590</v>
      </c>
      <c r="N843" t="s">
        <v>591</v>
      </c>
      <c r="O843" t="s">
        <v>592</v>
      </c>
      <c r="P843" t="s">
        <v>27</v>
      </c>
      <c r="Q843" t="s">
        <v>607</v>
      </c>
      <c r="R843" t="s">
        <v>789</v>
      </c>
      <c r="S843" t="s">
        <v>29</v>
      </c>
      <c r="T843" t="s">
        <v>25</v>
      </c>
      <c r="U843" t="s">
        <v>596</v>
      </c>
      <c r="W843" t="s">
        <v>167</v>
      </c>
      <c r="X843" t="s">
        <v>597</v>
      </c>
      <c r="Y843" t="s">
        <v>186</v>
      </c>
      <c r="Z843" t="s">
        <v>766</v>
      </c>
      <c r="AA843" t="s">
        <v>187</v>
      </c>
      <c r="AB843" t="s">
        <v>790</v>
      </c>
      <c r="AC843" t="s">
        <v>504</v>
      </c>
      <c r="AD843" t="s">
        <v>297</v>
      </c>
      <c r="AE843" t="s">
        <v>30</v>
      </c>
      <c r="AG843">
        <v>7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1</v>
      </c>
      <c r="AP843">
        <v>0</v>
      </c>
      <c r="AQ843">
        <v>0</v>
      </c>
      <c r="AR843">
        <v>2</v>
      </c>
      <c r="AS843">
        <v>5</v>
      </c>
      <c r="AT843">
        <v>7</v>
      </c>
      <c r="AU843" t="s">
        <v>37</v>
      </c>
      <c r="AW843">
        <v>78</v>
      </c>
      <c r="AX843">
        <v>0</v>
      </c>
      <c r="AY843">
        <v>0</v>
      </c>
      <c r="AZ843">
        <v>0</v>
      </c>
      <c r="BA843">
        <v>78</v>
      </c>
      <c r="BB843">
        <v>6.7419379599999996</v>
      </c>
      <c r="BC843">
        <v>14.56870743</v>
      </c>
      <c r="BD843">
        <v>11</v>
      </c>
    </row>
    <row r="844" spans="1:56" x14ac:dyDescent="0.25">
      <c r="A844" s="171">
        <v>44162</v>
      </c>
      <c r="B844" t="s">
        <v>26</v>
      </c>
      <c r="C844" t="s">
        <v>590</v>
      </c>
      <c r="D844" t="s">
        <v>591</v>
      </c>
      <c r="E844" t="s">
        <v>592</v>
      </c>
      <c r="F844" t="s">
        <v>88</v>
      </c>
      <c r="G844" t="s">
        <v>593</v>
      </c>
      <c r="H844" t="s">
        <v>89</v>
      </c>
      <c r="I844" t="s">
        <v>25</v>
      </c>
      <c r="J844" t="s">
        <v>596</v>
      </c>
      <c r="L844" t="s">
        <v>26</v>
      </c>
      <c r="M844" t="s">
        <v>590</v>
      </c>
      <c r="N844" t="s">
        <v>591</v>
      </c>
      <c r="O844" t="s">
        <v>592</v>
      </c>
      <c r="P844" t="s">
        <v>142</v>
      </c>
      <c r="Q844" t="s">
        <v>606</v>
      </c>
      <c r="R844" t="s">
        <v>153</v>
      </c>
      <c r="S844" t="s">
        <v>245</v>
      </c>
      <c r="T844" t="s">
        <v>25</v>
      </c>
      <c r="U844" t="s">
        <v>596</v>
      </c>
      <c r="W844" t="s">
        <v>26</v>
      </c>
      <c r="X844" t="s">
        <v>590</v>
      </c>
      <c r="Y844" t="s">
        <v>591</v>
      </c>
      <c r="Z844" t="s">
        <v>592</v>
      </c>
      <c r="AA844" t="s">
        <v>88</v>
      </c>
      <c r="AB844" t="s">
        <v>593</v>
      </c>
      <c r="AC844" t="s">
        <v>400</v>
      </c>
      <c r="AD844" t="s">
        <v>182</v>
      </c>
      <c r="AE844" t="s">
        <v>30</v>
      </c>
      <c r="AG844">
        <v>2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 s="36">
        <v>1</v>
      </c>
      <c r="AP844">
        <v>0</v>
      </c>
      <c r="AQ844">
        <v>0</v>
      </c>
      <c r="AR844">
        <v>0</v>
      </c>
      <c r="AS844">
        <v>2</v>
      </c>
      <c r="AT844">
        <v>2</v>
      </c>
      <c r="AU844" t="s">
        <v>37</v>
      </c>
      <c r="AW844">
        <v>35</v>
      </c>
      <c r="AX844">
        <v>0</v>
      </c>
      <c r="AY844">
        <v>0</v>
      </c>
      <c r="AZ844">
        <v>0</v>
      </c>
      <c r="BA844">
        <v>35</v>
      </c>
      <c r="BB844">
        <v>6.7419379599999996</v>
      </c>
      <c r="BC844">
        <v>14.56870743</v>
      </c>
      <c r="BD844">
        <v>11</v>
      </c>
    </row>
    <row r="845" spans="1:56" x14ac:dyDescent="0.25">
      <c r="A845" s="171">
        <v>44162</v>
      </c>
      <c r="B845" t="s">
        <v>92</v>
      </c>
      <c r="C845" t="s">
        <v>602</v>
      </c>
      <c r="D845" t="s">
        <v>940</v>
      </c>
      <c r="E845" t="s">
        <v>604</v>
      </c>
      <c r="F845" t="s">
        <v>193</v>
      </c>
      <c r="G845" t="s">
        <v>754</v>
      </c>
      <c r="H845" t="s">
        <v>367</v>
      </c>
      <c r="I845" t="s">
        <v>25</v>
      </c>
      <c r="J845" t="s">
        <v>596</v>
      </c>
      <c r="L845" t="s">
        <v>92</v>
      </c>
      <c r="M845" t="s">
        <v>602</v>
      </c>
      <c r="N845" t="s">
        <v>940</v>
      </c>
      <c r="O845" t="s">
        <v>604</v>
      </c>
      <c r="P845" t="s">
        <v>193</v>
      </c>
      <c r="Q845" t="s">
        <v>754</v>
      </c>
      <c r="R845" t="s">
        <v>1006</v>
      </c>
      <c r="S845" t="s">
        <v>83</v>
      </c>
      <c r="T845" t="s">
        <v>25</v>
      </c>
      <c r="U845" t="s">
        <v>596</v>
      </c>
      <c r="W845" t="s">
        <v>92</v>
      </c>
      <c r="X845" t="s">
        <v>602</v>
      </c>
      <c r="Y845" t="s">
        <v>603</v>
      </c>
      <c r="Z845" t="s">
        <v>604</v>
      </c>
      <c r="AA845" t="s">
        <v>193</v>
      </c>
      <c r="AB845" t="s">
        <v>754</v>
      </c>
      <c r="AC845" t="s">
        <v>1047</v>
      </c>
      <c r="AD845" t="s">
        <v>176</v>
      </c>
      <c r="AE845" t="s">
        <v>30</v>
      </c>
      <c r="AG845">
        <v>6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 s="36">
        <v>1</v>
      </c>
      <c r="AP845">
        <v>1</v>
      </c>
      <c r="AQ845">
        <v>2</v>
      </c>
      <c r="AR845">
        <v>2</v>
      </c>
      <c r="AS845">
        <v>1</v>
      </c>
      <c r="AT845">
        <v>6</v>
      </c>
      <c r="AU845" t="s">
        <v>151</v>
      </c>
      <c r="AV845" t="s">
        <v>327</v>
      </c>
      <c r="AW845">
        <v>80</v>
      </c>
      <c r="AX845">
        <v>0</v>
      </c>
      <c r="AY845">
        <v>0</v>
      </c>
      <c r="AZ845">
        <v>2</v>
      </c>
      <c r="BA845">
        <v>82</v>
      </c>
      <c r="BB845">
        <v>4.8990748999999996</v>
      </c>
      <c r="BC845">
        <v>14.54433978</v>
      </c>
      <c r="BD845">
        <v>11</v>
      </c>
    </row>
    <row r="846" spans="1:56" x14ac:dyDescent="0.25">
      <c r="A846" s="171">
        <v>44162</v>
      </c>
      <c r="B846" t="s">
        <v>92</v>
      </c>
      <c r="C846" t="s">
        <v>602</v>
      </c>
      <c r="D846" t="s">
        <v>940</v>
      </c>
      <c r="E846" t="s">
        <v>604</v>
      </c>
      <c r="F846" t="s">
        <v>193</v>
      </c>
      <c r="G846" t="s">
        <v>754</v>
      </c>
      <c r="H846" t="s">
        <v>367</v>
      </c>
      <c r="I846" t="s">
        <v>25</v>
      </c>
      <c r="J846" t="s">
        <v>596</v>
      </c>
      <c r="L846" t="s">
        <v>92</v>
      </c>
      <c r="M846" t="s">
        <v>602</v>
      </c>
      <c r="N846" t="s">
        <v>940</v>
      </c>
      <c r="O846" t="s">
        <v>604</v>
      </c>
      <c r="P846" t="s">
        <v>154</v>
      </c>
      <c r="Q846" t="s">
        <v>605</v>
      </c>
      <c r="R846" t="s">
        <v>1055</v>
      </c>
      <c r="S846" t="s">
        <v>48</v>
      </c>
      <c r="T846" t="s">
        <v>25</v>
      </c>
      <c r="U846" t="s">
        <v>596</v>
      </c>
      <c r="W846" t="s">
        <v>92</v>
      </c>
      <c r="X846" t="s">
        <v>602</v>
      </c>
      <c r="Y846" t="s">
        <v>603</v>
      </c>
      <c r="Z846" t="s">
        <v>604</v>
      </c>
      <c r="AA846" t="s">
        <v>193</v>
      </c>
      <c r="AB846" t="s">
        <v>754</v>
      </c>
      <c r="AC846" t="s">
        <v>1056</v>
      </c>
      <c r="AD846" t="s">
        <v>176</v>
      </c>
      <c r="AE846" t="s">
        <v>30</v>
      </c>
      <c r="AG846">
        <v>4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 s="36">
        <v>1</v>
      </c>
      <c r="AP846">
        <v>0</v>
      </c>
      <c r="AQ846">
        <v>0</v>
      </c>
      <c r="AR846">
        <v>0</v>
      </c>
      <c r="AS846">
        <v>4</v>
      </c>
      <c r="AT846">
        <v>4</v>
      </c>
      <c r="AU846" t="s">
        <v>37</v>
      </c>
      <c r="AW846">
        <v>36</v>
      </c>
      <c r="AX846">
        <v>0</v>
      </c>
      <c r="AY846">
        <v>0</v>
      </c>
      <c r="AZ846">
        <v>0</v>
      </c>
      <c r="BA846">
        <v>36</v>
      </c>
      <c r="BB846">
        <v>4.8990748999999996</v>
      </c>
      <c r="BC846">
        <v>14.54433978</v>
      </c>
      <c r="BD846">
        <v>11</v>
      </c>
    </row>
    <row r="847" spans="1:56" x14ac:dyDescent="0.25">
      <c r="A847" s="171">
        <v>44162</v>
      </c>
      <c r="B847" t="s">
        <v>92</v>
      </c>
      <c r="C847" t="s">
        <v>602</v>
      </c>
      <c r="D847" t="s">
        <v>940</v>
      </c>
      <c r="E847" t="s">
        <v>604</v>
      </c>
      <c r="F847" t="s">
        <v>193</v>
      </c>
      <c r="G847" t="s">
        <v>754</v>
      </c>
      <c r="H847" t="s">
        <v>367</v>
      </c>
      <c r="I847" t="s">
        <v>25</v>
      </c>
      <c r="J847" t="s">
        <v>596</v>
      </c>
      <c r="L847" t="s">
        <v>92</v>
      </c>
      <c r="M847" t="s">
        <v>602</v>
      </c>
      <c r="N847" t="s">
        <v>940</v>
      </c>
      <c r="O847" t="s">
        <v>604</v>
      </c>
      <c r="P847" t="s">
        <v>218</v>
      </c>
      <c r="Q847" t="s">
        <v>837</v>
      </c>
      <c r="R847" t="s">
        <v>1077</v>
      </c>
      <c r="S847" t="s">
        <v>80</v>
      </c>
      <c r="T847" t="s">
        <v>25</v>
      </c>
      <c r="U847" t="s">
        <v>596</v>
      </c>
      <c r="W847" t="s">
        <v>92</v>
      </c>
      <c r="X847" t="s">
        <v>602</v>
      </c>
      <c r="Y847" t="s">
        <v>603</v>
      </c>
      <c r="Z847" t="s">
        <v>604</v>
      </c>
      <c r="AA847" t="s">
        <v>218</v>
      </c>
      <c r="AB847" t="s">
        <v>837</v>
      </c>
      <c r="AC847" t="s">
        <v>1078</v>
      </c>
      <c r="AD847" t="s">
        <v>61</v>
      </c>
      <c r="AE847" t="s">
        <v>30</v>
      </c>
      <c r="AG847">
        <v>4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 s="36">
        <v>1</v>
      </c>
      <c r="AP847">
        <v>0</v>
      </c>
      <c r="AQ847">
        <v>0</v>
      </c>
      <c r="AR847">
        <v>0</v>
      </c>
      <c r="AS847">
        <v>4</v>
      </c>
      <c r="AT847">
        <v>4</v>
      </c>
      <c r="AU847" t="s">
        <v>151</v>
      </c>
      <c r="AV847" t="s">
        <v>327</v>
      </c>
      <c r="AW847">
        <v>137</v>
      </c>
      <c r="AX847">
        <v>0</v>
      </c>
      <c r="AY847">
        <v>0</v>
      </c>
      <c r="AZ847">
        <v>2</v>
      </c>
      <c r="BA847">
        <v>139</v>
      </c>
      <c r="BB847">
        <v>4.8990748999999996</v>
      </c>
      <c r="BC847">
        <v>14.54433978</v>
      </c>
      <c r="BD847">
        <v>11</v>
      </c>
    </row>
    <row r="848" spans="1:56" x14ac:dyDescent="0.25">
      <c r="A848" s="171">
        <v>44162</v>
      </c>
      <c r="B848" t="s">
        <v>92</v>
      </c>
      <c r="C848" t="s">
        <v>602</v>
      </c>
      <c r="D848" t="s">
        <v>940</v>
      </c>
      <c r="E848" t="s">
        <v>604</v>
      </c>
      <c r="F848" t="s">
        <v>193</v>
      </c>
      <c r="G848" t="s">
        <v>754</v>
      </c>
      <c r="H848" t="s">
        <v>367</v>
      </c>
      <c r="I848" t="s">
        <v>14</v>
      </c>
      <c r="J848" t="s">
        <v>611</v>
      </c>
      <c r="L848" t="s">
        <v>280</v>
      </c>
      <c r="M848" t="s">
        <v>1028</v>
      </c>
      <c r="R848" t="s">
        <v>372</v>
      </c>
      <c r="S848" t="s">
        <v>1067</v>
      </c>
      <c r="T848" t="s">
        <v>544</v>
      </c>
      <c r="U848" t="s">
        <v>782</v>
      </c>
      <c r="AC848" t="s">
        <v>372</v>
      </c>
      <c r="AD848" t="s">
        <v>1109</v>
      </c>
      <c r="AE848" t="s">
        <v>20</v>
      </c>
      <c r="AG848">
        <v>11</v>
      </c>
      <c r="AH848">
        <v>3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 s="36">
        <v>2</v>
      </c>
      <c r="AP848">
        <v>0</v>
      </c>
      <c r="AQ848">
        <v>0</v>
      </c>
      <c r="AR848">
        <v>0</v>
      </c>
      <c r="AS848">
        <v>14</v>
      </c>
      <c r="AT848">
        <v>14</v>
      </c>
      <c r="AU848" t="s">
        <v>151</v>
      </c>
      <c r="AV848" t="s">
        <v>327</v>
      </c>
      <c r="AW848">
        <v>283</v>
      </c>
      <c r="AX848">
        <v>0</v>
      </c>
      <c r="AY848">
        <v>0</v>
      </c>
      <c r="AZ848">
        <v>3</v>
      </c>
      <c r="BA848">
        <v>286</v>
      </c>
      <c r="BB848">
        <v>4.8990748999999996</v>
      </c>
      <c r="BC848">
        <v>14.54433978</v>
      </c>
      <c r="BD848">
        <v>11</v>
      </c>
    </row>
    <row r="849" spans="1:56" x14ac:dyDescent="0.25">
      <c r="A849" s="171">
        <v>44162</v>
      </c>
      <c r="B849" t="s">
        <v>92</v>
      </c>
      <c r="C849" t="s">
        <v>602</v>
      </c>
      <c r="D849" t="s">
        <v>940</v>
      </c>
      <c r="E849" t="s">
        <v>604</v>
      </c>
      <c r="F849" t="s">
        <v>193</v>
      </c>
      <c r="G849" t="s">
        <v>754</v>
      </c>
      <c r="H849" t="s">
        <v>367</v>
      </c>
      <c r="I849" t="s">
        <v>25</v>
      </c>
      <c r="J849" t="s">
        <v>596</v>
      </c>
      <c r="L849" t="s">
        <v>26</v>
      </c>
      <c r="M849" t="s">
        <v>590</v>
      </c>
      <c r="N849" t="s">
        <v>301</v>
      </c>
      <c r="O849" t="s">
        <v>745</v>
      </c>
      <c r="P849" t="s">
        <v>302</v>
      </c>
      <c r="Q849" t="s">
        <v>746</v>
      </c>
      <c r="R849" t="s">
        <v>916</v>
      </c>
      <c r="S849" t="s">
        <v>155</v>
      </c>
      <c r="T849" t="s">
        <v>17</v>
      </c>
      <c r="U849" t="s">
        <v>594</v>
      </c>
      <c r="W849" t="s">
        <v>221</v>
      </c>
      <c r="X849" t="s">
        <v>622</v>
      </c>
      <c r="AC849" t="s">
        <v>372</v>
      </c>
      <c r="AD849" t="s">
        <v>253</v>
      </c>
      <c r="AE849" t="s">
        <v>30</v>
      </c>
      <c r="AG849">
        <v>7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 s="36">
        <v>1</v>
      </c>
      <c r="AP849">
        <v>0</v>
      </c>
      <c r="AQ849">
        <v>0</v>
      </c>
      <c r="AR849">
        <v>0</v>
      </c>
      <c r="AS849">
        <v>7</v>
      </c>
      <c r="AT849">
        <v>7</v>
      </c>
      <c r="AU849" t="s">
        <v>37</v>
      </c>
      <c r="AW849">
        <v>146</v>
      </c>
      <c r="AX849">
        <v>0</v>
      </c>
      <c r="AY849">
        <v>0</v>
      </c>
      <c r="AZ849">
        <v>0</v>
      </c>
      <c r="BA849">
        <v>146</v>
      </c>
      <c r="BB849">
        <v>4.8990748999999996</v>
      </c>
      <c r="BC849">
        <v>14.54433978</v>
      </c>
      <c r="BD849">
        <v>11</v>
      </c>
    </row>
    <row r="850" spans="1:56" x14ac:dyDescent="0.25">
      <c r="A850" s="171">
        <v>44162</v>
      </c>
      <c r="B850" t="s">
        <v>92</v>
      </c>
      <c r="C850" t="s">
        <v>602</v>
      </c>
      <c r="D850" t="s">
        <v>940</v>
      </c>
      <c r="E850" t="s">
        <v>604</v>
      </c>
      <c r="F850" t="s">
        <v>193</v>
      </c>
      <c r="G850" t="s">
        <v>754</v>
      </c>
      <c r="H850" t="s">
        <v>367</v>
      </c>
      <c r="I850" t="s">
        <v>25</v>
      </c>
      <c r="J850" t="s">
        <v>596</v>
      </c>
      <c r="L850" t="s">
        <v>92</v>
      </c>
      <c r="M850" t="s">
        <v>602</v>
      </c>
      <c r="N850" t="s">
        <v>940</v>
      </c>
      <c r="O850" t="s">
        <v>604</v>
      </c>
      <c r="P850" t="s">
        <v>193</v>
      </c>
      <c r="Q850" t="s">
        <v>754</v>
      </c>
      <c r="R850" t="s">
        <v>1035</v>
      </c>
      <c r="S850" t="s">
        <v>194</v>
      </c>
      <c r="T850" t="s">
        <v>25</v>
      </c>
      <c r="U850" t="s">
        <v>596</v>
      </c>
      <c r="W850" t="s">
        <v>92</v>
      </c>
      <c r="X850" t="s">
        <v>602</v>
      </c>
      <c r="Y850" t="s">
        <v>603</v>
      </c>
      <c r="Z850" t="s">
        <v>604</v>
      </c>
      <c r="AA850" t="s">
        <v>193</v>
      </c>
      <c r="AB850" t="s">
        <v>754</v>
      </c>
      <c r="AC850" t="s">
        <v>486</v>
      </c>
      <c r="AD850" t="s">
        <v>232</v>
      </c>
      <c r="AE850" t="s">
        <v>30</v>
      </c>
      <c r="AG850">
        <v>6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 s="36">
        <v>1</v>
      </c>
      <c r="AP850">
        <v>0</v>
      </c>
      <c r="AQ850">
        <v>0</v>
      </c>
      <c r="AR850">
        <v>0</v>
      </c>
      <c r="AS850">
        <v>6</v>
      </c>
      <c r="AT850">
        <v>6</v>
      </c>
      <c r="AU850" t="s">
        <v>37</v>
      </c>
      <c r="AW850">
        <v>94</v>
      </c>
      <c r="AX850">
        <v>0</v>
      </c>
      <c r="AY850">
        <v>0</v>
      </c>
      <c r="AZ850">
        <v>0</v>
      </c>
      <c r="BA850">
        <v>94</v>
      </c>
      <c r="BB850">
        <v>4.8990748999999996</v>
      </c>
      <c r="BC850">
        <v>14.54433978</v>
      </c>
      <c r="BD850">
        <v>11</v>
      </c>
    </row>
    <row r="851" spans="1:56" x14ac:dyDescent="0.25">
      <c r="A851" s="171">
        <v>44162</v>
      </c>
      <c r="B851" t="s">
        <v>92</v>
      </c>
      <c r="C851" t="s">
        <v>602</v>
      </c>
      <c r="D851" t="s">
        <v>940</v>
      </c>
      <c r="E851" t="s">
        <v>604</v>
      </c>
      <c r="F851" t="s">
        <v>218</v>
      </c>
      <c r="G851" t="s">
        <v>837</v>
      </c>
      <c r="H851" t="s">
        <v>364</v>
      </c>
      <c r="I851" t="s">
        <v>25</v>
      </c>
      <c r="J851" t="s">
        <v>596</v>
      </c>
      <c r="L851" t="s">
        <v>92</v>
      </c>
      <c r="M851" t="s">
        <v>602</v>
      </c>
      <c r="N851" t="s">
        <v>940</v>
      </c>
      <c r="O851" t="s">
        <v>604</v>
      </c>
      <c r="P851" t="s">
        <v>193</v>
      </c>
      <c r="Q851" t="s">
        <v>754</v>
      </c>
      <c r="R851" t="s">
        <v>419</v>
      </c>
      <c r="S851" t="s">
        <v>19</v>
      </c>
      <c r="T851" t="s">
        <v>17</v>
      </c>
      <c r="U851" t="s">
        <v>594</v>
      </c>
      <c r="W851" t="s">
        <v>614</v>
      </c>
      <c r="X851" t="s">
        <v>615</v>
      </c>
      <c r="AC851" t="s">
        <v>372</v>
      </c>
      <c r="AD851" t="s">
        <v>267</v>
      </c>
      <c r="AE851" t="s">
        <v>30</v>
      </c>
      <c r="AG851">
        <v>7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1</v>
      </c>
      <c r="AP851">
        <v>0</v>
      </c>
      <c r="AQ851">
        <v>3</v>
      </c>
      <c r="AR851">
        <v>1</v>
      </c>
      <c r="AS851">
        <v>3</v>
      </c>
      <c r="AT851">
        <v>7</v>
      </c>
      <c r="AU851" t="s">
        <v>31</v>
      </c>
      <c r="AW851">
        <v>470</v>
      </c>
      <c r="AX851">
        <v>80</v>
      </c>
      <c r="AY851">
        <v>0</v>
      </c>
      <c r="AZ851">
        <v>0</v>
      </c>
      <c r="BA851">
        <v>550</v>
      </c>
      <c r="BB851">
        <v>5.0849866700000002</v>
      </c>
      <c r="BC851">
        <v>14.63825578</v>
      </c>
      <c r="BD851">
        <v>11</v>
      </c>
    </row>
    <row r="852" spans="1:56" x14ac:dyDescent="0.25">
      <c r="A852" s="171">
        <v>44162</v>
      </c>
      <c r="B852" t="s">
        <v>92</v>
      </c>
      <c r="C852" t="s">
        <v>602</v>
      </c>
      <c r="D852" t="s">
        <v>940</v>
      </c>
      <c r="E852" t="s">
        <v>604</v>
      </c>
      <c r="F852" t="s">
        <v>218</v>
      </c>
      <c r="G852" t="s">
        <v>837</v>
      </c>
      <c r="H852" t="s">
        <v>364</v>
      </c>
      <c r="I852" t="s">
        <v>25</v>
      </c>
      <c r="J852" t="s">
        <v>596</v>
      </c>
      <c r="L852" t="s">
        <v>92</v>
      </c>
      <c r="M852" t="s">
        <v>602</v>
      </c>
      <c r="N852" t="s">
        <v>940</v>
      </c>
      <c r="O852" t="s">
        <v>604</v>
      </c>
      <c r="P852" t="s">
        <v>193</v>
      </c>
      <c r="Q852" t="s">
        <v>754</v>
      </c>
      <c r="R852" t="s">
        <v>419</v>
      </c>
      <c r="S852" t="s">
        <v>19</v>
      </c>
      <c r="T852" t="s">
        <v>17</v>
      </c>
      <c r="U852" t="s">
        <v>594</v>
      </c>
      <c r="W852" t="s">
        <v>614</v>
      </c>
      <c r="X852" t="s">
        <v>615</v>
      </c>
      <c r="AC852" t="s">
        <v>372</v>
      </c>
      <c r="AD852" t="s">
        <v>267</v>
      </c>
      <c r="AE852" t="s">
        <v>30</v>
      </c>
      <c r="AG852">
        <v>6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1</v>
      </c>
      <c r="AP852">
        <v>0</v>
      </c>
      <c r="AQ852">
        <v>2</v>
      </c>
      <c r="AR852">
        <v>0</v>
      </c>
      <c r="AS852">
        <v>4</v>
      </c>
      <c r="AT852">
        <v>6</v>
      </c>
      <c r="AU852" t="s">
        <v>31</v>
      </c>
      <c r="AW852">
        <v>540</v>
      </c>
      <c r="AX852">
        <v>56</v>
      </c>
      <c r="AY852">
        <v>0</v>
      </c>
      <c r="AZ852">
        <v>0</v>
      </c>
      <c r="BA852">
        <v>596</v>
      </c>
      <c r="BB852">
        <v>5.0849866700000002</v>
      </c>
      <c r="BC852">
        <v>14.63825578</v>
      </c>
      <c r="BD852">
        <v>11</v>
      </c>
    </row>
    <row r="853" spans="1:56" x14ac:dyDescent="0.25">
      <c r="A853" s="171">
        <v>44162</v>
      </c>
      <c r="B853" t="s">
        <v>92</v>
      </c>
      <c r="C853" t="s">
        <v>602</v>
      </c>
      <c r="D853" t="s">
        <v>940</v>
      </c>
      <c r="E853" t="s">
        <v>604</v>
      </c>
      <c r="F853" t="s">
        <v>218</v>
      </c>
      <c r="G853" t="s">
        <v>837</v>
      </c>
      <c r="H853" t="s">
        <v>364</v>
      </c>
      <c r="I853" t="s">
        <v>25</v>
      </c>
      <c r="J853" t="s">
        <v>596</v>
      </c>
      <c r="L853" t="s">
        <v>92</v>
      </c>
      <c r="M853" t="s">
        <v>602</v>
      </c>
      <c r="N853" t="s">
        <v>940</v>
      </c>
      <c r="O853" t="s">
        <v>604</v>
      </c>
      <c r="P853" t="s">
        <v>193</v>
      </c>
      <c r="Q853" t="s">
        <v>754</v>
      </c>
      <c r="R853" t="s">
        <v>419</v>
      </c>
      <c r="S853" t="s">
        <v>19</v>
      </c>
      <c r="T853" t="s">
        <v>17</v>
      </c>
      <c r="U853" t="s">
        <v>594</v>
      </c>
      <c r="W853" t="s">
        <v>614</v>
      </c>
      <c r="X853" t="s">
        <v>615</v>
      </c>
      <c r="AC853" t="s">
        <v>372</v>
      </c>
      <c r="AD853" t="s">
        <v>267</v>
      </c>
      <c r="AE853" t="s">
        <v>30</v>
      </c>
      <c r="AG853">
        <v>9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1</v>
      </c>
      <c r="AP853">
        <v>1</v>
      </c>
      <c r="AQ853">
        <v>3</v>
      </c>
      <c r="AR853">
        <v>2</v>
      </c>
      <c r="AS853">
        <v>3</v>
      </c>
      <c r="AT853">
        <v>9</v>
      </c>
      <c r="AU853" t="s">
        <v>31</v>
      </c>
      <c r="AW853">
        <v>650</v>
      </c>
      <c r="AX853">
        <v>60</v>
      </c>
      <c r="AY853">
        <v>0</v>
      </c>
      <c r="AZ853">
        <v>0</v>
      </c>
      <c r="BA853">
        <v>710</v>
      </c>
      <c r="BB853">
        <v>5.0849866700000002</v>
      </c>
      <c r="BC853">
        <v>14.63825578</v>
      </c>
      <c r="BD853">
        <v>11</v>
      </c>
    </row>
    <row r="854" spans="1:56" x14ac:dyDescent="0.25">
      <c r="A854" s="171">
        <v>44162</v>
      </c>
      <c r="B854" t="s">
        <v>92</v>
      </c>
      <c r="C854" t="s">
        <v>602</v>
      </c>
      <c r="D854" t="s">
        <v>940</v>
      </c>
      <c r="E854" t="s">
        <v>604</v>
      </c>
      <c r="F854" t="s">
        <v>218</v>
      </c>
      <c r="G854" t="s">
        <v>837</v>
      </c>
      <c r="H854" t="s">
        <v>364</v>
      </c>
      <c r="I854" t="s">
        <v>25</v>
      </c>
      <c r="J854" t="s">
        <v>596</v>
      </c>
      <c r="L854" t="s">
        <v>92</v>
      </c>
      <c r="M854" t="s">
        <v>602</v>
      </c>
      <c r="N854" t="s">
        <v>940</v>
      </c>
      <c r="O854" t="s">
        <v>604</v>
      </c>
      <c r="P854" t="s">
        <v>193</v>
      </c>
      <c r="Q854" t="s">
        <v>754</v>
      </c>
      <c r="R854" t="s">
        <v>419</v>
      </c>
      <c r="S854" t="s">
        <v>19</v>
      </c>
      <c r="T854" t="s">
        <v>17</v>
      </c>
      <c r="U854" t="s">
        <v>594</v>
      </c>
      <c r="W854" t="s">
        <v>614</v>
      </c>
      <c r="X854" t="s">
        <v>615</v>
      </c>
      <c r="AC854" t="s">
        <v>372</v>
      </c>
      <c r="AD854" t="s">
        <v>267</v>
      </c>
      <c r="AE854" t="s">
        <v>30</v>
      </c>
      <c r="AG854">
        <v>5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 s="36">
        <v>1</v>
      </c>
      <c r="AP854">
        <v>0</v>
      </c>
      <c r="AQ854">
        <v>2</v>
      </c>
      <c r="AR854">
        <v>0</v>
      </c>
      <c r="AS854">
        <v>3</v>
      </c>
      <c r="AT854">
        <v>5</v>
      </c>
      <c r="AU854" t="s">
        <v>135</v>
      </c>
      <c r="AW854">
        <v>330</v>
      </c>
      <c r="AX854">
        <v>0</v>
      </c>
      <c r="AY854">
        <v>75</v>
      </c>
      <c r="AZ854">
        <v>0</v>
      </c>
      <c r="BA854">
        <v>405</v>
      </c>
      <c r="BB854">
        <v>5.0849866700000002</v>
      </c>
      <c r="BC854">
        <v>14.63825578</v>
      </c>
      <c r="BD854">
        <v>11</v>
      </c>
    </row>
    <row r="855" spans="1:56" x14ac:dyDescent="0.25">
      <c r="A855" s="171">
        <v>44162</v>
      </c>
      <c r="B855" t="s">
        <v>10</v>
      </c>
      <c r="C855" t="s">
        <v>659</v>
      </c>
      <c r="D855" t="s">
        <v>11</v>
      </c>
      <c r="E855" t="s">
        <v>660</v>
      </c>
      <c r="F855" t="s">
        <v>51</v>
      </c>
      <c r="G855" t="s">
        <v>1141</v>
      </c>
      <c r="H855" t="s">
        <v>361</v>
      </c>
      <c r="I855" t="s">
        <v>25</v>
      </c>
      <c r="J855" t="s">
        <v>596</v>
      </c>
      <c r="L855" t="s">
        <v>10</v>
      </c>
      <c r="M855" t="s">
        <v>659</v>
      </c>
      <c r="N855" t="s">
        <v>11</v>
      </c>
      <c r="O855" t="s">
        <v>660</v>
      </c>
      <c r="P855" t="s">
        <v>51</v>
      </c>
      <c r="Q855" t="s">
        <v>1141</v>
      </c>
      <c r="R855" t="s">
        <v>1169</v>
      </c>
      <c r="S855" t="s">
        <v>194</v>
      </c>
      <c r="T855" t="s">
        <v>17</v>
      </c>
      <c r="U855" t="s">
        <v>594</v>
      </c>
      <c r="W855" t="s">
        <v>614</v>
      </c>
      <c r="X855" t="s">
        <v>615</v>
      </c>
      <c r="AC855" t="s">
        <v>372</v>
      </c>
      <c r="AD855" t="s">
        <v>320</v>
      </c>
      <c r="AE855" t="s">
        <v>30</v>
      </c>
      <c r="AG855">
        <v>8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 s="36">
        <v>1</v>
      </c>
      <c r="AP855">
        <v>2</v>
      </c>
      <c r="AQ855">
        <v>2</v>
      </c>
      <c r="AR855">
        <v>2</v>
      </c>
      <c r="AS855">
        <v>2</v>
      </c>
      <c r="AT855">
        <v>8</v>
      </c>
      <c r="AU855" t="s">
        <v>21</v>
      </c>
      <c r="AV855" t="s">
        <v>652</v>
      </c>
      <c r="AW855">
        <v>70</v>
      </c>
      <c r="AX855">
        <v>30</v>
      </c>
      <c r="AY855">
        <v>0</v>
      </c>
      <c r="AZ855">
        <v>5</v>
      </c>
      <c r="BA855">
        <v>105</v>
      </c>
      <c r="BB855">
        <v>8.6633450799999991</v>
      </c>
      <c r="BC855">
        <v>14.9876931</v>
      </c>
      <c r="BD855">
        <v>11</v>
      </c>
    </row>
    <row r="856" spans="1:56" x14ac:dyDescent="0.25">
      <c r="A856" s="171">
        <v>44162</v>
      </c>
      <c r="B856" t="s">
        <v>10</v>
      </c>
      <c r="C856" t="s">
        <v>659</v>
      </c>
      <c r="D856" t="s">
        <v>11</v>
      </c>
      <c r="E856" t="s">
        <v>660</v>
      </c>
      <c r="F856" t="s">
        <v>51</v>
      </c>
      <c r="G856" t="s">
        <v>1141</v>
      </c>
      <c r="H856" t="s">
        <v>361</v>
      </c>
      <c r="I856" t="s">
        <v>14</v>
      </c>
      <c r="J856" t="s">
        <v>611</v>
      </c>
      <c r="L856" t="s">
        <v>23</v>
      </c>
      <c r="M856" t="s">
        <v>613</v>
      </c>
      <c r="R856" t="s">
        <v>372</v>
      </c>
      <c r="S856" t="s">
        <v>95</v>
      </c>
      <c r="T856" t="s">
        <v>17</v>
      </c>
      <c r="U856" t="s">
        <v>594</v>
      </c>
      <c r="W856" t="s">
        <v>614</v>
      </c>
      <c r="X856" t="s">
        <v>615</v>
      </c>
      <c r="AC856" t="s">
        <v>372</v>
      </c>
      <c r="AD856" t="s">
        <v>266</v>
      </c>
      <c r="AE856" t="s">
        <v>36</v>
      </c>
      <c r="AG856">
        <v>0</v>
      </c>
      <c r="AH856">
        <v>12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 s="36">
        <v>1</v>
      </c>
      <c r="AP856">
        <v>2</v>
      </c>
      <c r="AQ856">
        <v>3</v>
      </c>
      <c r="AR856">
        <v>2</v>
      </c>
      <c r="AS856">
        <v>5</v>
      </c>
      <c r="AT856">
        <v>12</v>
      </c>
      <c r="AU856" t="s">
        <v>21</v>
      </c>
      <c r="AV856" t="s">
        <v>652</v>
      </c>
      <c r="AW856">
        <v>180</v>
      </c>
      <c r="AX856">
        <v>50</v>
      </c>
      <c r="AY856">
        <v>0</v>
      </c>
      <c r="AZ856">
        <v>8</v>
      </c>
      <c r="BA856">
        <v>238</v>
      </c>
      <c r="BB856">
        <v>8.6633450799999991</v>
      </c>
      <c r="BC856">
        <v>14.9876931</v>
      </c>
      <c r="BD856">
        <v>11</v>
      </c>
    </row>
    <row r="857" spans="1:56" x14ac:dyDescent="0.25">
      <c r="A857" s="171">
        <v>44162</v>
      </c>
      <c r="B857" t="s">
        <v>10</v>
      </c>
      <c r="C857" t="s">
        <v>659</v>
      </c>
      <c r="D857" t="s">
        <v>11</v>
      </c>
      <c r="E857" t="s">
        <v>660</v>
      </c>
      <c r="F857" t="s">
        <v>51</v>
      </c>
      <c r="G857" t="s">
        <v>1141</v>
      </c>
      <c r="H857" t="s">
        <v>361</v>
      </c>
      <c r="I857" t="s">
        <v>14</v>
      </c>
      <c r="J857" t="s">
        <v>611</v>
      </c>
      <c r="L857" t="s">
        <v>23</v>
      </c>
      <c r="M857" t="s">
        <v>613</v>
      </c>
      <c r="R857" t="s">
        <v>372</v>
      </c>
      <c r="S857" t="s">
        <v>95</v>
      </c>
      <c r="T857" t="s">
        <v>17</v>
      </c>
      <c r="U857" t="s">
        <v>594</v>
      </c>
      <c r="W857" t="s">
        <v>614</v>
      </c>
      <c r="X857" t="s">
        <v>615</v>
      </c>
      <c r="AC857" t="s">
        <v>372</v>
      </c>
      <c r="AD857" t="s">
        <v>266</v>
      </c>
      <c r="AE857" t="s">
        <v>36</v>
      </c>
      <c r="AG857">
        <v>0</v>
      </c>
      <c r="AH857">
        <v>8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 s="36">
        <v>1</v>
      </c>
      <c r="AP857">
        <v>2</v>
      </c>
      <c r="AQ857">
        <v>2</v>
      </c>
      <c r="AR857">
        <v>1</v>
      </c>
      <c r="AS857">
        <v>3</v>
      </c>
      <c r="AT857">
        <v>8</v>
      </c>
      <c r="AU857" t="s">
        <v>21</v>
      </c>
      <c r="AV857" t="s">
        <v>652</v>
      </c>
      <c r="AW857">
        <v>100</v>
      </c>
      <c r="AX857">
        <v>40</v>
      </c>
      <c r="AY857">
        <v>0</v>
      </c>
      <c r="AZ857">
        <v>5</v>
      </c>
      <c r="BA857">
        <v>145</v>
      </c>
      <c r="BB857">
        <v>8.6633450799999991</v>
      </c>
      <c r="BC857">
        <v>14.9876931</v>
      </c>
      <c r="BD857">
        <v>11</v>
      </c>
    </row>
    <row r="858" spans="1:56" x14ac:dyDescent="0.25">
      <c r="A858" s="171">
        <v>44162</v>
      </c>
      <c r="B858" t="s">
        <v>10</v>
      </c>
      <c r="C858" t="s">
        <v>659</v>
      </c>
      <c r="D858" t="s">
        <v>11</v>
      </c>
      <c r="E858" t="s">
        <v>660</v>
      </c>
      <c r="F858" t="s">
        <v>51</v>
      </c>
      <c r="G858" t="s">
        <v>1141</v>
      </c>
      <c r="H858" t="s">
        <v>361</v>
      </c>
      <c r="I858" t="s">
        <v>14</v>
      </c>
      <c r="J858" t="s">
        <v>611</v>
      </c>
      <c r="L858" t="s">
        <v>52</v>
      </c>
      <c r="M858" t="s">
        <v>616</v>
      </c>
      <c r="R858" t="s">
        <v>372</v>
      </c>
      <c r="S858" t="s">
        <v>29</v>
      </c>
      <c r="T858" t="s">
        <v>25</v>
      </c>
      <c r="U858" t="s">
        <v>596</v>
      </c>
      <c r="W858" t="s">
        <v>10</v>
      </c>
      <c r="X858" t="s">
        <v>659</v>
      </c>
      <c r="Y858" t="s">
        <v>11</v>
      </c>
      <c r="Z858" t="s">
        <v>660</v>
      </c>
      <c r="AA858" t="s">
        <v>12</v>
      </c>
      <c r="AB858" t="s">
        <v>661</v>
      </c>
      <c r="AC858" t="s">
        <v>381</v>
      </c>
      <c r="AD858" t="s">
        <v>319</v>
      </c>
      <c r="AE858" t="s">
        <v>36</v>
      </c>
      <c r="AG858">
        <v>0</v>
      </c>
      <c r="AH858">
        <v>14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 s="36">
        <v>1</v>
      </c>
      <c r="AP858">
        <v>2</v>
      </c>
      <c r="AQ858">
        <v>4</v>
      </c>
      <c r="AR858">
        <v>2</v>
      </c>
      <c r="AS858">
        <v>6</v>
      </c>
      <c r="AT858">
        <v>14</v>
      </c>
      <c r="AU858" t="s">
        <v>21</v>
      </c>
      <c r="AV858" t="s">
        <v>652</v>
      </c>
      <c r="AW858">
        <v>250</v>
      </c>
      <c r="AX858">
        <v>60</v>
      </c>
      <c r="AY858">
        <v>0</v>
      </c>
      <c r="AZ858">
        <v>10</v>
      </c>
      <c r="BA858">
        <v>320</v>
      </c>
      <c r="BB858">
        <v>8.6633450799999991</v>
      </c>
      <c r="BC858">
        <v>14.9876931</v>
      </c>
      <c r="BD858">
        <v>11</v>
      </c>
    </row>
    <row r="859" spans="1:56" x14ac:dyDescent="0.25">
      <c r="A859" s="171">
        <v>44162</v>
      </c>
      <c r="B859" t="s">
        <v>10</v>
      </c>
      <c r="C859" t="s">
        <v>659</v>
      </c>
      <c r="D859" t="s">
        <v>11</v>
      </c>
      <c r="E859" t="s">
        <v>660</v>
      </c>
      <c r="F859" t="s">
        <v>51</v>
      </c>
      <c r="G859" t="s">
        <v>1141</v>
      </c>
      <c r="H859" t="s">
        <v>361</v>
      </c>
      <c r="I859" t="s">
        <v>14</v>
      </c>
      <c r="J859" t="s">
        <v>611</v>
      </c>
      <c r="L859" t="s">
        <v>52</v>
      </c>
      <c r="M859" t="s">
        <v>616</v>
      </c>
      <c r="R859" t="s">
        <v>372</v>
      </c>
      <c r="S859" t="s">
        <v>121</v>
      </c>
      <c r="T859" t="s">
        <v>17</v>
      </c>
      <c r="U859" t="s">
        <v>594</v>
      </c>
      <c r="W859" t="s">
        <v>614</v>
      </c>
      <c r="X859" t="s">
        <v>615</v>
      </c>
      <c r="AC859" t="s">
        <v>372</v>
      </c>
      <c r="AD859" t="s">
        <v>320</v>
      </c>
      <c r="AE859" t="s">
        <v>36</v>
      </c>
      <c r="AG859">
        <v>0</v>
      </c>
      <c r="AH859">
        <v>10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 s="36">
        <v>1</v>
      </c>
      <c r="AP859">
        <v>2</v>
      </c>
      <c r="AQ859">
        <v>2</v>
      </c>
      <c r="AR859">
        <v>2</v>
      </c>
      <c r="AS859">
        <v>4</v>
      </c>
      <c r="AT859">
        <v>10</v>
      </c>
      <c r="AU859" t="s">
        <v>21</v>
      </c>
      <c r="AV859" t="s">
        <v>652</v>
      </c>
      <c r="AW859">
        <v>120</v>
      </c>
      <c r="AX859">
        <v>40</v>
      </c>
      <c r="AY859">
        <v>0</v>
      </c>
      <c r="AZ859">
        <v>8</v>
      </c>
      <c r="BA859">
        <v>168</v>
      </c>
      <c r="BB859">
        <v>8.6633450799999991</v>
      </c>
      <c r="BC859">
        <v>14.9876931</v>
      </c>
      <c r="BD859">
        <v>11</v>
      </c>
    </row>
    <row r="860" spans="1:56" x14ac:dyDescent="0.25">
      <c r="A860" s="171">
        <v>44162</v>
      </c>
      <c r="B860" t="s">
        <v>10</v>
      </c>
      <c r="C860" t="s">
        <v>659</v>
      </c>
      <c r="D860" t="s">
        <v>11</v>
      </c>
      <c r="E860" t="s">
        <v>660</v>
      </c>
      <c r="F860" t="s">
        <v>51</v>
      </c>
      <c r="G860" t="s">
        <v>1141</v>
      </c>
      <c r="H860" t="s">
        <v>361</v>
      </c>
      <c r="I860" t="s">
        <v>25</v>
      </c>
      <c r="J860" t="s">
        <v>596</v>
      </c>
      <c r="L860" t="s">
        <v>10</v>
      </c>
      <c r="M860" t="s">
        <v>659</v>
      </c>
      <c r="N860" t="s">
        <v>11</v>
      </c>
      <c r="O860" t="s">
        <v>660</v>
      </c>
      <c r="P860" t="s">
        <v>51</v>
      </c>
      <c r="Q860" t="s">
        <v>1141</v>
      </c>
      <c r="R860" t="s">
        <v>1166</v>
      </c>
      <c r="S860" t="s">
        <v>245</v>
      </c>
      <c r="T860" t="s">
        <v>25</v>
      </c>
      <c r="U860" t="s">
        <v>596</v>
      </c>
      <c r="W860" t="s">
        <v>10</v>
      </c>
      <c r="X860" t="s">
        <v>659</v>
      </c>
      <c r="Y860" t="s">
        <v>11</v>
      </c>
      <c r="Z860" t="s">
        <v>660</v>
      </c>
      <c r="AA860" t="s">
        <v>12</v>
      </c>
      <c r="AB860" t="s">
        <v>661</v>
      </c>
      <c r="AC860" t="s">
        <v>381</v>
      </c>
      <c r="AD860" t="s">
        <v>319</v>
      </c>
      <c r="AE860" t="s">
        <v>30</v>
      </c>
      <c r="AG860">
        <v>6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 s="36">
        <v>1</v>
      </c>
      <c r="AP860">
        <v>1</v>
      </c>
      <c r="AQ860">
        <v>1</v>
      </c>
      <c r="AR860">
        <v>1</v>
      </c>
      <c r="AS860">
        <v>3</v>
      </c>
      <c r="AT860">
        <v>6</v>
      </c>
      <c r="AU860" t="s">
        <v>21</v>
      </c>
      <c r="AV860" t="s">
        <v>652</v>
      </c>
      <c r="AW860">
        <v>90</v>
      </c>
      <c r="AX860">
        <v>30</v>
      </c>
      <c r="AY860">
        <v>0</v>
      </c>
      <c r="AZ860">
        <v>5</v>
      </c>
      <c r="BA860">
        <v>125</v>
      </c>
      <c r="BB860">
        <v>8.6633450799999991</v>
      </c>
      <c r="BC860">
        <v>14.9876931</v>
      </c>
      <c r="BD860">
        <v>11</v>
      </c>
    </row>
    <row r="861" spans="1:56" x14ac:dyDescent="0.25">
      <c r="A861" s="171">
        <v>44162</v>
      </c>
      <c r="B861" t="s">
        <v>10</v>
      </c>
      <c r="C861" t="s">
        <v>659</v>
      </c>
      <c r="D861" t="s">
        <v>11</v>
      </c>
      <c r="E861" t="s">
        <v>660</v>
      </c>
      <c r="F861" t="s">
        <v>51</v>
      </c>
      <c r="G861" t="s">
        <v>1141</v>
      </c>
      <c r="H861" t="s">
        <v>361</v>
      </c>
      <c r="I861" t="s">
        <v>14</v>
      </c>
      <c r="J861" t="s">
        <v>611</v>
      </c>
      <c r="L861" t="s">
        <v>52</v>
      </c>
      <c r="M861" t="s">
        <v>616</v>
      </c>
      <c r="R861" t="s">
        <v>372</v>
      </c>
      <c r="S861" t="s">
        <v>87</v>
      </c>
      <c r="T861" t="s">
        <v>17</v>
      </c>
      <c r="U861" t="s">
        <v>594</v>
      </c>
      <c r="W861" t="s">
        <v>614</v>
      </c>
      <c r="X861" t="s">
        <v>615</v>
      </c>
      <c r="AC861" t="s">
        <v>372</v>
      </c>
      <c r="AD861" t="s">
        <v>61</v>
      </c>
      <c r="AE861" t="s">
        <v>36</v>
      </c>
      <c r="AG861">
        <v>0</v>
      </c>
      <c r="AH861">
        <v>19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 s="36">
        <v>1</v>
      </c>
      <c r="AP861">
        <v>6</v>
      </c>
      <c r="AQ861">
        <v>4</v>
      </c>
      <c r="AR861">
        <v>3</v>
      </c>
      <c r="AS861">
        <v>6</v>
      </c>
      <c r="AT861">
        <v>19</v>
      </c>
      <c r="AU861" t="s">
        <v>21</v>
      </c>
      <c r="AV861" t="s">
        <v>652</v>
      </c>
      <c r="AW861">
        <v>320</v>
      </c>
      <c r="AX861">
        <v>100</v>
      </c>
      <c r="AY861">
        <v>0</v>
      </c>
      <c r="AZ861">
        <v>60</v>
      </c>
      <c r="BA861">
        <v>480</v>
      </c>
      <c r="BB861">
        <v>8.6633450799999991</v>
      </c>
      <c r="BC861">
        <v>14.9876931</v>
      </c>
      <c r="BD861">
        <v>11</v>
      </c>
    </row>
    <row r="862" spans="1:56" x14ac:dyDescent="0.25">
      <c r="A862" s="171">
        <v>44162</v>
      </c>
      <c r="B862" t="s">
        <v>10</v>
      </c>
      <c r="C862" t="s">
        <v>659</v>
      </c>
      <c r="D862" t="s">
        <v>11</v>
      </c>
      <c r="E862" t="s">
        <v>660</v>
      </c>
      <c r="F862" t="s">
        <v>51</v>
      </c>
      <c r="G862" t="s">
        <v>1141</v>
      </c>
      <c r="H862" t="s">
        <v>361</v>
      </c>
      <c r="I862" t="s">
        <v>25</v>
      </c>
      <c r="J862" t="s">
        <v>596</v>
      </c>
      <c r="L862" t="s">
        <v>10</v>
      </c>
      <c r="M862" t="s">
        <v>659</v>
      </c>
      <c r="N862" t="s">
        <v>927</v>
      </c>
      <c r="O862" t="s">
        <v>928</v>
      </c>
      <c r="P862" t="s">
        <v>1143</v>
      </c>
      <c r="Q862" t="s">
        <v>1144</v>
      </c>
      <c r="R862" t="s">
        <v>468</v>
      </c>
      <c r="S862" t="s">
        <v>70</v>
      </c>
      <c r="T862" t="s">
        <v>17</v>
      </c>
      <c r="U862" t="s">
        <v>594</v>
      </c>
      <c r="W862" t="s">
        <v>614</v>
      </c>
      <c r="X862" t="s">
        <v>615</v>
      </c>
      <c r="AC862" t="s">
        <v>372</v>
      </c>
      <c r="AD862" t="s">
        <v>59</v>
      </c>
      <c r="AE862" t="s">
        <v>30</v>
      </c>
      <c r="AG862">
        <v>17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 s="36">
        <v>1</v>
      </c>
      <c r="AP862">
        <v>4</v>
      </c>
      <c r="AQ862">
        <v>4</v>
      </c>
      <c r="AR862">
        <v>3</v>
      </c>
      <c r="AS862">
        <v>6</v>
      </c>
      <c r="AT862">
        <v>17</v>
      </c>
      <c r="AU862" t="s">
        <v>21</v>
      </c>
      <c r="AV862" t="s">
        <v>652</v>
      </c>
      <c r="AW862">
        <v>350</v>
      </c>
      <c r="AX862">
        <v>150</v>
      </c>
      <c r="AY862">
        <v>0</v>
      </c>
      <c r="AZ862">
        <v>120</v>
      </c>
      <c r="BA862">
        <v>620</v>
      </c>
      <c r="BB862">
        <v>8.6633450799999991</v>
      </c>
      <c r="BC862">
        <v>14.9876931</v>
      </c>
      <c r="BD862">
        <v>11</v>
      </c>
    </row>
    <row r="863" spans="1:56" x14ac:dyDescent="0.25">
      <c r="A863" s="171">
        <v>44162</v>
      </c>
      <c r="B863" t="s">
        <v>10</v>
      </c>
      <c r="C863" t="s">
        <v>659</v>
      </c>
      <c r="D863" t="s">
        <v>11</v>
      </c>
      <c r="E863" t="s">
        <v>660</v>
      </c>
      <c r="F863" t="s">
        <v>51</v>
      </c>
      <c r="G863" t="s">
        <v>1141</v>
      </c>
      <c r="H863" t="s">
        <v>361</v>
      </c>
      <c r="I863" t="s">
        <v>14</v>
      </c>
      <c r="J863" t="s">
        <v>611</v>
      </c>
      <c r="L863" t="s">
        <v>52</v>
      </c>
      <c r="M863" t="s">
        <v>616</v>
      </c>
      <c r="R863" t="s">
        <v>372</v>
      </c>
      <c r="S863" t="s">
        <v>152</v>
      </c>
      <c r="T863" t="s">
        <v>17</v>
      </c>
      <c r="U863" t="s">
        <v>594</v>
      </c>
      <c r="W863" t="s">
        <v>614</v>
      </c>
      <c r="X863" t="s">
        <v>615</v>
      </c>
      <c r="AC863" t="s">
        <v>372</v>
      </c>
      <c r="AD863" t="s">
        <v>144</v>
      </c>
      <c r="AE863" t="s">
        <v>36</v>
      </c>
      <c r="AG863">
        <v>0</v>
      </c>
      <c r="AH863">
        <v>22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 s="36">
        <v>1</v>
      </c>
      <c r="AP863">
        <v>4</v>
      </c>
      <c r="AQ863">
        <v>6</v>
      </c>
      <c r="AR863">
        <v>4</v>
      </c>
      <c r="AS863">
        <v>8</v>
      </c>
      <c r="AT863">
        <v>22</v>
      </c>
      <c r="AU863" t="s">
        <v>21</v>
      </c>
      <c r="AV863" t="s">
        <v>652</v>
      </c>
      <c r="AW863">
        <v>350</v>
      </c>
      <c r="AX863">
        <v>80</v>
      </c>
      <c r="AY863">
        <v>0</v>
      </c>
      <c r="AZ863">
        <v>40</v>
      </c>
      <c r="BA863">
        <v>470</v>
      </c>
      <c r="BB863">
        <v>8.6633450799999991</v>
      </c>
      <c r="BC863">
        <v>14.9876931</v>
      </c>
      <c r="BD863">
        <v>11</v>
      </c>
    </row>
    <row r="864" spans="1:56" x14ac:dyDescent="0.25">
      <c r="A864" s="171">
        <v>44162</v>
      </c>
      <c r="B864" t="s">
        <v>10</v>
      </c>
      <c r="C864" t="s">
        <v>659</v>
      </c>
      <c r="D864" t="s">
        <v>11</v>
      </c>
      <c r="E864" t="s">
        <v>660</v>
      </c>
      <c r="F864" t="s">
        <v>51</v>
      </c>
      <c r="G864" t="s">
        <v>1141</v>
      </c>
      <c r="H864" t="s">
        <v>361</v>
      </c>
      <c r="I864" t="s">
        <v>14</v>
      </c>
      <c r="J864" t="s">
        <v>611</v>
      </c>
      <c r="L864" t="s">
        <v>52</v>
      </c>
      <c r="M864" t="s">
        <v>616</v>
      </c>
      <c r="R864" t="s">
        <v>372</v>
      </c>
      <c r="S864" t="s">
        <v>152</v>
      </c>
      <c r="T864" t="s">
        <v>17</v>
      </c>
      <c r="U864" t="s">
        <v>594</v>
      </c>
      <c r="W864" t="s">
        <v>614</v>
      </c>
      <c r="X864" t="s">
        <v>615</v>
      </c>
      <c r="AC864" t="s">
        <v>372</v>
      </c>
      <c r="AD864" t="s">
        <v>319</v>
      </c>
      <c r="AE864" t="s">
        <v>36</v>
      </c>
      <c r="AG864">
        <v>0</v>
      </c>
      <c r="AH864">
        <v>18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 s="36">
        <v>1</v>
      </c>
      <c r="AP864">
        <v>4</v>
      </c>
      <c r="AQ864">
        <v>3</v>
      </c>
      <c r="AR864">
        <v>3</v>
      </c>
      <c r="AS864">
        <v>8</v>
      </c>
      <c r="AT864">
        <v>18</v>
      </c>
      <c r="AU864" t="s">
        <v>323</v>
      </c>
      <c r="AV864" t="s">
        <v>652</v>
      </c>
      <c r="AW864">
        <v>350</v>
      </c>
      <c r="AX864">
        <v>150</v>
      </c>
      <c r="AY864">
        <v>0</v>
      </c>
      <c r="AZ864">
        <v>60</v>
      </c>
      <c r="BA864">
        <v>560</v>
      </c>
      <c r="BB864">
        <v>8.6633450799999991</v>
      </c>
      <c r="BC864">
        <v>14.9876931</v>
      </c>
      <c r="BD864">
        <v>11</v>
      </c>
    </row>
    <row r="865" spans="1:56" x14ac:dyDescent="0.25">
      <c r="A865" s="171">
        <v>44162</v>
      </c>
      <c r="B865" t="s">
        <v>10</v>
      </c>
      <c r="C865" t="s">
        <v>659</v>
      </c>
      <c r="D865" t="s">
        <v>11</v>
      </c>
      <c r="E865" t="s">
        <v>660</v>
      </c>
      <c r="F865" t="s">
        <v>51</v>
      </c>
      <c r="G865" t="s">
        <v>1141</v>
      </c>
      <c r="H865" t="s">
        <v>361</v>
      </c>
      <c r="I865" t="s">
        <v>14</v>
      </c>
      <c r="J865" t="s">
        <v>611</v>
      </c>
      <c r="L865" t="s">
        <v>52</v>
      </c>
      <c r="M865" t="s">
        <v>616</v>
      </c>
      <c r="R865" t="s">
        <v>372</v>
      </c>
      <c r="S865" t="s">
        <v>179</v>
      </c>
      <c r="T865" t="s">
        <v>25</v>
      </c>
      <c r="U865" t="s">
        <v>596</v>
      </c>
      <c r="W865" t="s">
        <v>10</v>
      </c>
      <c r="X865" t="s">
        <v>659</v>
      </c>
      <c r="Y865" t="s">
        <v>11</v>
      </c>
      <c r="Z865" t="s">
        <v>660</v>
      </c>
      <c r="AA865" t="s">
        <v>12</v>
      </c>
      <c r="AB865" t="s">
        <v>661</v>
      </c>
      <c r="AC865" t="s">
        <v>381</v>
      </c>
      <c r="AD865" t="s">
        <v>253</v>
      </c>
      <c r="AE865" t="s">
        <v>36</v>
      </c>
      <c r="AG865">
        <v>0</v>
      </c>
      <c r="AH865">
        <v>12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 s="36">
        <v>1</v>
      </c>
      <c r="AP865">
        <v>3</v>
      </c>
      <c r="AQ865">
        <v>2</v>
      </c>
      <c r="AR865">
        <v>3</v>
      </c>
      <c r="AS865">
        <v>4</v>
      </c>
      <c r="AT865">
        <v>12</v>
      </c>
      <c r="AU865" t="s">
        <v>21</v>
      </c>
      <c r="AV865" t="s">
        <v>652</v>
      </c>
      <c r="AW865">
        <v>200</v>
      </c>
      <c r="AX865">
        <v>120</v>
      </c>
      <c r="AY865">
        <v>0</v>
      </c>
      <c r="AZ865">
        <v>60</v>
      </c>
      <c r="BA865">
        <v>380</v>
      </c>
      <c r="BB865">
        <v>8.6633450799999991</v>
      </c>
      <c r="BC865">
        <v>14.9876931</v>
      </c>
      <c r="BD865">
        <v>11</v>
      </c>
    </row>
    <row r="866" spans="1:56" x14ac:dyDescent="0.25">
      <c r="A866" s="171">
        <v>44162</v>
      </c>
      <c r="B866" t="s">
        <v>10</v>
      </c>
      <c r="C866" t="s">
        <v>659</v>
      </c>
      <c r="D866" t="s">
        <v>11</v>
      </c>
      <c r="E866" t="s">
        <v>660</v>
      </c>
      <c r="F866" t="s">
        <v>33</v>
      </c>
      <c r="G866" t="s">
        <v>668</v>
      </c>
      <c r="H866" t="s">
        <v>362</v>
      </c>
      <c r="I866" t="s">
        <v>14</v>
      </c>
      <c r="J866" t="s">
        <v>611</v>
      </c>
      <c r="L866" t="s">
        <v>34</v>
      </c>
      <c r="M866" t="s">
        <v>651</v>
      </c>
      <c r="R866" t="s">
        <v>372</v>
      </c>
      <c r="S866" t="s">
        <v>196</v>
      </c>
      <c r="T866" t="s">
        <v>25</v>
      </c>
      <c r="U866" t="s">
        <v>596</v>
      </c>
      <c r="W866" t="s">
        <v>10</v>
      </c>
      <c r="X866" t="s">
        <v>659</v>
      </c>
      <c r="Y866" t="s">
        <v>927</v>
      </c>
      <c r="Z866" t="s">
        <v>928</v>
      </c>
      <c r="AA866" t="s">
        <v>1143</v>
      </c>
      <c r="AB866" t="s">
        <v>1144</v>
      </c>
      <c r="AC866" t="s">
        <v>387</v>
      </c>
      <c r="AD866" t="s">
        <v>176</v>
      </c>
      <c r="AE866" t="s">
        <v>36</v>
      </c>
      <c r="AG866">
        <v>0</v>
      </c>
      <c r="AH866">
        <v>2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 s="36">
        <v>1</v>
      </c>
      <c r="AP866">
        <v>0</v>
      </c>
      <c r="AQ866">
        <v>0</v>
      </c>
      <c r="AR866">
        <v>0</v>
      </c>
      <c r="AS866">
        <v>2</v>
      </c>
      <c r="AT866">
        <v>2</v>
      </c>
      <c r="AU866" t="s">
        <v>37</v>
      </c>
      <c r="AW866">
        <v>24</v>
      </c>
      <c r="AX866">
        <v>0</v>
      </c>
      <c r="AY866">
        <v>0</v>
      </c>
      <c r="AZ866">
        <v>0</v>
      </c>
      <c r="BA866">
        <v>24</v>
      </c>
      <c r="BB866">
        <v>9.3887997999999993</v>
      </c>
      <c r="BC866">
        <v>13.43275727</v>
      </c>
      <c r="BD866">
        <v>11</v>
      </c>
    </row>
    <row r="867" spans="1:56" x14ac:dyDescent="0.25">
      <c r="A867" s="171">
        <v>44163</v>
      </c>
      <c r="B867" t="s">
        <v>26</v>
      </c>
      <c r="C867" t="s">
        <v>590</v>
      </c>
      <c r="D867" t="s">
        <v>591</v>
      </c>
      <c r="E867" t="s">
        <v>592</v>
      </c>
      <c r="F867" t="s">
        <v>142</v>
      </c>
      <c r="G867" t="s">
        <v>606</v>
      </c>
      <c r="H867" t="s">
        <v>363</v>
      </c>
      <c r="I867" t="s">
        <v>25</v>
      </c>
      <c r="J867" t="s">
        <v>596</v>
      </c>
      <c r="L867" t="s">
        <v>26</v>
      </c>
      <c r="M867" t="s">
        <v>590</v>
      </c>
      <c r="N867" t="s">
        <v>591</v>
      </c>
      <c r="O867" t="s">
        <v>592</v>
      </c>
      <c r="P867" t="s">
        <v>142</v>
      </c>
      <c r="Q867" t="s">
        <v>606</v>
      </c>
      <c r="R867" t="s">
        <v>363</v>
      </c>
      <c r="S867" t="s">
        <v>182</v>
      </c>
      <c r="T867" t="s">
        <v>25</v>
      </c>
      <c r="U867" t="s">
        <v>596</v>
      </c>
      <c r="W867" t="s">
        <v>92</v>
      </c>
      <c r="X867" t="s">
        <v>602</v>
      </c>
      <c r="Y867" t="s">
        <v>157</v>
      </c>
      <c r="Z867" t="s">
        <v>665</v>
      </c>
      <c r="AA867" t="s">
        <v>158</v>
      </c>
      <c r="AB867" t="s">
        <v>667</v>
      </c>
      <c r="AC867" t="s">
        <v>505</v>
      </c>
      <c r="AD867" t="s">
        <v>54</v>
      </c>
      <c r="AE867" t="s">
        <v>112</v>
      </c>
      <c r="AG867">
        <v>0</v>
      </c>
      <c r="AH867">
        <v>0</v>
      </c>
      <c r="AI867">
        <v>4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1</v>
      </c>
      <c r="AP867">
        <v>0</v>
      </c>
      <c r="AQ867">
        <v>0</v>
      </c>
      <c r="AR867">
        <v>1</v>
      </c>
      <c r="AS867">
        <v>3</v>
      </c>
      <c r="AT867">
        <v>4</v>
      </c>
      <c r="AU867" t="s">
        <v>37</v>
      </c>
      <c r="AW867">
        <v>154</v>
      </c>
      <c r="AX867">
        <v>0</v>
      </c>
      <c r="AY867">
        <v>0</v>
      </c>
      <c r="AZ867">
        <v>0</v>
      </c>
      <c r="BA867">
        <v>154</v>
      </c>
      <c r="BB867">
        <v>6.9304543000000001</v>
      </c>
      <c r="BC867">
        <v>14.819990539999999</v>
      </c>
      <c r="BD867">
        <v>11</v>
      </c>
    </row>
    <row r="868" spans="1:56" x14ac:dyDescent="0.25">
      <c r="A868" s="171">
        <v>44163</v>
      </c>
      <c r="B868" t="s">
        <v>26</v>
      </c>
      <c r="C868" t="s">
        <v>590</v>
      </c>
      <c r="D868" t="s">
        <v>591</v>
      </c>
      <c r="E868" t="s">
        <v>592</v>
      </c>
      <c r="F868" t="s">
        <v>142</v>
      </c>
      <c r="G868" t="s">
        <v>606</v>
      </c>
      <c r="H868" t="s">
        <v>363</v>
      </c>
      <c r="I868" t="s">
        <v>25</v>
      </c>
      <c r="J868" t="s">
        <v>596</v>
      </c>
      <c r="L868" t="s">
        <v>26</v>
      </c>
      <c r="M868" t="s">
        <v>590</v>
      </c>
      <c r="N868" t="s">
        <v>591</v>
      </c>
      <c r="O868" t="s">
        <v>592</v>
      </c>
      <c r="P868" t="s">
        <v>142</v>
      </c>
      <c r="Q868" t="s">
        <v>606</v>
      </c>
      <c r="R868" t="s">
        <v>363</v>
      </c>
      <c r="S868" t="s">
        <v>182</v>
      </c>
      <c r="T868" t="s">
        <v>25</v>
      </c>
      <c r="U868" t="s">
        <v>596</v>
      </c>
      <c r="W868" t="s">
        <v>92</v>
      </c>
      <c r="X868" t="s">
        <v>602</v>
      </c>
      <c r="Y868" t="s">
        <v>157</v>
      </c>
      <c r="Z868" t="s">
        <v>665</v>
      </c>
      <c r="AA868" t="s">
        <v>158</v>
      </c>
      <c r="AB868" t="s">
        <v>667</v>
      </c>
      <c r="AC868" t="s">
        <v>505</v>
      </c>
      <c r="AD868" t="s">
        <v>54</v>
      </c>
      <c r="AE868" t="s">
        <v>112</v>
      </c>
      <c r="AG868">
        <v>0</v>
      </c>
      <c r="AH868">
        <v>0</v>
      </c>
      <c r="AI868">
        <v>3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1</v>
      </c>
      <c r="AP868">
        <v>0</v>
      </c>
      <c r="AQ868">
        <v>0</v>
      </c>
      <c r="AR868">
        <v>0</v>
      </c>
      <c r="AS868">
        <v>3</v>
      </c>
      <c r="AT868">
        <v>3</v>
      </c>
      <c r="AU868" t="s">
        <v>37</v>
      </c>
      <c r="AW868">
        <v>148</v>
      </c>
      <c r="AX868">
        <v>0</v>
      </c>
      <c r="AY868">
        <v>0</v>
      </c>
      <c r="AZ868">
        <v>0</v>
      </c>
      <c r="BA868">
        <v>148</v>
      </c>
      <c r="BB868">
        <v>6.9304543000000001</v>
      </c>
      <c r="BC868">
        <v>14.819990539999999</v>
      </c>
      <c r="BD868">
        <v>11</v>
      </c>
    </row>
    <row r="869" spans="1:56" x14ac:dyDescent="0.25">
      <c r="A869" s="171">
        <v>44163</v>
      </c>
      <c r="B869" t="s">
        <v>26</v>
      </c>
      <c r="C869" t="s">
        <v>590</v>
      </c>
      <c r="D869" t="s">
        <v>591</v>
      </c>
      <c r="E869" t="s">
        <v>592</v>
      </c>
      <c r="F869" t="s">
        <v>142</v>
      </c>
      <c r="G869" t="s">
        <v>606</v>
      </c>
      <c r="H869" t="s">
        <v>363</v>
      </c>
      <c r="I869" t="s">
        <v>25</v>
      </c>
      <c r="J869" t="s">
        <v>596</v>
      </c>
      <c r="L869" t="s">
        <v>26</v>
      </c>
      <c r="M869" t="s">
        <v>590</v>
      </c>
      <c r="N869" t="s">
        <v>591</v>
      </c>
      <c r="O869" t="s">
        <v>592</v>
      </c>
      <c r="P869" t="s">
        <v>142</v>
      </c>
      <c r="Q869" t="s">
        <v>606</v>
      </c>
      <c r="R869" t="s">
        <v>363</v>
      </c>
      <c r="S869" t="s">
        <v>182</v>
      </c>
      <c r="T869" t="s">
        <v>17</v>
      </c>
      <c r="U869" t="s">
        <v>594</v>
      </c>
      <c r="W869" t="s">
        <v>221</v>
      </c>
      <c r="X869" t="s">
        <v>622</v>
      </c>
      <c r="AC869" t="s">
        <v>372</v>
      </c>
      <c r="AD869" t="s">
        <v>319</v>
      </c>
      <c r="AE869" t="s">
        <v>30</v>
      </c>
      <c r="AG869">
        <v>4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1</v>
      </c>
      <c r="AP869">
        <v>0</v>
      </c>
      <c r="AQ869">
        <v>0</v>
      </c>
      <c r="AR869">
        <v>2</v>
      </c>
      <c r="AS869">
        <v>2</v>
      </c>
      <c r="AT869">
        <v>4</v>
      </c>
      <c r="AU869" t="s">
        <v>37</v>
      </c>
      <c r="AW869">
        <v>96</v>
      </c>
      <c r="AX869">
        <v>0</v>
      </c>
      <c r="AY869">
        <v>0</v>
      </c>
      <c r="AZ869">
        <v>0</v>
      </c>
      <c r="BA869">
        <v>96</v>
      </c>
      <c r="BB869">
        <v>6.9304543000000001</v>
      </c>
      <c r="BC869">
        <v>14.819990539999999</v>
      </c>
      <c r="BD869">
        <v>11</v>
      </c>
    </row>
    <row r="870" spans="1:56" x14ac:dyDescent="0.25">
      <c r="A870" s="171">
        <v>44163</v>
      </c>
      <c r="B870" t="s">
        <v>26</v>
      </c>
      <c r="C870" t="s">
        <v>590</v>
      </c>
      <c r="D870" t="s">
        <v>591</v>
      </c>
      <c r="E870" t="s">
        <v>592</v>
      </c>
      <c r="F870" t="s">
        <v>142</v>
      </c>
      <c r="G870" t="s">
        <v>606</v>
      </c>
      <c r="H870" t="s">
        <v>363</v>
      </c>
      <c r="I870" t="s">
        <v>25</v>
      </c>
      <c r="J870" t="s">
        <v>596</v>
      </c>
      <c r="L870" t="s">
        <v>26</v>
      </c>
      <c r="M870" t="s">
        <v>590</v>
      </c>
      <c r="N870" t="s">
        <v>591</v>
      </c>
      <c r="O870" t="s">
        <v>592</v>
      </c>
      <c r="P870" t="s">
        <v>142</v>
      </c>
      <c r="Q870" t="s">
        <v>606</v>
      </c>
      <c r="R870" t="s">
        <v>363</v>
      </c>
      <c r="S870" t="s">
        <v>245</v>
      </c>
      <c r="T870" t="s">
        <v>25</v>
      </c>
      <c r="U870" t="s">
        <v>596</v>
      </c>
      <c r="W870" t="s">
        <v>92</v>
      </c>
      <c r="X870" t="s">
        <v>602</v>
      </c>
      <c r="Y870" t="s">
        <v>157</v>
      </c>
      <c r="Z870" t="s">
        <v>665</v>
      </c>
      <c r="AA870" t="s">
        <v>158</v>
      </c>
      <c r="AB870" t="s">
        <v>667</v>
      </c>
      <c r="AC870" t="s">
        <v>505</v>
      </c>
      <c r="AD870" t="s">
        <v>54</v>
      </c>
      <c r="AE870" t="s">
        <v>112</v>
      </c>
      <c r="AG870">
        <v>0</v>
      </c>
      <c r="AH870">
        <v>0</v>
      </c>
      <c r="AI870">
        <v>2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1</v>
      </c>
      <c r="AP870">
        <v>0</v>
      </c>
      <c r="AQ870">
        <v>0</v>
      </c>
      <c r="AR870">
        <v>0</v>
      </c>
      <c r="AS870">
        <v>2</v>
      </c>
      <c r="AT870">
        <v>2</v>
      </c>
      <c r="AU870" t="s">
        <v>37</v>
      </c>
      <c r="AW870">
        <v>56</v>
      </c>
      <c r="AX870">
        <v>0</v>
      </c>
      <c r="AY870">
        <v>0</v>
      </c>
      <c r="AZ870">
        <v>0</v>
      </c>
      <c r="BA870">
        <v>56</v>
      </c>
      <c r="BB870">
        <v>6.9304543000000001</v>
      </c>
      <c r="BC870">
        <v>14.819990539999999</v>
      </c>
      <c r="BD870">
        <v>11</v>
      </c>
    </row>
    <row r="871" spans="1:56" x14ac:dyDescent="0.25">
      <c r="A871" s="171">
        <v>44163</v>
      </c>
      <c r="B871" t="s">
        <v>26</v>
      </c>
      <c r="C871" t="s">
        <v>590</v>
      </c>
      <c r="D871" t="s">
        <v>591</v>
      </c>
      <c r="E871" t="s">
        <v>592</v>
      </c>
      <c r="F871" t="s">
        <v>88</v>
      </c>
      <c r="G871" t="s">
        <v>593</v>
      </c>
      <c r="H871" t="s">
        <v>89</v>
      </c>
      <c r="I871" t="s">
        <v>25</v>
      </c>
      <c r="J871" t="s">
        <v>596</v>
      </c>
      <c r="L871" t="s">
        <v>26</v>
      </c>
      <c r="M871" t="s">
        <v>590</v>
      </c>
      <c r="N871" t="s">
        <v>591</v>
      </c>
      <c r="O871" t="s">
        <v>592</v>
      </c>
      <c r="P871" t="s">
        <v>142</v>
      </c>
      <c r="Q871" t="s">
        <v>606</v>
      </c>
      <c r="R871" t="s">
        <v>153</v>
      </c>
      <c r="S871" t="s">
        <v>182</v>
      </c>
      <c r="T871" t="s">
        <v>25</v>
      </c>
      <c r="U871" t="s">
        <v>596</v>
      </c>
      <c r="W871" t="s">
        <v>26</v>
      </c>
      <c r="X871" t="s">
        <v>590</v>
      </c>
      <c r="Y871" t="s">
        <v>591</v>
      </c>
      <c r="Z871" t="s">
        <v>592</v>
      </c>
      <c r="AA871" t="s">
        <v>88</v>
      </c>
      <c r="AB871" t="s">
        <v>593</v>
      </c>
      <c r="AC871" t="s">
        <v>400</v>
      </c>
      <c r="AD871" t="s">
        <v>232</v>
      </c>
      <c r="AE871" t="s">
        <v>112</v>
      </c>
      <c r="AG871">
        <v>0</v>
      </c>
      <c r="AH871">
        <v>0</v>
      </c>
      <c r="AI871">
        <v>2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1</v>
      </c>
      <c r="AP871">
        <v>0</v>
      </c>
      <c r="AQ871">
        <v>0</v>
      </c>
      <c r="AR871">
        <v>0</v>
      </c>
      <c r="AS871">
        <v>2</v>
      </c>
      <c r="AT871">
        <v>2</v>
      </c>
      <c r="AU871" t="s">
        <v>37</v>
      </c>
      <c r="AW871">
        <v>39</v>
      </c>
      <c r="AX871">
        <v>0</v>
      </c>
      <c r="AY871">
        <v>0</v>
      </c>
      <c r="AZ871">
        <v>0</v>
      </c>
      <c r="BA871">
        <v>39</v>
      </c>
      <c r="BB871">
        <v>6.7419379599999996</v>
      </c>
      <c r="BC871">
        <v>14.56870743</v>
      </c>
      <c r="BD871">
        <v>11</v>
      </c>
    </row>
    <row r="872" spans="1:56" x14ac:dyDescent="0.25">
      <c r="A872" s="171">
        <v>44163</v>
      </c>
      <c r="B872" t="s">
        <v>26</v>
      </c>
      <c r="C872" t="s">
        <v>590</v>
      </c>
      <c r="D872" t="s">
        <v>591</v>
      </c>
      <c r="E872" t="s">
        <v>592</v>
      </c>
      <c r="F872" t="s">
        <v>88</v>
      </c>
      <c r="G872" t="s">
        <v>593</v>
      </c>
      <c r="H872" t="s">
        <v>89</v>
      </c>
      <c r="I872" t="s">
        <v>25</v>
      </c>
      <c r="J872" t="s">
        <v>596</v>
      </c>
      <c r="L872" t="s">
        <v>26</v>
      </c>
      <c r="M872" t="s">
        <v>590</v>
      </c>
      <c r="N872" t="s">
        <v>591</v>
      </c>
      <c r="O872" t="s">
        <v>592</v>
      </c>
      <c r="P872" t="s">
        <v>142</v>
      </c>
      <c r="Q872" t="s">
        <v>606</v>
      </c>
      <c r="R872" t="s">
        <v>153</v>
      </c>
      <c r="S872" t="s">
        <v>182</v>
      </c>
      <c r="T872" t="s">
        <v>25</v>
      </c>
      <c r="U872" t="s">
        <v>596</v>
      </c>
      <c r="W872" t="s">
        <v>109</v>
      </c>
      <c r="X872" t="s">
        <v>690</v>
      </c>
      <c r="Y872" t="s">
        <v>173</v>
      </c>
      <c r="Z872" t="s">
        <v>691</v>
      </c>
      <c r="AA872" t="s">
        <v>174</v>
      </c>
      <c r="AB872" t="s">
        <v>718</v>
      </c>
      <c r="AC872" t="s">
        <v>409</v>
      </c>
      <c r="AD872" t="s">
        <v>339</v>
      </c>
      <c r="AE872" t="s">
        <v>30</v>
      </c>
      <c r="AG872">
        <v>2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1</v>
      </c>
      <c r="AP872">
        <v>0</v>
      </c>
      <c r="AQ872">
        <v>0</v>
      </c>
      <c r="AR872">
        <v>0</v>
      </c>
      <c r="AS872">
        <v>2</v>
      </c>
      <c r="AT872">
        <v>2</v>
      </c>
      <c r="AU872" t="s">
        <v>37</v>
      </c>
      <c r="AW872">
        <v>35</v>
      </c>
      <c r="AX872">
        <v>0</v>
      </c>
      <c r="AY872">
        <v>0</v>
      </c>
      <c r="AZ872">
        <v>0</v>
      </c>
      <c r="BA872">
        <v>35</v>
      </c>
      <c r="BB872">
        <v>6.7419379599999996</v>
      </c>
      <c r="BC872">
        <v>14.56870743</v>
      </c>
      <c r="BD872">
        <v>11</v>
      </c>
    </row>
    <row r="873" spans="1:56" x14ac:dyDescent="0.25">
      <c r="A873" s="171">
        <v>44163</v>
      </c>
      <c r="B873" t="s">
        <v>26</v>
      </c>
      <c r="C873" t="s">
        <v>590</v>
      </c>
      <c r="D873" t="s">
        <v>591</v>
      </c>
      <c r="E873" t="s">
        <v>592</v>
      </c>
      <c r="F873" t="s">
        <v>88</v>
      </c>
      <c r="G873" t="s">
        <v>593</v>
      </c>
      <c r="H873" t="s">
        <v>89</v>
      </c>
      <c r="I873" t="s">
        <v>25</v>
      </c>
      <c r="J873" t="s">
        <v>596</v>
      </c>
      <c r="L873" t="s">
        <v>26</v>
      </c>
      <c r="M873" t="s">
        <v>590</v>
      </c>
      <c r="N873" t="s">
        <v>591</v>
      </c>
      <c r="O873" t="s">
        <v>592</v>
      </c>
      <c r="P873" t="s">
        <v>142</v>
      </c>
      <c r="Q873" t="s">
        <v>606</v>
      </c>
      <c r="R873" t="s">
        <v>153</v>
      </c>
      <c r="S873" t="s">
        <v>245</v>
      </c>
      <c r="T873" t="s">
        <v>25</v>
      </c>
      <c r="U873" t="s">
        <v>596</v>
      </c>
      <c r="W873" t="s">
        <v>92</v>
      </c>
      <c r="X873" t="s">
        <v>602</v>
      </c>
      <c r="Y873" t="s">
        <v>603</v>
      </c>
      <c r="Z873" t="s">
        <v>604</v>
      </c>
      <c r="AA873" t="s">
        <v>193</v>
      </c>
      <c r="AB873" t="s">
        <v>754</v>
      </c>
      <c r="AC873" t="s">
        <v>419</v>
      </c>
      <c r="AD873" t="s">
        <v>77</v>
      </c>
      <c r="AE873" t="s">
        <v>30</v>
      </c>
      <c r="AG873">
        <v>7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1</v>
      </c>
      <c r="AP873">
        <v>0</v>
      </c>
      <c r="AQ873">
        <v>0</v>
      </c>
      <c r="AR873">
        <v>3</v>
      </c>
      <c r="AS873">
        <v>4</v>
      </c>
      <c r="AT873">
        <v>7</v>
      </c>
      <c r="AU873" t="s">
        <v>37</v>
      </c>
      <c r="AW873">
        <v>43</v>
      </c>
      <c r="AX873">
        <v>0</v>
      </c>
      <c r="AY873">
        <v>0</v>
      </c>
      <c r="AZ873">
        <v>0</v>
      </c>
      <c r="BA873">
        <v>43</v>
      </c>
      <c r="BB873">
        <v>6.7419379599999996</v>
      </c>
      <c r="BC873">
        <v>14.56870743</v>
      </c>
      <c r="BD873">
        <v>11</v>
      </c>
    </row>
    <row r="874" spans="1:56" x14ac:dyDescent="0.25">
      <c r="A874" s="171">
        <v>44163</v>
      </c>
      <c r="B874" t="s">
        <v>26</v>
      </c>
      <c r="C874" t="s">
        <v>590</v>
      </c>
      <c r="D874" t="s">
        <v>591</v>
      </c>
      <c r="E874" t="s">
        <v>592</v>
      </c>
      <c r="F874" t="s">
        <v>88</v>
      </c>
      <c r="G874" t="s">
        <v>593</v>
      </c>
      <c r="H874" t="s">
        <v>89</v>
      </c>
      <c r="I874" t="s">
        <v>25</v>
      </c>
      <c r="J874" t="s">
        <v>596</v>
      </c>
      <c r="L874" t="s">
        <v>26</v>
      </c>
      <c r="M874" t="s">
        <v>590</v>
      </c>
      <c r="N874" t="s">
        <v>591</v>
      </c>
      <c r="O874" t="s">
        <v>592</v>
      </c>
      <c r="P874" t="s">
        <v>27</v>
      </c>
      <c r="Q874" t="s">
        <v>607</v>
      </c>
      <c r="R874" t="s">
        <v>778</v>
      </c>
      <c r="S874" t="s">
        <v>75</v>
      </c>
      <c r="T874" t="s">
        <v>25</v>
      </c>
      <c r="U874" t="s">
        <v>596</v>
      </c>
      <c r="W874" t="s">
        <v>167</v>
      </c>
      <c r="X874" t="s">
        <v>597</v>
      </c>
      <c r="Y874" t="s">
        <v>333</v>
      </c>
      <c r="Z874" t="s">
        <v>779</v>
      </c>
      <c r="AA874" t="s">
        <v>334</v>
      </c>
      <c r="AB874" t="s">
        <v>780</v>
      </c>
      <c r="AC874" t="s">
        <v>507</v>
      </c>
      <c r="AD874" t="s">
        <v>319</v>
      </c>
      <c r="AE874" t="s">
        <v>30</v>
      </c>
      <c r="AG874">
        <v>5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1</v>
      </c>
      <c r="AP874">
        <v>0</v>
      </c>
      <c r="AQ874">
        <v>0</v>
      </c>
      <c r="AR874">
        <v>1</v>
      </c>
      <c r="AS874">
        <v>4</v>
      </c>
      <c r="AT874">
        <v>5</v>
      </c>
      <c r="AU874" t="s">
        <v>37</v>
      </c>
      <c r="AW874">
        <v>49</v>
      </c>
      <c r="AX874">
        <v>0</v>
      </c>
      <c r="AY874">
        <v>0</v>
      </c>
      <c r="AZ874">
        <v>0</v>
      </c>
      <c r="BA874">
        <v>49</v>
      </c>
      <c r="BB874">
        <v>6.7419379599999996</v>
      </c>
      <c r="BC874">
        <v>14.56870743</v>
      </c>
      <c r="BD874">
        <v>11</v>
      </c>
    </row>
    <row r="875" spans="1:56" x14ac:dyDescent="0.25">
      <c r="A875" s="171">
        <v>44163</v>
      </c>
      <c r="B875" t="s">
        <v>92</v>
      </c>
      <c r="C875" t="s">
        <v>602</v>
      </c>
      <c r="D875" t="s">
        <v>940</v>
      </c>
      <c r="E875" t="s">
        <v>604</v>
      </c>
      <c r="F875" t="s">
        <v>193</v>
      </c>
      <c r="G875" t="s">
        <v>754</v>
      </c>
      <c r="H875" t="s">
        <v>367</v>
      </c>
      <c r="I875" t="s">
        <v>25</v>
      </c>
      <c r="J875" t="s">
        <v>596</v>
      </c>
      <c r="L875" t="s">
        <v>92</v>
      </c>
      <c r="M875" t="s">
        <v>602</v>
      </c>
      <c r="N875" t="s">
        <v>940</v>
      </c>
      <c r="O875" t="s">
        <v>604</v>
      </c>
      <c r="P875" t="s">
        <v>193</v>
      </c>
      <c r="Q875" t="s">
        <v>754</v>
      </c>
      <c r="R875" t="s">
        <v>1000</v>
      </c>
      <c r="S875" t="s">
        <v>245</v>
      </c>
      <c r="T875" t="s">
        <v>17</v>
      </c>
      <c r="U875" t="s">
        <v>594</v>
      </c>
      <c r="W875" t="s">
        <v>262</v>
      </c>
      <c r="X875" t="s">
        <v>626</v>
      </c>
      <c r="AC875" t="s">
        <v>372</v>
      </c>
      <c r="AD875" t="s">
        <v>59</v>
      </c>
      <c r="AE875" t="s">
        <v>30</v>
      </c>
      <c r="AG875">
        <v>6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 s="36">
        <v>1</v>
      </c>
      <c r="AP875">
        <v>0</v>
      </c>
      <c r="AQ875">
        <v>0</v>
      </c>
      <c r="AR875">
        <v>0</v>
      </c>
      <c r="AS875">
        <v>6</v>
      </c>
      <c r="AT875">
        <v>6</v>
      </c>
      <c r="AU875" t="s">
        <v>151</v>
      </c>
      <c r="AV875" t="s">
        <v>327</v>
      </c>
      <c r="AW875">
        <v>182</v>
      </c>
      <c r="AX875">
        <v>0</v>
      </c>
      <c r="AY875">
        <v>0</v>
      </c>
      <c r="AZ875">
        <v>2</v>
      </c>
      <c r="BA875">
        <v>184</v>
      </c>
      <c r="BB875">
        <v>4.8990748999999996</v>
      </c>
      <c r="BC875">
        <v>14.54433978</v>
      </c>
      <c r="BD875">
        <v>11</v>
      </c>
    </row>
    <row r="876" spans="1:56" x14ac:dyDescent="0.25">
      <c r="A876" s="171">
        <v>44163</v>
      </c>
      <c r="B876" t="s">
        <v>92</v>
      </c>
      <c r="C876" t="s">
        <v>602</v>
      </c>
      <c r="D876" t="s">
        <v>940</v>
      </c>
      <c r="E876" t="s">
        <v>604</v>
      </c>
      <c r="F876" t="s">
        <v>193</v>
      </c>
      <c r="G876" t="s">
        <v>754</v>
      </c>
      <c r="H876" t="s">
        <v>367</v>
      </c>
      <c r="I876" t="s">
        <v>25</v>
      </c>
      <c r="J876" t="s">
        <v>596</v>
      </c>
      <c r="L876" t="s">
        <v>92</v>
      </c>
      <c r="M876" t="s">
        <v>602</v>
      </c>
      <c r="N876" t="s">
        <v>940</v>
      </c>
      <c r="O876" t="s">
        <v>604</v>
      </c>
      <c r="P876" t="s">
        <v>193</v>
      </c>
      <c r="Q876" t="s">
        <v>754</v>
      </c>
      <c r="R876" t="s">
        <v>1039</v>
      </c>
      <c r="S876" t="s">
        <v>182</v>
      </c>
      <c r="T876" t="s">
        <v>25</v>
      </c>
      <c r="U876" t="s">
        <v>596</v>
      </c>
      <c r="W876" t="s">
        <v>92</v>
      </c>
      <c r="X876" t="s">
        <v>602</v>
      </c>
      <c r="Y876" t="s">
        <v>603</v>
      </c>
      <c r="Z876" t="s">
        <v>604</v>
      </c>
      <c r="AA876" t="s">
        <v>193</v>
      </c>
      <c r="AB876" t="s">
        <v>754</v>
      </c>
      <c r="AC876" t="s">
        <v>366</v>
      </c>
      <c r="AD876" t="s">
        <v>232</v>
      </c>
      <c r="AE876" t="s">
        <v>30</v>
      </c>
      <c r="AG876">
        <v>2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 s="36">
        <v>1</v>
      </c>
      <c r="AP876">
        <v>0</v>
      </c>
      <c r="AQ876">
        <v>0</v>
      </c>
      <c r="AR876">
        <v>0</v>
      </c>
      <c r="AS876">
        <v>2</v>
      </c>
      <c r="AT876">
        <v>2</v>
      </c>
      <c r="AU876" t="s">
        <v>37</v>
      </c>
      <c r="AW876">
        <v>35</v>
      </c>
      <c r="AX876">
        <v>0</v>
      </c>
      <c r="AY876">
        <v>0</v>
      </c>
      <c r="AZ876">
        <v>0</v>
      </c>
      <c r="BA876">
        <v>35</v>
      </c>
      <c r="BB876">
        <v>4.8990748999999996</v>
      </c>
      <c r="BC876">
        <v>14.54433978</v>
      </c>
      <c r="BD876">
        <v>11</v>
      </c>
    </row>
    <row r="877" spans="1:56" x14ac:dyDescent="0.25">
      <c r="A877" s="171">
        <v>44163</v>
      </c>
      <c r="B877" t="s">
        <v>92</v>
      </c>
      <c r="C877" t="s">
        <v>602</v>
      </c>
      <c r="D877" t="s">
        <v>940</v>
      </c>
      <c r="E877" t="s">
        <v>604</v>
      </c>
      <c r="F877" t="s">
        <v>193</v>
      </c>
      <c r="G877" t="s">
        <v>754</v>
      </c>
      <c r="H877" t="s">
        <v>367</v>
      </c>
      <c r="I877" t="s">
        <v>14</v>
      </c>
      <c r="J877" t="s">
        <v>611</v>
      </c>
      <c r="L877" t="s">
        <v>15</v>
      </c>
      <c r="M877" t="s">
        <v>642</v>
      </c>
      <c r="R877" t="s">
        <v>372</v>
      </c>
      <c r="S877" t="s">
        <v>1081</v>
      </c>
      <c r="T877" t="s">
        <v>544</v>
      </c>
      <c r="U877" t="s">
        <v>782</v>
      </c>
      <c r="AC877" t="s">
        <v>372</v>
      </c>
      <c r="AD877" t="s">
        <v>1068</v>
      </c>
      <c r="AE877" t="s">
        <v>20</v>
      </c>
      <c r="AG877">
        <v>7</v>
      </c>
      <c r="AH877">
        <v>18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 s="36">
        <v>2</v>
      </c>
      <c r="AP877">
        <v>0</v>
      </c>
      <c r="AQ877">
        <v>0</v>
      </c>
      <c r="AR877">
        <v>0</v>
      </c>
      <c r="AS877">
        <v>25</v>
      </c>
      <c r="AT877">
        <v>25</v>
      </c>
      <c r="AU877" t="s">
        <v>37</v>
      </c>
      <c r="AW877">
        <v>411</v>
      </c>
      <c r="AX877">
        <v>0</v>
      </c>
      <c r="AY877">
        <v>0</v>
      </c>
      <c r="AZ877">
        <v>0</v>
      </c>
      <c r="BA877">
        <v>411</v>
      </c>
      <c r="BB877">
        <v>4.8990748999999996</v>
      </c>
      <c r="BC877">
        <v>14.54433978</v>
      </c>
      <c r="BD877">
        <v>11</v>
      </c>
    </row>
    <row r="878" spans="1:56" x14ac:dyDescent="0.25">
      <c r="A878" s="171">
        <v>44163</v>
      </c>
      <c r="B878" t="s">
        <v>92</v>
      </c>
      <c r="C878" t="s">
        <v>602</v>
      </c>
      <c r="D878" t="s">
        <v>940</v>
      </c>
      <c r="E878" t="s">
        <v>604</v>
      </c>
      <c r="F878" t="s">
        <v>193</v>
      </c>
      <c r="G878" t="s">
        <v>754</v>
      </c>
      <c r="H878" t="s">
        <v>367</v>
      </c>
      <c r="I878" t="s">
        <v>14</v>
      </c>
      <c r="J878" t="s">
        <v>611</v>
      </c>
      <c r="L878" t="s">
        <v>280</v>
      </c>
      <c r="M878" t="s">
        <v>1028</v>
      </c>
      <c r="R878" t="s">
        <v>372</v>
      </c>
      <c r="S878" t="s">
        <v>1081</v>
      </c>
      <c r="T878" t="s">
        <v>544</v>
      </c>
      <c r="U878" t="s">
        <v>782</v>
      </c>
      <c r="AC878" t="s">
        <v>372</v>
      </c>
      <c r="AD878" t="s">
        <v>304</v>
      </c>
      <c r="AE878" t="s">
        <v>36</v>
      </c>
      <c r="AG878">
        <v>0</v>
      </c>
      <c r="AH878">
        <v>12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 s="36">
        <v>1</v>
      </c>
      <c r="AP878">
        <v>0</v>
      </c>
      <c r="AQ878">
        <v>0</v>
      </c>
      <c r="AR878">
        <v>0</v>
      </c>
      <c r="AS878">
        <v>12</v>
      </c>
      <c r="AT878">
        <v>12</v>
      </c>
      <c r="AU878" t="s">
        <v>37</v>
      </c>
      <c r="AW878">
        <v>214</v>
      </c>
      <c r="AX878">
        <v>0</v>
      </c>
      <c r="AY878">
        <v>0</v>
      </c>
      <c r="AZ878">
        <v>0</v>
      </c>
      <c r="BA878">
        <v>214</v>
      </c>
      <c r="BB878">
        <v>4.8990748999999996</v>
      </c>
      <c r="BC878">
        <v>14.54433978</v>
      </c>
      <c r="BD878">
        <v>11</v>
      </c>
    </row>
    <row r="879" spans="1:56" x14ac:dyDescent="0.25">
      <c r="A879" s="171">
        <v>44163</v>
      </c>
      <c r="B879" t="s">
        <v>92</v>
      </c>
      <c r="C879" t="s">
        <v>602</v>
      </c>
      <c r="D879" t="s">
        <v>940</v>
      </c>
      <c r="E879" t="s">
        <v>604</v>
      </c>
      <c r="F879" t="s">
        <v>218</v>
      </c>
      <c r="G879" t="s">
        <v>837</v>
      </c>
      <c r="H879" t="s">
        <v>364</v>
      </c>
      <c r="I879" t="s">
        <v>25</v>
      </c>
      <c r="J879" t="s">
        <v>596</v>
      </c>
      <c r="L879" t="s">
        <v>960</v>
      </c>
      <c r="M879" t="s">
        <v>961</v>
      </c>
      <c r="N879" t="s">
        <v>962</v>
      </c>
      <c r="O879" t="s">
        <v>963</v>
      </c>
      <c r="P879" t="s">
        <v>964</v>
      </c>
      <c r="Q879" t="s">
        <v>965</v>
      </c>
      <c r="R879" t="s">
        <v>966</v>
      </c>
      <c r="S879" t="s">
        <v>140</v>
      </c>
      <c r="T879" t="s">
        <v>17</v>
      </c>
      <c r="U879" t="s">
        <v>594</v>
      </c>
      <c r="W879" t="s">
        <v>262</v>
      </c>
      <c r="X879" t="s">
        <v>626</v>
      </c>
      <c r="AC879" t="s">
        <v>372</v>
      </c>
      <c r="AD879" t="s">
        <v>279</v>
      </c>
      <c r="AE879" t="s">
        <v>183</v>
      </c>
      <c r="AG879">
        <v>5</v>
      </c>
      <c r="AH879">
        <v>4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2</v>
      </c>
      <c r="AP879">
        <v>0</v>
      </c>
      <c r="AQ879">
        <v>0</v>
      </c>
      <c r="AR879">
        <v>2</v>
      </c>
      <c r="AS879">
        <v>7</v>
      </c>
      <c r="AT879">
        <v>9</v>
      </c>
      <c r="AU879" t="s">
        <v>31</v>
      </c>
      <c r="AW879">
        <v>1400</v>
      </c>
      <c r="AX879">
        <v>240</v>
      </c>
      <c r="AY879">
        <v>0</v>
      </c>
      <c r="AZ879">
        <v>0</v>
      </c>
      <c r="BA879">
        <v>1640</v>
      </c>
      <c r="BB879">
        <v>5.0849866700000002</v>
      </c>
      <c r="BC879">
        <v>14.63825578</v>
      </c>
      <c r="BD879">
        <v>11</v>
      </c>
    </row>
    <row r="880" spans="1:56" x14ac:dyDescent="0.25">
      <c r="A880" s="171">
        <v>44163</v>
      </c>
      <c r="B880" t="s">
        <v>92</v>
      </c>
      <c r="C880" t="s">
        <v>602</v>
      </c>
      <c r="D880" t="s">
        <v>940</v>
      </c>
      <c r="E880" t="s">
        <v>604</v>
      </c>
      <c r="F880" t="s">
        <v>218</v>
      </c>
      <c r="G880" t="s">
        <v>837</v>
      </c>
      <c r="H880" t="s">
        <v>364</v>
      </c>
      <c r="I880" t="s">
        <v>25</v>
      </c>
      <c r="J880" t="s">
        <v>596</v>
      </c>
      <c r="L880" t="s">
        <v>960</v>
      </c>
      <c r="M880" t="s">
        <v>961</v>
      </c>
      <c r="N880" t="s">
        <v>962</v>
      </c>
      <c r="O880" t="s">
        <v>963</v>
      </c>
      <c r="P880" t="s">
        <v>964</v>
      </c>
      <c r="Q880" t="s">
        <v>965</v>
      </c>
      <c r="R880" t="s">
        <v>966</v>
      </c>
      <c r="S880" t="s">
        <v>140</v>
      </c>
      <c r="T880" t="s">
        <v>17</v>
      </c>
      <c r="U880" t="s">
        <v>594</v>
      </c>
      <c r="W880" t="s">
        <v>262</v>
      </c>
      <c r="X880" t="s">
        <v>626</v>
      </c>
      <c r="AC880" t="s">
        <v>372</v>
      </c>
      <c r="AD880" t="s">
        <v>279</v>
      </c>
      <c r="AE880" t="s">
        <v>226</v>
      </c>
      <c r="AG880">
        <v>6</v>
      </c>
      <c r="AH880">
        <v>0</v>
      </c>
      <c r="AI880">
        <v>0</v>
      </c>
      <c r="AJ880">
        <v>4</v>
      </c>
      <c r="AK880">
        <v>0</v>
      </c>
      <c r="AL880">
        <v>0</v>
      </c>
      <c r="AM880">
        <v>0</v>
      </c>
      <c r="AN880">
        <v>0</v>
      </c>
      <c r="AO880">
        <v>2</v>
      </c>
      <c r="AP880">
        <v>0</v>
      </c>
      <c r="AQ880">
        <v>0</v>
      </c>
      <c r="AR880">
        <v>3</v>
      </c>
      <c r="AS880">
        <v>7</v>
      </c>
      <c r="AT880">
        <v>10</v>
      </c>
      <c r="AU880" t="s">
        <v>21</v>
      </c>
      <c r="AV880" t="s">
        <v>327</v>
      </c>
      <c r="AW880">
        <v>1550</v>
      </c>
      <c r="AX880">
        <v>250</v>
      </c>
      <c r="AY880">
        <v>0</v>
      </c>
      <c r="AZ880">
        <v>3</v>
      </c>
      <c r="BA880">
        <v>1803</v>
      </c>
      <c r="BB880">
        <v>5.0849866700000002</v>
      </c>
      <c r="BC880">
        <v>14.63825578</v>
      </c>
      <c r="BD880">
        <v>11</v>
      </c>
    </row>
    <row r="881" spans="1:56" x14ac:dyDescent="0.25">
      <c r="A881" s="171">
        <v>44163</v>
      </c>
      <c r="B881" t="s">
        <v>92</v>
      </c>
      <c r="C881" t="s">
        <v>602</v>
      </c>
      <c r="D881" t="s">
        <v>940</v>
      </c>
      <c r="E881" t="s">
        <v>604</v>
      </c>
      <c r="F881" t="s">
        <v>218</v>
      </c>
      <c r="G881" t="s">
        <v>837</v>
      </c>
      <c r="H881" t="s">
        <v>364</v>
      </c>
      <c r="I881" t="s">
        <v>25</v>
      </c>
      <c r="J881" t="s">
        <v>596</v>
      </c>
      <c r="L881" t="s">
        <v>960</v>
      </c>
      <c r="M881" t="s">
        <v>961</v>
      </c>
      <c r="N881" t="s">
        <v>962</v>
      </c>
      <c r="O881" t="s">
        <v>963</v>
      </c>
      <c r="P881" t="s">
        <v>964</v>
      </c>
      <c r="Q881" t="s">
        <v>965</v>
      </c>
      <c r="R881" t="s">
        <v>966</v>
      </c>
      <c r="S881" t="s">
        <v>140</v>
      </c>
      <c r="T881" t="s">
        <v>17</v>
      </c>
      <c r="U881" t="s">
        <v>594</v>
      </c>
      <c r="W881" t="s">
        <v>262</v>
      </c>
      <c r="X881" t="s">
        <v>626</v>
      </c>
      <c r="AC881" t="s">
        <v>372</v>
      </c>
      <c r="AD881" t="s">
        <v>279</v>
      </c>
      <c r="AE881" t="s">
        <v>30</v>
      </c>
      <c r="AG881">
        <v>8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1</v>
      </c>
      <c r="AP881">
        <v>0</v>
      </c>
      <c r="AQ881">
        <v>3</v>
      </c>
      <c r="AR881">
        <v>0</v>
      </c>
      <c r="AS881">
        <v>5</v>
      </c>
      <c r="AT881">
        <v>8</v>
      </c>
      <c r="AU881" t="s">
        <v>21</v>
      </c>
      <c r="AV881" t="s">
        <v>327</v>
      </c>
      <c r="AW881">
        <v>4</v>
      </c>
      <c r="AX881">
        <v>1200</v>
      </c>
      <c r="AY881">
        <v>0</v>
      </c>
      <c r="AZ881">
        <v>110</v>
      </c>
      <c r="BA881">
        <v>1314</v>
      </c>
      <c r="BB881">
        <v>5.0849866700000002</v>
      </c>
      <c r="BC881">
        <v>14.63825578</v>
      </c>
      <c r="BD881">
        <v>11</v>
      </c>
    </row>
    <row r="882" spans="1:56" x14ac:dyDescent="0.25">
      <c r="A882" s="171">
        <v>44163</v>
      </c>
      <c r="B882" t="s">
        <v>92</v>
      </c>
      <c r="C882" t="s">
        <v>602</v>
      </c>
      <c r="D882" t="s">
        <v>940</v>
      </c>
      <c r="E882" t="s">
        <v>604</v>
      </c>
      <c r="F882" t="s">
        <v>218</v>
      </c>
      <c r="G882" t="s">
        <v>837</v>
      </c>
      <c r="H882" t="s">
        <v>364</v>
      </c>
      <c r="I882" t="s">
        <v>25</v>
      </c>
      <c r="J882" t="s">
        <v>596</v>
      </c>
      <c r="L882" t="s">
        <v>26</v>
      </c>
      <c r="M882" t="s">
        <v>590</v>
      </c>
      <c r="N882" t="s">
        <v>591</v>
      </c>
      <c r="O882" t="s">
        <v>592</v>
      </c>
      <c r="P882" t="s">
        <v>142</v>
      </c>
      <c r="Q882" t="s">
        <v>606</v>
      </c>
      <c r="R882" t="s">
        <v>153</v>
      </c>
      <c r="S882" t="s">
        <v>152</v>
      </c>
      <c r="T882" t="s">
        <v>17</v>
      </c>
      <c r="U882" t="s">
        <v>594</v>
      </c>
      <c r="W882" t="s">
        <v>137</v>
      </c>
      <c r="X882" t="s">
        <v>649</v>
      </c>
      <c r="AC882" t="s">
        <v>372</v>
      </c>
      <c r="AD882" t="s">
        <v>308</v>
      </c>
      <c r="AE882" t="s">
        <v>226</v>
      </c>
      <c r="AG882">
        <v>8</v>
      </c>
      <c r="AH882">
        <v>0</v>
      </c>
      <c r="AI882">
        <v>0</v>
      </c>
      <c r="AJ882">
        <v>3</v>
      </c>
      <c r="AK882">
        <v>0</v>
      </c>
      <c r="AL882">
        <v>0</v>
      </c>
      <c r="AM882">
        <v>0</v>
      </c>
      <c r="AN882">
        <v>0</v>
      </c>
      <c r="AO882" s="36">
        <v>2</v>
      </c>
      <c r="AP882">
        <v>0</v>
      </c>
      <c r="AQ882">
        <v>4</v>
      </c>
      <c r="AR882">
        <v>2</v>
      </c>
      <c r="AS882">
        <v>5</v>
      </c>
      <c r="AT882">
        <v>11</v>
      </c>
      <c r="AU882" t="s">
        <v>21</v>
      </c>
      <c r="AV882" t="s">
        <v>652</v>
      </c>
      <c r="AW882">
        <v>2050</v>
      </c>
      <c r="AX882">
        <v>340</v>
      </c>
      <c r="AY882">
        <v>0</v>
      </c>
      <c r="AZ882">
        <v>4</v>
      </c>
      <c r="BA882">
        <v>2394</v>
      </c>
      <c r="BB882">
        <v>5.0849866700000002</v>
      </c>
      <c r="BC882">
        <v>14.63825578</v>
      </c>
      <c r="BD882">
        <v>11</v>
      </c>
    </row>
    <row r="883" spans="1:56" x14ac:dyDescent="0.25">
      <c r="A883" s="171">
        <v>44163</v>
      </c>
      <c r="B883" t="s">
        <v>92</v>
      </c>
      <c r="C883" t="s">
        <v>602</v>
      </c>
      <c r="D883" t="s">
        <v>940</v>
      </c>
      <c r="E883" t="s">
        <v>604</v>
      </c>
      <c r="F883" t="s">
        <v>218</v>
      </c>
      <c r="G883" t="s">
        <v>837</v>
      </c>
      <c r="H883" t="s">
        <v>364</v>
      </c>
      <c r="I883" t="s">
        <v>25</v>
      </c>
      <c r="J883" t="s">
        <v>596</v>
      </c>
      <c r="L883" t="s">
        <v>26</v>
      </c>
      <c r="M883" t="s">
        <v>590</v>
      </c>
      <c r="N883" t="s">
        <v>591</v>
      </c>
      <c r="O883" t="s">
        <v>592</v>
      </c>
      <c r="P883" t="s">
        <v>142</v>
      </c>
      <c r="Q883" t="s">
        <v>606</v>
      </c>
      <c r="R883" t="s">
        <v>153</v>
      </c>
      <c r="S883" t="s">
        <v>152</v>
      </c>
      <c r="T883" t="s">
        <v>17</v>
      </c>
      <c r="U883" t="s">
        <v>594</v>
      </c>
      <c r="W883" t="s">
        <v>137</v>
      </c>
      <c r="X883" t="s">
        <v>649</v>
      </c>
      <c r="AC883" t="s">
        <v>372</v>
      </c>
      <c r="AD883" t="s">
        <v>322</v>
      </c>
      <c r="AE883" t="s">
        <v>30</v>
      </c>
      <c r="AG883">
        <v>13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 s="36">
        <v>1</v>
      </c>
      <c r="AP883">
        <v>2</v>
      </c>
      <c r="AQ883">
        <v>4</v>
      </c>
      <c r="AR883">
        <v>2</v>
      </c>
      <c r="AS883">
        <v>5</v>
      </c>
      <c r="AT883">
        <v>13</v>
      </c>
      <c r="AU883" t="s">
        <v>31</v>
      </c>
      <c r="AW883">
        <v>1800</v>
      </c>
      <c r="AX883">
        <v>150</v>
      </c>
      <c r="AY883">
        <v>0</v>
      </c>
      <c r="AZ883">
        <v>0</v>
      </c>
      <c r="BA883">
        <v>1950</v>
      </c>
      <c r="BB883">
        <v>5.0849866700000002</v>
      </c>
      <c r="BC883">
        <v>14.63825578</v>
      </c>
      <c r="BD883">
        <v>11</v>
      </c>
    </row>
    <row r="884" spans="1:56" x14ac:dyDescent="0.25">
      <c r="A884" s="171">
        <v>44163</v>
      </c>
      <c r="B884" t="s">
        <v>92</v>
      </c>
      <c r="C884" t="s">
        <v>602</v>
      </c>
      <c r="D884" t="s">
        <v>157</v>
      </c>
      <c r="E884" t="s">
        <v>665</v>
      </c>
      <c r="F884" t="s">
        <v>158</v>
      </c>
      <c r="G884" t="s">
        <v>667</v>
      </c>
      <c r="H884" t="s">
        <v>847</v>
      </c>
      <c r="I884" t="s">
        <v>25</v>
      </c>
      <c r="J884" t="s">
        <v>596</v>
      </c>
      <c r="L884" t="s">
        <v>26</v>
      </c>
      <c r="M884" t="s">
        <v>590</v>
      </c>
      <c r="N884" t="s">
        <v>301</v>
      </c>
      <c r="O884" t="s">
        <v>745</v>
      </c>
      <c r="P884" t="s">
        <v>543</v>
      </c>
      <c r="Q884" t="s">
        <v>827</v>
      </c>
      <c r="R884" t="s">
        <v>776</v>
      </c>
      <c r="S884" t="s">
        <v>75</v>
      </c>
      <c r="T884" t="s">
        <v>25</v>
      </c>
      <c r="U884" t="s">
        <v>596</v>
      </c>
      <c r="W884" t="s">
        <v>92</v>
      </c>
      <c r="X884" t="s">
        <v>602</v>
      </c>
      <c r="Y884" t="s">
        <v>603</v>
      </c>
      <c r="Z884" t="s">
        <v>604</v>
      </c>
      <c r="AA884" t="s">
        <v>193</v>
      </c>
      <c r="AB884" t="s">
        <v>754</v>
      </c>
      <c r="AC884" t="s">
        <v>419</v>
      </c>
      <c r="AD884" t="s">
        <v>62</v>
      </c>
      <c r="AE884" t="s">
        <v>30</v>
      </c>
      <c r="AG884">
        <v>3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 s="36">
        <v>1</v>
      </c>
      <c r="AP884">
        <v>0</v>
      </c>
      <c r="AQ884">
        <v>0</v>
      </c>
      <c r="AR884">
        <v>0</v>
      </c>
      <c r="AS884">
        <v>3</v>
      </c>
      <c r="AT884">
        <v>3</v>
      </c>
      <c r="AU884" t="s">
        <v>151</v>
      </c>
      <c r="AV884" t="s">
        <v>654</v>
      </c>
      <c r="AW884">
        <v>200</v>
      </c>
      <c r="AX884">
        <v>0</v>
      </c>
      <c r="AY884">
        <v>0</v>
      </c>
      <c r="AZ884">
        <v>1</v>
      </c>
      <c r="BA884">
        <v>201</v>
      </c>
      <c r="BB884">
        <v>6.0385846000000001</v>
      </c>
      <c r="BC884">
        <v>14.4007468</v>
      </c>
      <c r="BD884">
        <v>11</v>
      </c>
    </row>
    <row r="885" spans="1:56" x14ac:dyDescent="0.25">
      <c r="A885" s="171">
        <v>44163</v>
      </c>
      <c r="B885" t="s">
        <v>92</v>
      </c>
      <c r="C885" t="s">
        <v>602</v>
      </c>
      <c r="D885" t="s">
        <v>157</v>
      </c>
      <c r="E885" t="s">
        <v>665</v>
      </c>
      <c r="F885" t="s">
        <v>158</v>
      </c>
      <c r="G885" t="s">
        <v>667</v>
      </c>
      <c r="H885" t="s">
        <v>847</v>
      </c>
      <c r="I885" t="s">
        <v>17</v>
      </c>
      <c r="J885" t="s">
        <v>594</v>
      </c>
      <c r="L885" t="s">
        <v>221</v>
      </c>
      <c r="M885" t="s">
        <v>622</v>
      </c>
      <c r="R885" t="s">
        <v>372</v>
      </c>
      <c r="S885" t="s">
        <v>254</v>
      </c>
      <c r="T885" t="s">
        <v>25</v>
      </c>
      <c r="U885" t="s">
        <v>596</v>
      </c>
      <c r="W885" t="s">
        <v>92</v>
      </c>
      <c r="X885" t="s">
        <v>602</v>
      </c>
      <c r="Y885" t="s">
        <v>93</v>
      </c>
      <c r="Z885" t="s">
        <v>687</v>
      </c>
      <c r="AA885" t="s">
        <v>94</v>
      </c>
      <c r="AB885" t="s">
        <v>796</v>
      </c>
      <c r="AC885" t="s">
        <v>485</v>
      </c>
      <c r="AD885" t="s">
        <v>314</v>
      </c>
      <c r="AE885" t="s">
        <v>112</v>
      </c>
      <c r="AG885">
        <v>0</v>
      </c>
      <c r="AH885">
        <v>0</v>
      </c>
      <c r="AI885">
        <v>3</v>
      </c>
      <c r="AJ885">
        <v>0</v>
      </c>
      <c r="AK885">
        <v>0</v>
      </c>
      <c r="AL885">
        <v>0</v>
      </c>
      <c r="AM885">
        <v>0</v>
      </c>
      <c r="AN885">
        <v>0</v>
      </c>
      <c r="AO885" s="36">
        <v>1</v>
      </c>
      <c r="AP885">
        <v>0</v>
      </c>
      <c r="AQ885">
        <v>0</v>
      </c>
      <c r="AR885">
        <v>0</v>
      </c>
      <c r="AS885">
        <v>3</v>
      </c>
      <c r="AT885">
        <v>3</v>
      </c>
      <c r="AU885" t="s">
        <v>37</v>
      </c>
      <c r="AW885">
        <v>110</v>
      </c>
      <c r="AX885">
        <v>0</v>
      </c>
      <c r="AY885">
        <v>0</v>
      </c>
      <c r="AZ885">
        <v>0</v>
      </c>
      <c r="BA885">
        <v>110</v>
      </c>
      <c r="BB885">
        <v>6.0385846000000001</v>
      </c>
      <c r="BC885">
        <v>14.4007468</v>
      </c>
      <c r="BD885">
        <v>11</v>
      </c>
    </row>
    <row r="886" spans="1:56" x14ac:dyDescent="0.25">
      <c r="A886" s="171">
        <v>44163</v>
      </c>
      <c r="B886" t="s">
        <v>92</v>
      </c>
      <c r="C886" t="s">
        <v>602</v>
      </c>
      <c r="D886" t="s">
        <v>157</v>
      </c>
      <c r="E886" t="s">
        <v>665</v>
      </c>
      <c r="F886" t="s">
        <v>158</v>
      </c>
      <c r="G886" t="s">
        <v>667</v>
      </c>
      <c r="H886" t="s">
        <v>847</v>
      </c>
      <c r="I886" t="s">
        <v>17</v>
      </c>
      <c r="J886" t="s">
        <v>594</v>
      </c>
      <c r="L886" t="s">
        <v>221</v>
      </c>
      <c r="M886" t="s">
        <v>622</v>
      </c>
      <c r="R886" t="s">
        <v>372</v>
      </c>
      <c r="S886" t="s">
        <v>29</v>
      </c>
      <c r="T886" t="s">
        <v>25</v>
      </c>
      <c r="U886" t="s">
        <v>596</v>
      </c>
      <c r="W886" t="s">
        <v>92</v>
      </c>
      <c r="X886" t="s">
        <v>602</v>
      </c>
      <c r="Y886" t="s">
        <v>603</v>
      </c>
      <c r="Z886" t="s">
        <v>604</v>
      </c>
      <c r="AA886" t="s">
        <v>218</v>
      </c>
      <c r="AB886" t="s">
        <v>837</v>
      </c>
      <c r="AC886" t="s">
        <v>829</v>
      </c>
      <c r="AD886" t="s">
        <v>61</v>
      </c>
      <c r="AE886" t="s">
        <v>112</v>
      </c>
      <c r="AG886">
        <v>0</v>
      </c>
      <c r="AH886">
        <v>0</v>
      </c>
      <c r="AI886">
        <v>2</v>
      </c>
      <c r="AJ886">
        <v>0</v>
      </c>
      <c r="AK886">
        <v>0</v>
      </c>
      <c r="AL886">
        <v>0</v>
      </c>
      <c r="AM886">
        <v>0</v>
      </c>
      <c r="AN886">
        <v>0</v>
      </c>
      <c r="AO886" s="36">
        <v>1</v>
      </c>
      <c r="AP886">
        <v>0</v>
      </c>
      <c r="AQ886">
        <v>0</v>
      </c>
      <c r="AR886">
        <v>0</v>
      </c>
      <c r="AS886">
        <v>2</v>
      </c>
      <c r="AT886">
        <v>2</v>
      </c>
      <c r="AU886" t="s">
        <v>37</v>
      </c>
      <c r="AW886">
        <v>130</v>
      </c>
      <c r="AX886">
        <v>0</v>
      </c>
      <c r="AY886">
        <v>0</v>
      </c>
      <c r="AZ886">
        <v>0</v>
      </c>
      <c r="BA886">
        <v>130</v>
      </c>
      <c r="BB886">
        <v>6.0385846000000001</v>
      </c>
      <c r="BC886">
        <v>14.4007468</v>
      </c>
      <c r="BD886">
        <v>11</v>
      </c>
    </row>
    <row r="887" spans="1:56" x14ac:dyDescent="0.25">
      <c r="A887" s="171">
        <v>44163</v>
      </c>
      <c r="B887" t="s">
        <v>92</v>
      </c>
      <c r="C887" t="s">
        <v>602</v>
      </c>
      <c r="D887" t="s">
        <v>157</v>
      </c>
      <c r="E887" t="s">
        <v>665</v>
      </c>
      <c r="F887" t="s">
        <v>158</v>
      </c>
      <c r="G887" t="s">
        <v>667</v>
      </c>
      <c r="H887" t="s">
        <v>847</v>
      </c>
      <c r="I887" t="s">
        <v>25</v>
      </c>
      <c r="J887" t="s">
        <v>596</v>
      </c>
      <c r="L887" t="s">
        <v>26</v>
      </c>
      <c r="M887" t="s">
        <v>590</v>
      </c>
      <c r="N887" t="s">
        <v>301</v>
      </c>
      <c r="O887" t="s">
        <v>745</v>
      </c>
      <c r="P887" t="s">
        <v>543</v>
      </c>
      <c r="Q887" t="s">
        <v>827</v>
      </c>
      <c r="R887" t="s">
        <v>776</v>
      </c>
      <c r="S887" t="s">
        <v>75</v>
      </c>
      <c r="T887" t="s">
        <v>25</v>
      </c>
      <c r="U887" t="s">
        <v>596</v>
      </c>
      <c r="W887" t="s">
        <v>92</v>
      </c>
      <c r="X887" t="s">
        <v>602</v>
      </c>
      <c r="Y887" t="s">
        <v>603</v>
      </c>
      <c r="Z887" t="s">
        <v>604</v>
      </c>
      <c r="AA887" t="s">
        <v>154</v>
      </c>
      <c r="AB887" t="s">
        <v>605</v>
      </c>
      <c r="AC887" t="s">
        <v>829</v>
      </c>
      <c r="AD887" t="s">
        <v>260</v>
      </c>
      <c r="AE887" t="s">
        <v>30</v>
      </c>
      <c r="AG887">
        <v>4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 s="36">
        <v>1</v>
      </c>
      <c r="AP887">
        <v>0</v>
      </c>
      <c r="AQ887">
        <v>0</v>
      </c>
      <c r="AR887">
        <v>0</v>
      </c>
      <c r="AS887">
        <v>4</v>
      </c>
      <c r="AT887">
        <v>4</v>
      </c>
      <c r="AU887" t="s">
        <v>151</v>
      </c>
      <c r="AV887" t="s">
        <v>327</v>
      </c>
      <c r="AW887">
        <v>175</v>
      </c>
      <c r="AX887">
        <v>0</v>
      </c>
      <c r="AY887">
        <v>0</v>
      </c>
      <c r="AZ887">
        <v>3</v>
      </c>
      <c r="BA887">
        <v>178</v>
      </c>
      <c r="BB887">
        <v>6.0385846000000001</v>
      </c>
      <c r="BC887">
        <v>14.4007468</v>
      </c>
      <c r="BD887">
        <v>11</v>
      </c>
    </row>
    <row r="888" spans="1:56" x14ac:dyDescent="0.25">
      <c r="A888" s="171">
        <v>44163</v>
      </c>
      <c r="B888" t="s">
        <v>92</v>
      </c>
      <c r="C888" t="s">
        <v>602</v>
      </c>
      <c r="D888" t="s">
        <v>157</v>
      </c>
      <c r="E888" t="s">
        <v>665</v>
      </c>
      <c r="F888" t="s">
        <v>158</v>
      </c>
      <c r="G888" t="s">
        <v>667</v>
      </c>
      <c r="H888" t="s">
        <v>847</v>
      </c>
      <c r="I888" t="s">
        <v>25</v>
      </c>
      <c r="J888" t="s">
        <v>596</v>
      </c>
      <c r="L888" t="s">
        <v>26</v>
      </c>
      <c r="M888" t="s">
        <v>590</v>
      </c>
      <c r="N888" t="s">
        <v>818</v>
      </c>
      <c r="O888" t="s">
        <v>819</v>
      </c>
      <c r="P888" t="s">
        <v>542</v>
      </c>
      <c r="Q888" t="s">
        <v>861</v>
      </c>
      <c r="R888" t="s">
        <v>446</v>
      </c>
      <c r="S888" t="s">
        <v>190</v>
      </c>
      <c r="T888" t="s">
        <v>25</v>
      </c>
      <c r="U888" t="s">
        <v>596</v>
      </c>
      <c r="W888" t="s">
        <v>92</v>
      </c>
      <c r="X888" t="s">
        <v>602</v>
      </c>
      <c r="Y888" t="s">
        <v>157</v>
      </c>
      <c r="Z888" t="s">
        <v>665</v>
      </c>
      <c r="AA888" t="s">
        <v>671</v>
      </c>
      <c r="AB888" t="s">
        <v>672</v>
      </c>
      <c r="AC888" t="s">
        <v>446</v>
      </c>
      <c r="AD888" t="s">
        <v>185</v>
      </c>
      <c r="AE888" t="s">
        <v>30</v>
      </c>
      <c r="AG888">
        <v>1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1</v>
      </c>
      <c r="AP888">
        <v>0</v>
      </c>
      <c r="AQ888">
        <v>0</v>
      </c>
      <c r="AR888">
        <v>0</v>
      </c>
      <c r="AS888">
        <v>1</v>
      </c>
      <c r="AT888">
        <v>1</v>
      </c>
      <c r="AU888" t="s">
        <v>37</v>
      </c>
      <c r="AW888">
        <v>6</v>
      </c>
      <c r="AX888">
        <v>0</v>
      </c>
      <c r="AY888">
        <v>0</v>
      </c>
      <c r="AZ888">
        <v>0</v>
      </c>
      <c r="BA888">
        <v>6</v>
      </c>
      <c r="BB888">
        <v>6.0385846000000001</v>
      </c>
      <c r="BC888">
        <v>14.4007468</v>
      </c>
      <c r="BD888">
        <v>11</v>
      </c>
    </row>
    <row r="889" spans="1:56" x14ac:dyDescent="0.25">
      <c r="A889" s="171">
        <v>44163</v>
      </c>
      <c r="B889" t="s">
        <v>92</v>
      </c>
      <c r="C889" t="s">
        <v>602</v>
      </c>
      <c r="D889" t="s">
        <v>157</v>
      </c>
      <c r="E889" t="s">
        <v>665</v>
      </c>
      <c r="F889" t="s">
        <v>158</v>
      </c>
      <c r="G889" t="s">
        <v>667</v>
      </c>
      <c r="H889" t="s">
        <v>847</v>
      </c>
      <c r="I889" t="s">
        <v>25</v>
      </c>
      <c r="J889" t="s">
        <v>596</v>
      </c>
      <c r="L889" t="s">
        <v>26</v>
      </c>
      <c r="M889" t="s">
        <v>590</v>
      </c>
      <c r="N889" t="s">
        <v>591</v>
      </c>
      <c r="O889" t="s">
        <v>592</v>
      </c>
      <c r="P889" t="s">
        <v>88</v>
      </c>
      <c r="Q889" t="s">
        <v>593</v>
      </c>
      <c r="R889" t="s">
        <v>932</v>
      </c>
      <c r="S889" t="s">
        <v>196</v>
      </c>
      <c r="T889" t="s">
        <v>25</v>
      </c>
      <c r="U889" t="s">
        <v>596</v>
      </c>
      <c r="W889" t="s">
        <v>92</v>
      </c>
      <c r="X889" t="s">
        <v>602</v>
      </c>
      <c r="Y889" t="s">
        <v>157</v>
      </c>
      <c r="Z889" t="s">
        <v>665</v>
      </c>
      <c r="AA889" t="s">
        <v>158</v>
      </c>
      <c r="AB889" t="s">
        <v>667</v>
      </c>
      <c r="AC889" t="s">
        <v>833</v>
      </c>
      <c r="AD889" t="s">
        <v>59</v>
      </c>
      <c r="AE889" t="s">
        <v>30</v>
      </c>
      <c r="AG889">
        <v>2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1</v>
      </c>
      <c r="AP889">
        <v>0</v>
      </c>
      <c r="AQ889">
        <v>0</v>
      </c>
      <c r="AR889">
        <v>0</v>
      </c>
      <c r="AS889">
        <v>2</v>
      </c>
      <c r="AT889">
        <v>2</v>
      </c>
      <c r="AU889" t="s">
        <v>37</v>
      </c>
      <c r="AW889">
        <v>156</v>
      </c>
      <c r="AX889">
        <v>0</v>
      </c>
      <c r="AY889">
        <v>0</v>
      </c>
      <c r="AZ889">
        <v>0</v>
      </c>
      <c r="BA889">
        <v>156</v>
      </c>
      <c r="BB889">
        <v>6.0385846000000001</v>
      </c>
      <c r="BC889">
        <v>14.4007468</v>
      </c>
      <c r="BD889">
        <v>11</v>
      </c>
    </row>
    <row r="890" spans="1:56" x14ac:dyDescent="0.25">
      <c r="A890" s="171">
        <v>44163</v>
      </c>
      <c r="B890" t="s">
        <v>92</v>
      </c>
      <c r="C890" t="s">
        <v>602</v>
      </c>
      <c r="D890" t="s">
        <v>157</v>
      </c>
      <c r="E890" t="s">
        <v>665</v>
      </c>
      <c r="F890" t="s">
        <v>158</v>
      </c>
      <c r="G890" t="s">
        <v>667</v>
      </c>
      <c r="H890" t="s">
        <v>847</v>
      </c>
      <c r="I890" t="s">
        <v>25</v>
      </c>
      <c r="J890" t="s">
        <v>596</v>
      </c>
      <c r="L890" t="s">
        <v>26</v>
      </c>
      <c r="M890" t="s">
        <v>590</v>
      </c>
      <c r="N890" t="s">
        <v>591</v>
      </c>
      <c r="O890" t="s">
        <v>592</v>
      </c>
      <c r="P890" t="s">
        <v>88</v>
      </c>
      <c r="Q890" t="s">
        <v>593</v>
      </c>
      <c r="R890" t="s">
        <v>890</v>
      </c>
      <c r="S890" t="s">
        <v>75</v>
      </c>
      <c r="T890" t="s">
        <v>25</v>
      </c>
      <c r="U890" t="s">
        <v>596</v>
      </c>
      <c r="W890" t="s">
        <v>92</v>
      </c>
      <c r="X890" t="s">
        <v>602</v>
      </c>
      <c r="Y890" t="s">
        <v>157</v>
      </c>
      <c r="Z890" t="s">
        <v>665</v>
      </c>
      <c r="AA890" t="s">
        <v>158</v>
      </c>
      <c r="AB890" t="s">
        <v>667</v>
      </c>
      <c r="AC890" t="s">
        <v>505</v>
      </c>
      <c r="AD890" t="s">
        <v>342</v>
      </c>
      <c r="AE890" t="s">
        <v>30</v>
      </c>
      <c r="AG890">
        <v>1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1</v>
      </c>
      <c r="AP890">
        <v>0</v>
      </c>
      <c r="AQ890">
        <v>0</v>
      </c>
      <c r="AR890">
        <v>0</v>
      </c>
      <c r="AS890">
        <v>1</v>
      </c>
      <c r="AT890">
        <v>1</v>
      </c>
      <c r="AU890" t="s">
        <v>37</v>
      </c>
      <c r="AW890">
        <v>150</v>
      </c>
      <c r="AX890">
        <v>0</v>
      </c>
      <c r="AY890">
        <v>0</v>
      </c>
      <c r="AZ890">
        <v>0</v>
      </c>
      <c r="BA890">
        <v>150</v>
      </c>
      <c r="BB890">
        <v>6.0387188500000004</v>
      </c>
      <c r="BC890">
        <v>14.40065877</v>
      </c>
      <c r="BD890">
        <v>11</v>
      </c>
    </row>
    <row r="891" spans="1:56" x14ac:dyDescent="0.25">
      <c r="A891" s="171">
        <v>44163</v>
      </c>
      <c r="B891" t="s">
        <v>92</v>
      </c>
      <c r="C891" t="s">
        <v>602</v>
      </c>
      <c r="D891" t="s">
        <v>157</v>
      </c>
      <c r="E891" t="s">
        <v>665</v>
      </c>
      <c r="F891" t="s">
        <v>158</v>
      </c>
      <c r="G891" t="s">
        <v>667</v>
      </c>
      <c r="H891" t="s">
        <v>847</v>
      </c>
      <c r="I891" t="s">
        <v>25</v>
      </c>
      <c r="J891" t="s">
        <v>596</v>
      </c>
      <c r="L891" t="s">
        <v>26</v>
      </c>
      <c r="M891" t="s">
        <v>590</v>
      </c>
      <c r="N891" t="s">
        <v>818</v>
      </c>
      <c r="O891" t="s">
        <v>819</v>
      </c>
      <c r="P891" t="s">
        <v>241</v>
      </c>
      <c r="Q891" t="s">
        <v>900</v>
      </c>
      <c r="R891" t="s">
        <v>901</v>
      </c>
      <c r="S891" t="s">
        <v>254</v>
      </c>
      <c r="T891" t="s">
        <v>25</v>
      </c>
      <c r="U891" t="s">
        <v>596</v>
      </c>
      <c r="W891" t="s">
        <v>92</v>
      </c>
      <c r="X891" t="s">
        <v>602</v>
      </c>
      <c r="Y891" t="s">
        <v>157</v>
      </c>
      <c r="Z891" t="s">
        <v>665</v>
      </c>
      <c r="AA891" t="s">
        <v>158</v>
      </c>
      <c r="AB891" t="s">
        <v>667</v>
      </c>
      <c r="AC891" t="s">
        <v>883</v>
      </c>
      <c r="AD891" t="s">
        <v>315</v>
      </c>
      <c r="AE891" t="s">
        <v>30</v>
      </c>
      <c r="AG891">
        <v>2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1</v>
      </c>
      <c r="AP891">
        <v>0</v>
      </c>
      <c r="AQ891">
        <v>0</v>
      </c>
      <c r="AR891">
        <v>0</v>
      </c>
      <c r="AS891">
        <v>2</v>
      </c>
      <c r="AT891">
        <v>2</v>
      </c>
      <c r="AU891" t="s">
        <v>37</v>
      </c>
      <c r="AW891">
        <v>115</v>
      </c>
      <c r="AX891">
        <v>0</v>
      </c>
      <c r="AY891">
        <v>0</v>
      </c>
      <c r="AZ891">
        <v>0</v>
      </c>
      <c r="BA891">
        <v>115</v>
      </c>
      <c r="BB891">
        <v>6.0387188500000004</v>
      </c>
      <c r="BC891">
        <v>14.40065877</v>
      </c>
      <c r="BD891">
        <v>11</v>
      </c>
    </row>
    <row r="892" spans="1:56" x14ac:dyDescent="0.25">
      <c r="A892" s="171">
        <v>44163</v>
      </c>
      <c r="B892" t="s">
        <v>92</v>
      </c>
      <c r="C892" t="s">
        <v>602</v>
      </c>
      <c r="D892" t="s">
        <v>157</v>
      </c>
      <c r="E892" t="s">
        <v>665</v>
      </c>
      <c r="F892" t="s">
        <v>158</v>
      </c>
      <c r="G892" t="s">
        <v>667</v>
      </c>
      <c r="H892" t="s">
        <v>847</v>
      </c>
      <c r="I892" t="s">
        <v>25</v>
      </c>
      <c r="J892" t="s">
        <v>596</v>
      </c>
      <c r="L892" t="s">
        <v>26</v>
      </c>
      <c r="M892" t="s">
        <v>590</v>
      </c>
      <c r="N892" t="s">
        <v>288</v>
      </c>
      <c r="O892" t="s">
        <v>878</v>
      </c>
      <c r="P892" t="s">
        <v>289</v>
      </c>
      <c r="Q892" t="s">
        <v>879</v>
      </c>
      <c r="R892" t="s">
        <v>467</v>
      </c>
      <c r="S892" t="s">
        <v>196</v>
      </c>
      <c r="T892" t="s">
        <v>25</v>
      </c>
      <c r="U892" t="s">
        <v>596</v>
      </c>
      <c r="W892" t="s">
        <v>92</v>
      </c>
      <c r="X892" t="s">
        <v>602</v>
      </c>
      <c r="Y892" t="s">
        <v>157</v>
      </c>
      <c r="Z892" t="s">
        <v>665</v>
      </c>
      <c r="AA892" t="s">
        <v>158</v>
      </c>
      <c r="AB892" t="s">
        <v>667</v>
      </c>
      <c r="AC892" t="s">
        <v>505</v>
      </c>
      <c r="AD892" t="s">
        <v>61</v>
      </c>
      <c r="AE892" t="s">
        <v>30</v>
      </c>
      <c r="AG892">
        <v>2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1</v>
      </c>
      <c r="AP892">
        <v>0</v>
      </c>
      <c r="AQ892">
        <v>0</v>
      </c>
      <c r="AR892">
        <v>0</v>
      </c>
      <c r="AS892">
        <v>2</v>
      </c>
      <c r="AT892">
        <v>2</v>
      </c>
      <c r="AU892" t="s">
        <v>37</v>
      </c>
      <c r="AW892">
        <v>150</v>
      </c>
      <c r="AX892">
        <v>0</v>
      </c>
      <c r="AY892">
        <v>0</v>
      </c>
      <c r="AZ892">
        <v>0</v>
      </c>
      <c r="BA892">
        <v>150</v>
      </c>
      <c r="BB892">
        <v>6.0387188500000004</v>
      </c>
      <c r="BC892">
        <v>14.40065877</v>
      </c>
      <c r="BD892">
        <v>11</v>
      </c>
    </row>
    <row r="893" spans="1:56" x14ac:dyDescent="0.25">
      <c r="A893" s="171">
        <v>44163</v>
      </c>
      <c r="B893" t="s">
        <v>92</v>
      </c>
      <c r="C893" t="s">
        <v>602</v>
      </c>
      <c r="D893" t="s">
        <v>157</v>
      </c>
      <c r="E893" t="s">
        <v>665</v>
      </c>
      <c r="F893" t="s">
        <v>158</v>
      </c>
      <c r="G893" t="s">
        <v>667</v>
      </c>
      <c r="H893" t="s">
        <v>847</v>
      </c>
      <c r="I893" t="s">
        <v>25</v>
      </c>
      <c r="J893" t="s">
        <v>596</v>
      </c>
      <c r="L893" t="s">
        <v>26</v>
      </c>
      <c r="M893" t="s">
        <v>590</v>
      </c>
      <c r="N893" t="s">
        <v>288</v>
      </c>
      <c r="O893" t="s">
        <v>878</v>
      </c>
      <c r="P893" t="s">
        <v>289</v>
      </c>
      <c r="Q893" t="s">
        <v>879</v>
      </c>
      <c r="R893" t="s">
        <v>880</v>
      </c>
      <c r="S893" t="s">
        <v>65</v>
      </c>
      <c r="T893" t="s">
        <v>25</v>
      </c>
      <c r="U893" t="s">
        <v>596</v>
      </c>
      <c r="W893" t="s">
        <v>92</v>
      </c>
      <c r="X893" t="s">
        <v>602</v>
      </c>
      <c r="Y893" t="s">
        <v>157</v>
      </c>
      <c r="Z893" t="s">
        <v>665</v>
      </c>
      <c r="AA893" t="s">
        <v>158</v>
      </c>
      <c r="AB893" t="s">
        <v>667</v>
      </c>
      <c r="AC893" t="s">
        <v>883</v>
      </c>
      <c r="AD893" t="s">
        <v>56</v>
      </c>
      <c r="AE893" t="s">
        <v>30</v>
      </c>
      <c r="AG893">
        <v>2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1</v>
      </c>
      <c r="AP893">
        <v>0</v>
      </c>
      <c r="AQ893">
        <v>0</v>
      </c>
      <c r="AR893">
        <v>0</v>
      </c>
      <c r="AS893">
        <v>2</v>
      </c>
      <c r="AT893">
        <v>2</v>
      </c>
      <c r="AU893" t="s">
        <v>37</v>
      </c>
      <c r="AW893">
        <v>107</v>
      </c>
      <c r="AX893">
        <v>0</v>
      </c>
      <c r="AY893">
        <v>0</v>
      </c>
      <c r="AZ893">
        <v>0</v>
      </c>
      <c r="BA893">
        <v>107</v>
      </c>
      <c r="BB893">
        <v>6.0387188500000004</v>
      </c>
      <c r="BC893">
        <v>14.40065877</v>
      </c>
      <c r="BD893">
        <v>11</v>
      </c>
    </row>
    <row r="894" spans="1:56" x14ac:dyDescent="0.25">
      <c r="A894" s="171">
        <v>44163</v>
      </c>
      <c r="B894" t="s">
        <v>92</v>
      </c>
      <c r="C894" t="s">
        <v>602</v>
      </c>
      <c r="D894" t="s">
        <v>157</v>
      </c>
      <c r="E894" t="s">
        <v>665</v>
      </c>
      <c r="F894" t="s">
        <v>158</v>
      </c>
      <c r="G894" t="s">
        <v>667</v>
      </c>
      <c r="H894" t="s">
        <v>847</v>
      </c>
      <c r="I894" t="s">
        <v>25</v>
      </c>
      <c r="J894" t="s">
        <v>596</v>
      </c>
      <c r="L894" t="s">
        <v>26</v>
      </c>
      <c r="M894" t="s">
        <v>590</v>
      </c>
      <c r="N894" t="s">
        <v>237</v>
      </c>
      <c r="O894" t="s">
        <v>858</v>
      </c>
      <c r="P894" t="s">
        <v>547</v>
      </c>
      <c r="Q894" t="s">
        <v>859</v>
      </c>
      <c r="R894" t="s">
        <v>905</v>
      </c>
      <c r="S894" t="s">
        <v>50</v>
      </c>
      <c r="T894" t="s">
        <v>25</v>
      </c>
      <c r="U894" t="s">
        <v>596</v>
      </c>
      <c r="W894" t="s">
        <v>92</v>
      </c>
      <c r="X894" t="s">
        <v>602</v>
      </c>
      <c r="Y894" t="s">
        <v>157</v>
      </c>
      <c r="Z894" t="s">
        <v>665</v>
      </c>
      <c r="AA894" t="s">
        <v>158</v>
      </c>
      <c r="AB894" t="s">
        <v>667</v>
      </c>
      <c r="AC894" t="s">
        <v>883</v>
      </c>
      <c r="AD894" t="s">
        <v>260</v>
      </c>
      <c r="AE894" t="s">
        <v>30</v>
      </c>
      <c r="AG894">
        <v>2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1</v>
      </c>
      <c r="AP894">
        <v>0</v>
      </c>
      <c r="AQ894">
        <v>0</v>
      </c>
      <c r="AR894">
        <v>0</v>
      </c>
      <c r="AS894">
        <v>2</v>
      </c>
      <c r="AT894">
        <v>2</v>
      </c>
      <c r="AU894" t="s">
        <v>37</v>
      </c>
      <c r="AW894">
        <v>200</v>
      </c>
      <c r="AX894">
        <v>0</v>
      </c>
      <c r="AY894">
        <v>0</v>
      </c>
      <c r="AZ894">
        <v>0</v>
      </c>
      <c r="BA894">
        <v>200</v>
      </c>
      <c r="BB894">
        <v>6.0387188500000004</v>
      </c>
      <c r="BC894">
        <v>14.40065877</v>
      </c>
      <c r="BD894">
        <v>11</v>
      </c>
    </row>
    <row r="895" spans="1:56" x14ac:dyDescent="0.25">
      <c r="A895" s="171">
        <v>44163</v>
      </c>
      <c r="B895" t="s">
        <v>92</v>
      </c>
      <c r="C895" t="s">
        <v>602</v>
      </c>
      <c r="D895" t="s">
        <v>157</v>
      </c>
      <c r="E895" t="s">
        <v>665</v>
      </c>
      <c r="F895" t="s">
        <v>158</v>
      </c>
      <c r="G895" t="s">
        <v>667</v>
      </c>
      <c r="H895" t="s">
        <v>847</v>
      </c>
      <c r="I895" t="s">
        <v>25</v>
      </c>
      <c r="J895" t="s">
        <v>596</v>
      </c>
      <c r="L895" t="s">
        <v>26</v>
      </c>
      <c r="M895" t="s">
        <v>590</v>
      </c>
      <c r="N895" t="s">
        <v>591</v>
      </c>
      <c r="O895" t="s">
        <v>592</v>
      </c>
      <c r="P895" t="s">
        <v>88</v>
      </c>
      <c r="Q895" t="s">
        <v>593</v>
      </c>
      <c r="R895" t="s">
        <v>906</v>
      </c>
      <c r="S895" t="s">
        <v>29</v>
      </c>
      <c r="T895" t="s">
        <v>25</v>
      </c>
      <c r="U895" t="s">
        <v>596</v>
      </c>
      <c r="W895" t="s">
        <v>92</v>
      </c>
      <c r="X895" t="s">
        <v>602</v>
      </c>
      <c r="Y895" t="s">
        <v>157</v>
      </c>
      <c r="Z895" t="s">
        <v>665</v>
      </c>
      <c r="AA895" t="s">
        <v>158</v>
      </c>
      <c r="AB895" t="s">
        <v>667</v>
      </c>
      <c r="AC895" t="s">
        <v>883</v>
      </c>
      <c r="AD895" t="s">
        <v>253</v>
      </c>
      <c r="AE895" t="s">
        <v>30</v>
      </c>
      <c r="AG895">
        <v>1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1</v>
      </c>
      <c r="AP895">
        <v>0</v>
      </c>
      <c r="AQ895">
        <v>0</v>
      </c>
      <c r="AR895">
        <v>0</v>
      </c>
      <c r="AS895">
        <v>1</v>
      </c>
      <c r="AT895">
        <v>1</v>
      </c>
      <c r="AU895" t="s">
        <v>37</v>
      </c>
      <c r="AW895">
        <v>177</v>
      </c>
      <c r="AX895">
        <v>0</v>
      </c>
      <c r="AY895">
        <v>0</v>
      </c>
      <c r="AZ895">
        <v>0</v>
      </c>
      <c r="BA895">
        <v>177</v>
      </c>
      <c r="BB895">
        <v>6.0387188500000004</v>
      </c>
      <c r="BC895">
        <v>14.40065877</v>
      </c>
      <c r="BD895">
        <v>11</v>
      </c>
    </row>
    <row r="896" spans="1:56" x14ac:dyDescent="0.25">
      <c r="A896" s="171">
        <v>44163</v>
      </c>
      <c r="B896" t="s">
        <v>92</v>
      </c>
      <c r="C896" t="s">
        <v>602</v>
      </c>
      <c r="D896" t="s">
        <v>157</v>
      </c>
      <c r="E896" t="s">
        <v>665</v>
      </c>
      <c r="F896" t="s">
        <v>158</v>
      </c>
      <c r="G896" t="s">
        <v>667</v>
      </c>
      <c r="H896" t="s">
        <v>847</v>
      </c>
      <c r="I896" t="s">
        <v>25</v>
      </c>
      <c r="J896" t="s">
        <v>596</v>
      </c>
      <c r="L896" t="s">
        <v>26</v>
      </c>
      <c r="M896" t="s">
        <v>590</v>
      </c>
      <c r="N896" t="s">
        <v>301</v>
      </c>
      <c r="O896" t="s">
        <v>745</v>
      </c>
      <c r="P896" t="s">
        <v>302</v>
      </c>
      <c r="Q896" t="s">
        <v>746</v>
      </c>
      <c r="R896" t="s">
        <v>916</v>
      </c>
      <c r="S896" t="s">
        <v>138</v>
      </c>
      <c r="T896" t="s">
        <v>25</v>
      </c>
      <c r="U896" t="s">
        <v>596</v>
      </c>
      <c r="W896" t="s">
        <v>92</v>
      </c>
      <c r="X896" t="s">
        <v>602</v>
      </c>
      <c r="Y896" t="s">
        <v>157</v>
      </c>
      <c r="Z896" t="s">
        <v>665</v>
      </c>
      <c r="AA896" t="s">
        <v>158</v>
      </c>
      <c r="AB896" t="s">
        <v>667</v>
      </c>
      <c r="AC896" t="s">
        <v>883</v>
      </c>
      <c r="AD896" t="s">
        <v>59</v>
      </c>
      <c r="AE896" t="s">
        <v>30</v>
      </c>
      <c r="AG896">
        <v>2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1</v>
      </c>
      <c r="AP896">
        <v>0</v>
      </c>
      <c r="AQ896">
        <v>0</v>
      </c>
      <c r="AR896">
        <v>0</v>
      </c>
      <c r="AS896">
        <v>2</v>
      </c>
      <c r="AT896">
        <v>2</v>
      </c>
      <c r="AU896" t="s">
        <v>37</v>
      </c>
      <c r="AW896">
        <v>167</v>
      </c>
      <c r="AX896">
        <v>0</v>
      </c>
      <c r="AY896">
        <v>0</v>
      </c>
      <c r="AZ896">
        <v>0</v>
      </c>
      <c r="BA896">
        <v>167</v>
      </c>
      <c r="BB896">
        <v>6.0387188500000004</v>
      </c>
      <c r="BC896">
        <v>14.40065877</v>
      </c>
      <c r="BD896">
        <v>11</v>
      </c>
    </row>
    <row r="897" spans="1:56" x14ac:dyDescent="0.25">
      <c r="A897" s="171">
        <v>44164</v>
      </c>
      <c r="B897" t="s">
        <v>92</v>
      </c>
      <c r="C897" t="s">
        <v>602</v>
      </c>
      <c r="D897" t="s">
        <v>940</v>
      </c>
      <c r="E897" t="s">
        <v>604</v>
      </c>
      <c r="F897" t="s">
        <v>193</v>
      </c>
      <c r="G897" t="s">
        <v>754</v>
      </c>
      <c r="H897" t="s">
        <v>367</v>
      </c>
      <c r="I897" t="s">
        <v>25</v>
      </c>
      <c r="J897" t="s">
        <v>596</v>
      </c>
      <c r="L897" t="s">
        <v>109</v>
      </c>
      <c r="M897" t="s">
        <v>690</v>
      </c>
      <c r="N897" t="s">
        <v>271</v>
      </c>
      <c r="O897" t="s">
        <v>714</v>
      </c>
      <c r="P897" t="s">
        <v>272</v>
      </c>
      <c r="Q897" t="s">
        <v>715</v>
      </c>
      <c r="R897" t="s">
        <v>1065</v>
      </c>
      <c r="S897" t="s">
        <v>138</v>
      </c>
      <c r="T897" t="s">
        <v>17</v>
      </c>
      <c r="U897" t="s">
        <v>594</v>
      </c>
      <c r="W897" t="s">
        <v>221</v>
      </c>
      <c r="X897" t="s">
        <v>622</v>
      </c>
      <c r="AC897" t="s">
        <v>372</v>
      </c>
      <c r="AD897" t="s">
        <v>61</v>
      </c>
      <c r="AE897" t="s">
        <v>30</v>
      </c>
      <c r="AG897">
        <v>6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 s="36">
        <v>1</v>
      </c>
      <c r="AP897">
        <v>0</v>
      </c>
      <c r="AQ897">
        <v>0</v>
      </c>
      <c r="AR897">
        <v>0</v>
      </c>
      <c r="AS897">
        <v>6</v>
      </c>
      <c r="AT897">
        <v>6</v>
      </c>
      <c r="AU897" t="s">
        <v>37</v>
      </c>
      <c r="AW897">
        <v>86</v>
      </c>
      <c r="AX897">
        <v>0</v>
      </c>
      <c r="AY897">
        <v>0</v>
      </c>
      <c r="AZ897">
        <v>0</v>
      </c>
      <c r="BA897">
        <v>86</v>
      </c>
      <c r="BB897">
        <v>4.8990748999999996</v>
      </c>
      <c r="BC897">
        <v>14.54433978</v>
      </c>
      <c r="BD897">
        <v>11</v>
      </c>
    </row>
    <row r="898" spans="1:56" x14ac:dyDescent="0.25">
      <c r="A898" s="171">
        <v>44164</v>
      </c>
      <c r="B898" t="s">
        <v>92</v>
      </c>
      <c r="C898" t="s">
        <v>602</v>
      </c>
      <c r="D898" t="s">
        <v>940</v>
      </c>
      <c r="E898" t="s">
        <v>604</v>
      </c>
      <c r="F898" t="s">
        <v>193</v>
      </c>
      <c r="G898" t="s">
        <v>754</v>
      </c>
      <c r="H898" t="s">
        <v>367</v>
      </c>
      <c r="I898" t="s">
        <v>25</v>
      </c>
      <c r="J898" t="s">
        <v>596</v>
      </c>
      <c r="L898" t="s">
        <v>109</v>
      </c>
      <c r="M898" t="s">
        <v>690</v>
      </c>
      <c r="N898" t="s">
        <v>271</v>
      </c>
      <c r="O898" t="s">
        <v>714</v>
      </c>
      <c r="P898" t="s">
        <v>272</v>
      </c>
      <c r="Q898" t="s">
        <v>715</v>
      </c>
      <c r="R898" t="s">
        <v>1069</v>
      </c>
      <c r="S898" t="s">
        <v>138</v>
      </c>
      <c r="T898" t="s">
        <v>25</v>
      </c>
      <c r="U898" t="s">
        <v>596</v>
      </c>
      <c r="W898" t="s">
        <v>92</v>
      </c>
      <c r="X898" t="s">
        <v>602</v>
      </c>
      <c r="Y898" t="s">
        <v>603</v>
      </c>
      <c r="Z898" t="s">
        <v>604</v>
      </c>
      <c r="AA898" t="s">
        <v>193</v>
      </c>
      <c r="AB898" t="s">
        <v>754</v>
      </c>
      <c r="AC898" t="s">
        <v>366</v>
      </c>
      <c r="AD898" t="s">
        <v>176</v>
      </c>
      <c r="AE898" t="s">
        <v>30</v>
      </c>
      <c r="AG898">
        <v>2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 s="36">
        <v>1</v>
      </c>
      <c r="AP898">
        <v>0</v>
      </c>
      <c r="AQ898">
        <v>0</v>
      </c>
      <c r="AR898">
        <v>0</v>
      </c>
      <c r="AS898">
        <v>2</v>
      </c>
      <c r="AT898">
        <v>2</v>
      </c>
      <c r="AU898" t="s">
        <v>37</v>
      </c>
      <c r="AW898">
        <v>43</v>
      </c>
      <c r="AX898">
        <v>0</v>
      </c>
      <c r="AY898">
        <v>0</v>
      </c>
      <c r="AZ898">
        <v>0</v>
      </c>
      <c r="BA898">
        <v>43</v>
      </c>
      <c r="BB898">
        <v>4.8990748999999996</v>
      </c>
      <c r="BC898">
        <v>14.54433978</v>
      </c>
      <c r="BD898">
        <v>11</v>
      </c>
    </row>
    <row r="899" spans="1:56" x14ac:dyDescent="0.25">
      <c r="A899" s="171">
        <v>44164</v>
      </c>
      <c r="B899" t="s">
        <v>92</v>
      </c>
      <c r="C899" t="s">
        <v>602</v>
      </c>
      <c r="D899" t="s">
        <v>157</v>
      </c>
      <c r="E899" t="s">
        <v>665</v>
      </c>
      <c r="F899" t="s">
        <v>158</v>
      </c>
      <c r="G899" t="s">
        <v>667</v>
      </c>
      <c r="H899" t="s">
        <v>847</v>
      </c>
      <c r="I899" t="s">
        <v>17</v>
      </c>
      <c r="J899" t="s">
        <v>594</v>
      </c>
      <c r="L899" t="s">
        <v>221</v>
      </c>
      <c r="M899" t="s">
        <v>622</v>
      </c>
      <c r="R899" t="s">
        <v>372</v>
      </c>
      <c r="S899" t="s">
        <v>19</v>
      </c>
      <c r="T899" t="s">
        <v>25</v>
      </c>
      <c r="U899" t="s">
        <v>596</v>
      </c>
      <c r="W899" t="s">
        <v>92</v>
      </c>
      <c r="X899" t="s">
        <v>602</v>
      </c>
      <c r="Y899" t="s">
        <v>93</v>
      </c>
      <c r="Z899" t="s">
        <v>687</v>
      </c>
      <c r="AA899" t="s">
        <v>94</v>
      </c>
      <c r="AB899" t="s">
        <v>796</v>
      </c>
      <c r="AC899" t="s">
        <v>485</v>
      </c>
      <c r="AD899" t="s">
        <v>314</v>
      </c>
      <c r="AE899" t="s">
        <v>112</v>
      </c>
      <c r="AG899">
        <v>0</v>
      </c>
      <c r="AH899">
        <v>0</v>
      </c>
      <c r="AI899">
        <v>2</v>
      </c>
      <c r="AJ899">
        <v>0</v>
      </c>
      <c r="AK899">
        <v>0</v>
      </c>
      <c r="AL899">
        <v>0</v>
      </c>
      <c r="AM899">
        <v>0</v>
      </c>
      <c r="AN899">
        <v>0</v>
      </c>
      <c r="AO899" s="36">
        <v>1</v>
      </c>
      <c r="AP899">
        <v>0</v>
      </c>
      <c r="AQ899">
        <v>0</v>
      </c>
      <c r="AR899">
        <v>0</v>
      </c>
      <c r="AS899">
        <v>2</v>
      </c>
      <c r="AT899">
        <v>2</v>
      </c>
      <c r="AU899" t="s">
        <v>37</v>
      </c>
      <c r="AW899">
        <v>90</v>
      </c>
      <c r="AX899">
        <v>0</v>
      </c>
      <c r="AY899">
        <v>0</v>
      </c>
      <c r="AZ899">
        <v>0</v>
      </c>
      <c r="BA899">
        <v>90</v>
      </c>
      <c r="BB899">
        <v>6.0385846000000001</v>
      </c>
      <c r="BC899">
        <v>14.4007468</v>
      </c>
      <c r="BD899">
        <v>11</v>
      </c>
    </row>
    <row r="900" spans="1:56" x14ac:dyDescent="0.25">
      <c r="A900" s="171">
        <v>44164</v>
      </c>
      <c r="B900" t="s">
        <v>10</v>
      </c>
      <c r="C900" t="s">
        <v>659</v>
      </c>
      <c r="D900" t="s">
        <v>11</v>
      </c>
      <c r="E900" t="s">
        <v>660</v>
      </c>
      <c r="F900" t="s">
        <v>12</v>
      </c>
      <c r="G900" t="s">
        <v>661</v>
      </c>
      <c r="H900" t="s">
        <v>368</v>
      </c>
      <c r="I900" t="s">
        <v>25</v>
      </c>
      <c r="J900" t="s">
        <v>596</v>
      </c>
      <c r="L900" t="s">
        <v>10</v>
      </c>
      <c r="M900" t="s">
        <v>659</v>
      </c>
      <c r="N900" t="s">
        <v>11</v>
      </c>
      <c r="O900" t="s">
        <v>660</v>
      </c>
      <c r="P900" t="s">
        <v>12</v>
      </c>
      <c r="Q900" t="s">
        <v>661</v>
      </c>
      <c r="R900" t="s">
        <v>1179</v>
      </c>
      <c r="S900" t="s">
        <v>194</v>
      </c>
      <c r="T900" t="s">
        <v>25</v>
      </c>
      <c r="U900" t="s">
        <v>596</v>
      </c>
      <c r="W900" t="s">
        <v>10</v>
      </c>
      <c r="X900" t="s">
        <v>659</v>
      </c>
      <c r="Y900" t="s">
        <v>11</v>
      </c>
      <c r="Z900" t="s">
        <v>660</v>
      </c>
      <c r="AA900" t="s">
        <v>12</v>
      </c>
      <c r="AB900" t="s">
        <v>661</v>
      </c>
      <c r="AC900" t="s">
        <v>368</v>
      </c>
      <c r="AD900" t="s">
        <v>232</v>
      </c>
      <c r="AE900" t="s">
        <v>30</v>
      </c>
      <c r="AG900">
        <v>14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 s="36">
        <v>1</v>
      </c>
      <c r="AP900">
        <v>4</v>
      </c>
      <c r="AQ900">
        <v>2</v>
      </c>
      <c r="AR900">
        <v>5</v>
      </c>
      <c r="AS900">
        <v>3</v>
      </c>
      <c r="AT900">
        <v>14</v>
      </c>
      <c r="AU900" t="s">
        <v>31</v>
      </c>
      <c r="AW900">
        <v>264</v>
      </c>
      <c r="AX900">
        <v>17</v>
      </c>
      <c r="AY900">
        <v>0</v>
      </c>
      <c r="AZ900">
        <v>0</v>
      </c>
      <c r="BA900">
        <v>281</v>
      </c>
      <c r="BB900">
        <v>7.5627594599999997</v>
      </c>
      <c r="BC900">
        <v>15.4252009</v>
      </c>
      <c r="BD900">
        <v>11</v>
      </c>
    </row>
    <row r="901" spans="1:56" x14ac:dyDescent="0.25">
      <c r="A901" s="171">
        <v>44164</v>
      </c>
      <c r="B901" t="s">
        <v>10</v>
      </c>
      <c r="C901" t="s">
        <v>659</v>
      </c>
      <c r="D901" t="s">
        <v>11</v>
      </c>
      <c r="E901" t="s">
        <v>660</v>
      </c>
      <c r="F901" t="s">
        <v>12</v>
      </c>
      <c r="G901" t="s">
        <v>661</v>
      </c>
      <c r="H901" t="s">
        <v>368</v>
      </c>
      <c r="I901" t="s">
        <v>25</v>
      </c>
      <c r="J901" t="s">
        <v>596</v>
      </c>
      <c r="L901" t="s">
        <v>10</v>
      </c>
      <c r="M901" t="s">
        <v>659</v>
      </c>
      <c r="N901" t="s">
        <v>11</v>
      </c>
      <c r="O901" t="s">
        <v>660</v>
      </c>
      <c r="P901" t="s">
        <v>12</v>
      </c>
      <c r="Q901" t="s">
        <v>661</v>
      </c>
      <c r="R901" t="s">
        <v>1181</v>
      </c>
      <c r="S901" t="s">
        <v>245</v>
      </c>
      <c r="T901" t="s">
        <v>25</v>
      </c>
      <c r="U901" t="s">
        <v>596</v>
      </c>
      <c r="W901" t="s">
        <v>10</v>
      </c>
      <c r="X901" t="s">
        <v>659</v>
      </c>
      <c r="Y901" t="s">
        <v>11</v>
      </c>
      <c r="Z901" t="s">
        <v>660</v>
      </c>
      <c r="AA901" t="s">
        <v>12</v>
      </c>
      <c r="AB901" t="s">
        <v>661</v>
      </c>
      <c r="AC901" t="s">
        <v>368</v>
      </c>
      <c r="AD901" t="s">
        <v>232</v>
      </c>
      <c r="AE901" t="s">
        <v>30</v>
      </c>
      <c r="AG901">
        <v>6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 s="36">
        <v>1</v>
      </c>
      <c r="AP901">
        <v>1</v>
      </c>
      <c r="AQ901">
        <v>1</v>
      </c>
      <c r="AR901">
        <v>3</v>
      </c>
      <c r="AS901">
        <v>1</v>
      </c>
      <c r="AT901">
        <v>6</v>
      </c>
      <c r="AU901" t="s">
        <v>752</v>
      </c>
      <c r="AW901">
        <v>80</v>
      </c>
      <c r="AX901">
        <v>58</v>
      </c>
      <c r="AY901">
        <v>0</v>
      </c>
      <c r="AZ901">
        <v>0</v>
      </c>
      <c r="BA901">
        <v>138</v>
      </c>
      <c r="BB901">
        <v>7.5627594599999997</v>
      </c>
      <c r="BC901">
        <v>15.4252009</v>
      </c>
      <c r="BD901">
        <v>11</v>
      </c>
    </row>
    <row r="902" spans="1:56" x14ac:dyDescent="0.25">
      <c r="A902" s="171">
        <v>44164</v>
      </c>
      <c r="B902" t="s">
        <v>10</v>
      </c>
      <c r="C902" t="s">
        <v>659</v>
      </c>
      <c r="D902" t="s">
        <v>11</v>
      </c>
      <c r="E902" t="s">
        <v>660</v>
      </c>
      <c r="F902" t="s">
        <v>12</v>
      </c>
      <c r="G902" t="s">
        <v>661</v>
      </c>
      <c r="H902" t="s">
        <v>368</v>
      </c>
      <c r="I902" t="s">
        <v>25</v>
      </c>
      <c r="J902" t="s">
        <v>596</v>
      </c>
      <c r="L902" t="s">
        <v>10</v>
      </c>
      <c r="M902" t="s">
        <v>659</v>
      </c>
      <c r="N902" t="s">
        <v>11</v>
      </c>
      <c r="O902" t="s">
        <v>660</v>
      </c>
      <c r="P902" t="s">
        <v>12</v>
      </c>
      <c r="Q902" t="s">
        <v>661</v>
      </c>
      <c r="R902" t="s">
        <v>1182</v>
      </c>
      <c r="S902" t="s">
        <v>19</v>
      </c>
      <c r="T902" t="s">
        <v>25</v>
      </c>
      <c r="U902" t="s">
        <v>596</v>
      </c>
      <c r="W902" t="s">
        <v>10</v>
      </c>
      <c r="X902" t="s">
        <v>659</v>
      </c>
      <c r="Y902" t="s">
        <v>11</v>
      </c>
      <c r="Z902" t="s">
        <v>660</v>
      </c>
      <c r="AA902" t="s">
        <v>12</v>
      </c>
      <c r="AB902" t="s">
        <v>661</v>
      </c>
      <c r="AC902" t="s">
        <v>368</v>
      </c>
      <c r="AD902" t="s">
        <v>232</v>
      </c>
      <c r="AE902" t="s">
        <v>30</v>
      </c>
      <c r="AG902">
        <v>7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 s="36">
        <v>1</v>
      </c>
      <c r="AP902">
        <v>1</v>
      </c>
      <c r="AQ902">
        <v>1</v>
      </c>
      <c r="AR902">
        <v>2</v>
      </c>
      <c r="AS902">
        <v>3</v>
      </c>
      <c r="AT902">
        <v>7</v>
      </c>
      <c r="AU902" t="s">
        <v>37</v>
      </c>
      <c r="AW902">
        <v>250</v>
      </c>
      <c r="AX902">
        <v>0</v>
      </c>
      <c r="AY902">
        <v>0</v>
      </c>
      <c r="AZ902">
        <v>0</v>
      </c>
      <c r="BA902">
        <v>250</v>
      </c>
      <c r="BB902">
        <v>7.5627594599999997</v>
      </c>
      <c r="BC902">
        <v>15.4252009</v>
      </c>
      <c r="BD902">
        <v>11</v>
      </c>
    </row>
    <row r="903" spans="1:56" x14ac:dyDescent="0.25">
      <c r="A903" s="171">
        <v>44165</v>
      </c>
      <c r="B903" t="s">
        <v>26</v>
      </c>
      <c r="C903" t="s">
        <v>590</v>
      </c>
      <c r="D903" t="s">
        <v>591</v>
      </c>
      <c r="E903" t="s">
        <v>592</v>
      </c>
      <c r="F903" t="s">
        <v>142</v>
      </c>
      <c r="G903" t="s">
        <v>606</v>
      </c>
      <c r="H903" t="s">
        <v>363</v>
      </c>
      <c r="I903" t="s">
        <v>14</v>
      </c>
      <c r="J903" t="s">
        <v>611</v>
      </c>
      <c r="L903" t="s">
        <v>242</v>
      </c>
      <c r="M903" t="s">
        <v>617</v>
      </c>
      <c r="R903" t="s">
        <v>372</v>
      </c>
      <c r="S903" t="s">
        <v>83</v>
      </c>
      <c r="T903" t="s">
        <v>17</v>
      </c>
      <c r="U903" t="s">
        <v>594</v>
      </c>
      <c r="W903" t="s">
        <v>252</v>
      </c>
      <c r="X903" t="s">
        <v>628</v>
      </c>
      <c r="AC903" t="s">
        <v>372</v>
      </c>
      <c r="AD903" t="s">
        <v>56</v>
      </c>
      <c r="AE903" t="s">
        <v>36</v>
      </c>
      <c r="AG903">
        <v>0</v>
      </c>
      <c r="AH903">
        <v>19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1</v>
      </c>
      <c r="AP903">
        <v>4</v>
      </c>
      <c r="AQ903">
        <v>5</v>
      </c>
      <c r="AR903">
        <v>4</v>
      </c>
      <c r="AS903">
        <v>6</v>
      </c>
      <c r="AT903">
        <v>19</v>
      </c>
      <c r="AU903" t="s">
        <v>39</v>
      </c>
      <c r="AW903">
        <v>350</v>
      </c>
      <c r="AX903">
        <v>82</v>
      </c>
      <c r="AY903">
        <v>23</v>
      </c>
      <c r="AZ903">
        <v>0</v>
      </c>
      <c r="BA903">
        <v>455</v>
      </c>
      <c r="BB903">
        <v>6.9304543000000001</v>
      </c>
      <c r="BC903">
        <v>14.819990539999999</v>
      </c>
      <c r="BD903">
        <v>11</v>
      </c>
    </row>
    <row r="904" spans="1:56" x14ac:dyDescent="0.25">
      <c r="A904" s="171">
        <v>44165</v>
      </c>
      <c r="B904" t="s">
        <v>26</v>
      </c>
      <c r="C904" t="s">
        <v>590</v>
      </c>
      <c r="D904" t="s">
        <v>591</v>
      </c>
      <c r="E904" t="s">
        <v>592</v>
      </c>
      <c r="F904" t="s">
        <v>142</v>
      </c>
      <c r="G904" t="s">
        <v>606</v>
      </c>
      <c r="H904" t="s">
        <v>363</v>
      </c>
      <c r="I904" t="s">
        <v>14</v>
      </c>
      <c r="J904" t="s">
        <v>611</v>
      </c>
      <c r="L904" t="s">
        <v>147</v>
      </c>
      <c r="M904" t="s">
        <v>641</v>
      </c>
      <c r="R904" t="s">
        <v>372</v>
      </c>
      <c r="S904" t="s">
        <v>138</v>
      </c>
      <c r="T904" t="s">
        <v>17</v>
      </c>
      <c r="U904" t="s">
        <v>594</v>
      </c>
      <c r="W904" t="s">
        <v>143</v>
      </c>
      <c r="X904" t="s">
        <v>595</v>
      </c>
      <c r="AC904" t="s">
        <v>372</v>
      </c>
      <c r="AD904" t="s">
        <v>59</v>
      </c>
      <c r="AE904" t="s">
        <v>30</v>
      </c>
      <c r="AG904">
        <v>13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1</v>
      </c>
      <c r="AP904">
        <v>3</v>
      </c>
      <c r="AQ904">
        <v>2</v>
      </c>
      <c r="AR904">
        <v>5</v>
      </c>
      <c r="AS904">
        <v>3</v>
      </c>
      <c r="AT904">
        <v>13</v>
      </c>
      <c r="AU904" t="s">
        <v>39</v>
      </c>
      <c r="AW904">
        <v>150</v>
      </c>
      <c r="AX904">
        <v>39</v>
      </c>
      <c r="AY904">
        <v>23</v>
      </c>
      <c r="AZ904">
        <v>0</v>
      </c>
      <c r="BA904">
        <v>212</v>
      </c>
      <c r="BB904">
        <v>6.9304543000000001</v>
      </c>
      <c r="BC904">
        <v>14.819990539999999</v>
      </c>
      <c r="BD904">
        <v>11</v>
      </c>
    </row>
    <row r="905" spans="1:56" x14ac:dyDescent="0.25">
      <c r="A905" s="171">
        <v>44165</v>
      </c>
      <c r="B905" t="s">
        <v>26</v>
      </c>
      <c r="C905" t="s">
        <v>590</v>
      </c>
      <c r="D905" t="s">
        <v>591</v>
      </c>
      <c r="E905" t="s">
        <v>592</v>
      </c>
      <c r="F905" t="s">
        <v>142</v>
      </c>
      <c r="G905" t="s">
        <v>606</v>
      </c>
      <c r="H905" t="s">
        <v>363</v>
      </c>
      <c r="I905" t="s">
        <v>14</v>
      </c>
      <c r="J905" t="s">
        <v>611</v>
      </c>
      <c r="L905" t="s">
        <v>247</v>
      </c>
      <c r="M905" t="s">
        <v>625</v>
      </c>
      <c r="R905" t="s">
        <v>372</v>
      </c>
      <c r="S905" t="s">
        <v>162</v>
      </c>
      <c r="T905" t="s">
        <v>17</v>
      </c>
      <c r="U905" t="s">
        <v>594</v>
      </c>
      <c r="W905" t="s">
        <v>177</v>
      </c>
      <c r="X905" t="s">
        <v>624</v>
      </c>
      <c r="AC905" t="s">
        <v>372</v>
      </c>
      <c r="AD905" t="s">
        <v>342</v>
      </c>
      <c r="AE905" t="s">
        <v>30</v>
      </c>
      <c r="AG905">
        <v>9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1</v>
      </c>
      <c r="AP905">
        <v>2</v>
      </c>
      <c r="AQ905">
        <v>3</v>
      </c>
      <c r="AR905">
        <v>2</v>
      </c>
      <c r="AS905">
        <v>2</v>
      </c>
      <c r="AT905">
        <v>9</v>
      </c>
      <c r="AU905" t="s">
        <v>39</v>
      </c>
      <c r="AW905">
        <v>175</v>
      </c>
      <c r="AX905">
        <v>19</v>
      </c>
      <c r="AY905">
        <v>19</v>
      </c>
      <c r="AZ905">
        <v>0</v>
      </c>
      <c r="BA905">
        <v>213</v>
      </c>
      <c r="BB905">
        <v>6.9304543000000001</v>
      </c>
      <c r="BC905">
        <v>14.819990539999999</v>
      </c>
      <c r="BD905">
        <v>11</v>
      </c>
    </row>
    <row r="906" spans="1:56" x14ac:dyDescent="0.25">
      <c r="A906" s="171">
        <v>44165</v>
      </c>
      <c r="B906" t="s">
        <v>26</v>
      </c>
      <c r="C906" t="s">
        <v>590</v>
      </c>
      <c r="D906" t="s">
        <v>591</v>
      </c>
      <c r="E906" t="s">
        <v>592</v>
      </c>
      <c r="F906" t="s">
        <v>88</v>
      </c>
      <c r="G906" t="s">
        <v>593</v>
      </c>
      <c r="H906" t="s">
        <v>89</v>
      </c>
      <c r="I906" t="s">
        <v>17</v>
      </c>
      <c r="J906" t="s">
        <v>594</v>
      </c>
      <c r="L906" t="s">
        <v>614</v>
      </c>
      <c r="M906" t="s">
        <v>615</v>
      </c>
      <c r="R906" t="s">
        <v>372</v>
      </c>
      <c r="S906" t="s">
        <v>29</v>
      </c>
      <c r="T906" t="s">
        <v>25</v>
      </c>
      <c r="U906" t="s">
        <v>596</v>
      </c>
      <c r="W906" t="s">
        <v>92</v>
      </c>
      <c r="X906" t="s">
        <v>602</v>
      </c>
      <c r="Y906" t="s">
        <v>157</v>
      </c>
      <c r="Z906" t="s">
        <v>665</v>
      </c>
      <c r="AA906" t="s">
        <v>671</v>
      </c>
      <c r="AB906" t="s">
        <v>672</v>
      </c>
      <c r="AC906" t="s">
        <v>749</v>
      </c>
      <c r="AD906" t="s">
        <v>61</v>
      </c>
      <c r="AE906" t="s">
        <v>112</v>
      </c>
      <c r="AG906">
        <v>0</v>
      </c>
      <c r="AH906">
        <v>0</v>
      </c>
      <c r="AI906">
        <v>3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1</v>
      </c>
      <c r="AP906">
        <v>0</v>
      </c>
      <c r="AQ906">
        <v>0</v>
      </c>
      <c r="AR906">
        <v>0</v>
      </c>
      <c r="AS906">
        <v>3</v>
      </c>
      <c r="AT906">
        <v>3</v>
      </c>
      <c r="AU906" t="s">
        <v>37</v>
      </c>
      <c r="AW906">
        <v>51</v>
      </c>
      <c r="AX906">
        <v>0</v>
      </c>
      <c r="AY906">
        <v>0</v>
      </c>
      <c r="AZ906">
        <v>0</v>
      </c>
      <c r="BA906">
        <v>51</v>
      </c>
      <c r="BB906">
        <v>6.7419379599999996</v>
      </c>
      <c r="BC906">
        <v>14.56870743</v>
      </c>
      <c r="BD906">
        <v>11</v>
      </c>
    </row>
    <row r="907" spans="1:56" x14ac:dyDescent="0.25">
      <c r="A907" s="171">
        <v>44165</v>
      </c>
      <c r="B907" t="s">
        <v>26</v>
      </c>
      <c r="C907" t="s">
        <v>590</v>
      </c>
      <c r="D907" t="s">
        <v>591</v>
      </c>
      <c r="E907" t="s">
        <v>592</v>
      </c>
      <c r="F907" t="s">
        <v>88</v>
      </c>
      <c r="G907" t="s">
        <v>593</v>
      </c>
      <c r="H907" t="s">
        <v>89</v>
      </c>
      <c r="I907" t="s">
        <v>25</v>
      </c>
      <c r="J907" t="s">
        <v>596</v>
      </c>
      <c r="L907" t="s">
        <v>26</v>
      </c>
      <c r="M907" t="s">
        <v>590</v>
      </c>
      <c r="N907" t="s">
        <v>591</v>
      </c>
      <c r="O907" t="s">
        <v>592</v>
      </c>
      <c r="P907" t="s">
        <v>88</v>
      </c>
      <c r="Q907" t="s">
        <v>593</v>
      </c>
      <c r="R907" t="s">
        <v>400</v>
      </c>
      <c r="S907" t="s">
        <v>232</v>
      </c>
      <c r="T907" t="s">
        <v>25</v>
      </c>
      <c r="U907" t="s">
        <v>596</v>
      </c>
      <c r="W907" t="s">
        <v>26</v>
      </c>
      <c r="X907" t="s">
        <v>590</v>
      </c>
      <c r="Y907" t="s">
        <v>591</v>
      </c>
      <c r="Z907" t="s">
        <v>592</v>
      </c>
      <c r="AA907" t="s">
        <v>88</v>
      </c>
      <c r="AB907" t="s">
        <v>593</v>
      </c>
      <c r="AC907" t="s">
        <v>400</v>
      </c>
      <c r="AD907" t="s">
        <v>314</v>
      </c>
      <c r="AE907" t="s">
        <v>30</v>
      </c>
      <c r="AG907">
        <v>2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1</v>
      </c>
      <c r="AP907">
        <v>0</v>
      </c>
      <c r="AQ907">
        <v>0</v>
      </c>
      <c r="AR907">
        <v>0</v>
      </c>
      <c r="AS907">
        <v>2</v>
      </c>
      <c r="AT907">
        <v>2</v>
      </c>
      <c r="AU907" t="s">
        <v>37</v>
      </c>
      <c r="AW907">
        <v>21</v>
      </c>
      <c r="AX907">
        <v>0</v>
      </c>
      <c r="AY907">
        <v>0</v>
      </c>
      <c r="AZ907">
        <v>0</v>
      </c>
      <c r="BA907">
        <v>21</v>
      </c>
      <c r="BB907">
        <v>6.7419379599999996</v>
      </c>
      <c r="BC907">
        <v>14.56870743</v>
      </c>
      <c r="BD907">
        <v>11</v>
      </c>
    </row>
    <row r="908" spans="1:56" x14ac:dyDescent="0.25">
      <c r="A908" s="171">
        <v>44165</v>
      </c>
      <c r="B908" t="s">
        <v>26</v>
      </c>
      <c r="C908" t="s">
        <v>590</v>
      </c>
      <c r="D908" t="s">
        <v>591</v>
      </c>
      <c r="E908" t="s">
        <v>592</v>
      </c>
      <c r="F908" t="s">
        <v>88</v>
      </c>
      <c r="G908" t="s">
        <v>593</v>
      </c>
      <c r="H908" t="s">
        <v>89</v>
      </c>
      <c r="I908" t="s">
        <v>25</v>
      </c>
      <c r="J908" t="s">
        <v>596</v>
      </c>
      <c r="L908" t="s">
        <v>26</v>
      </c>
      <c r="M908" t="s">
        <v>590</v>
      </c>
      <c r="N908" t="s">
        <v>591</v>
      </c>
      <c r="O908" t="s">
        <v>592</v>
      </c>
      <c r="P908" t="s">
        <v>27</v>
      </c>
      <c r="Q908" t="s">
        <v>607</v>
      </c>
      <c r="R908" t="s">
        <v>394</v>
      </c>
      <c r="S908" t="s">
        <v>182</v>
      </c>
      <c r="T908" t="s">
        <v>25</v>
      </c>
      <c r="U908" t="s">
        <v>596</v>
      </c>
      <c r="W908" t="s">
        <v>26</v>
      </c>
      <c r="X908" t="s">
        <v>590</v>
      </c>
      <c r="Y908" t="s">
        <v>591</v>
      </c>
      <c r="Z908" t="s">
        <v>592</v>
      </c>
      <c r="AA908" t="s">
        <v>88</v>
      </c>
      <c r="AB908" t="s">
        <v>593</v>
      </c>
      <c r="AC908" t="s">
        <v>400</v>
      </c>
      <c r="AD908" t="s">
        <v>185</v>
      </c>
      <c r="AE908" t="s">
        <v>30</v>
      </c>
      <c r="AG908">
        <v>2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1</v>
      </c>
      <c r="AP908">
        <v>0</v>
      </c>
      <c r="AQ908">
        <v>0</v>
      </c>
      <c r="AR908">
        <v>0</v>
      </c>
      <c r="AS908">
        <v>2</v>
      </c>
      <c r="AT908">
        <v>2</v>
      </c>
      <c r="AU908" t="s">
        <v>37</v>
      </c>
      <c r="AW908">
        <v>34</v>
      </c>
      <c r="AX908">
        <v>0</v>
      </c>
      <c r="AY908">
        <v>0</v>
      </c>
      <c r="AZ908">
        <v>0</v>
      </c>
      <c r="BA908">
        <v>34</v>
      </c>
      <c r="BB908">
        <v>6.7419379599999996</v>
      </c>
      <c r="BC908">
        <v>14.56870743</v>
      </c>
      <c r="BD908">
        <v>11</v>
      </c>
    </row>
    <row r="909" spans="1:56" x14ac:dyDescent="0.25">
      <c r="A909" s="171">
        <v>44165</v>
      </c>
      <c r="B909" t="s">
        <v>26</v>
      </c>
      <c r="C909" t="s">
        <v>590</v>
      </c>
      <c r="D909" t="s">
        <v>591</v>
      </c>
      <c r="E909" t="s">
        <v>592</v>
      </c>
      <c r="F909" t="s">
        <v>88</v>
      </c>
      <c r="G909" t="s">
        <v>593</v>
      </c>
      <c r="H909" t="s">
        <v>89</v>
      </c>
      <c r="I909" t="s">
        <v>25</v>
      </c>
      <c r="J909" t="s">
        <v>596</v>
      </c>
      <c r="L909" t="s">
        <v>26</v>
      </c>
      <c r="M909" t="s">
        <v>590</v>
      </c>
      <c r="N909" t="s">
        <v>591</v>
      </c>
      <c r="O909" t="s">
        <v>592</v>
      </c>
      <c r="P909" t="s">
        <v>27</v>
      </c>
      <c r="Q909" t="s">
        <v>607</v>
      </c>
      <c r="R909" t="s">
        <v>710</v>
      </c>
      <c r="S909" t="s">
        <v>182</v>
      </c>
      <c r="T909" t="s">
        <v>25</v>
      </c>
      <c r="U909" t="s">
        <v>596</v>
      </c>
      <c r="W909" t="s">
        <v>92</v>
      </c>
      <c r="X909" t="s">
        <v>602</v>
      </c>
      <c r="Y909" t="s">
        <v>157</v>
      </c>
      <c r="Z909" t="s">
        <v>665</v>
      </c>
      <c r="AA909" t="s">
        <v>341</v>
      </c>
      <c r="AB909" t="s">
        <v>711</v>
      </c>
      <c r="AC909" t="s">
        <v>508</v>
      </c>
      <c r="AD909" t="s">
        <v>61</v>
      </c>
      <c r="AE909" t="s">
        <v>30</v>
      </c>
      <c r="AG909">
        <v>4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1</v>
      </c>
      <c r="AP909">
        <v>0</v>
      </c>
      <c r="AQ909">
        <v>0</v>
      </c>
      <c r="AR909">
        <v>0</v>
      </c>
      <c r="AS909">
        <v>4</v>
      </c>
      <c r="AT909">
        <v>4</v>
      </c>
      <c r="AU909" t="s">
        <v>37</v>
      </c>
      <c r="AW909">
        <v>52</v>
      </c>
      <c r="AX909">
        <v>0</v>
      </c>
      <c r="AY909">
        <v>0</v>
      </c>
      <c r="AZ909">
        <v>0</v>
      </c>
      <c r="BA909">
        <v>52</v>
      </c>
      <c r="BB909">
        <v>6.7419379599999996</v>
      </c>
      <c r="BC909">
        <v>14.56870743</v>
      </c>
      <c r="BD909">
        <v>11</v>
      </c>
    </row>
    <row r="910" spans="1:56" x14ac:dyDescent="0.25">
      <c r="A910" s="171">
        <v>44165</v>
      </c>
      <c r="B910" t="s">
        <v>26</v>
      </c>
      <c r="C910" t="s">
        <v>590</v>
      </c>
      <c r="D910" t="s">
        <v>591</v>
      </c>
      <c r="E910" t="s">
        <v>592</v>
      </c>
      <c r="F910" t="s">
        <v>88</v>
      </c>
      <c r="G910" t="s">
        <v>593</v>
      </c>
      <c r="H910" t="s">
        <v>89</v>
      </c>
      <c r="I910" t="s">
        <v>25</v>
      </c>
      <c r="J910" t="s">
        <v>596</v>
      </c>
      <c r="L910" t="s">
        <v>26</v>
      </c>
      <c r="M910" t="s">
        <v>590</v>
      </c>
      <c r="N910" t="s">
        <v>591</v>
      </c>
      <c r="O910" t="s">
        <v>592</v>
      </c>
      <c r="P910" t="s">
        <v>27</v>
      </c>
      <c r="Q910" t="s">
        <v>607</v>
      </c>
      <c r="R910" t="s">
        <v>689</v>
      </c>
      <c r="S910" t="s">
        <v>194</v>
      </c>
      <c r="T910" t="s">
        <v>25</v>
      </c>
      <c r="U910" t="s">
        <v>596</v>
      </c>
      <c r="W910" t="s">
        <v>92</v>
      </c>
      <c r="X910" t="s">
        <v>602</v>
      </c>
      <c r="Y910" t="s">
        <v>105</v>
      </c>
      <c r="Z910" t="s">
        <v>609</v>
      </c>
      <c r="AA910" t="s">
        <v>106</v>
      </c>
      <c r="AB910" t="s">
        <v>610</v>
      </c>
      <c r="AC910" t="s">
        <v>490</v>
      </c>
      <c r="AD910" t="s">
        <v>283</v>
      </c>
      <c r="AE910" t="s">
        <v>30</v>
      </c>
      <c r="AG910">
        <v>6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1</v>
      </c>
      <c r="AP910">
        <v>0</v>
      </c>
      <c r="AQ910">
        <v>0</v>
      </c>
      <c r="AR910">
        <v>2</v>
      </c>
      <c r="AS910">
        <v>4</v>
      </c>
      <c r="AT910">
        <v>6</v>
      </c>
      <c r="AU910" t="s">
        <v>37</v>
      </c>
      <c r="AW910">
        <v>63</v>
      </c>
      <c r="AX910">
        <v>0</v>
      </c>
      <c r="AY910">
        <v>0</v>
      </c>
      <c r="AZ910">
        <v>0</v>
      </c>
      <c r="BA910">
        <v>63</v>
      </c>
      <c r="BB910">
        <v>6.7419379599999996</v>
      </c>
      <c r="BC910">
        <v>14.56870743</v>
      </c>
      <c r="BD910">
        <v>11</v>
      </c>
    </row>
    <row r="911" spans="1:56" x14ac:dyDescent="0.25">
      <c r="A911" s="171">
        <v>44165</v>
      </c>
      <c r="B911" t="s">
        <v>26</v>
      </c>
      <c r="C911" t="s">
        <v>590</v>
      </c>
      <c r="D911" t="s">
        <v>591</v>
      </c>
      <c r="E911" t="s">
        <v>592</v>
      </c>
      <c r="F911" t="s">
        <v>27</v>
      </c>
      <c r="G911" t="s">
        <v>607</v>
      </c>
      <c r="H911" t="s">
        <v>684</v>
      </c>
      <c r="I911" t="s">
        <v>25</v>
      </c>
      <c r="J911" t="s">
        <v>596</v>
      </c>
      <c r="L911" t="s">
        <v>26</v>
      </c>
      <c r="M911" t="s">
        <v>590</v>
      </c>
      <c r="N911" t="s">
        <v>591</v>
      </c>
      <c r="O911" t="s">
        <v>592</v>
      </c>
      <c r="P911" t="s">
        <v>142</v>
      </c>
      <c r="Q911" t="s">
        <v>606</v>
      </c>
      <c r="R911" t="s">
        <v>673</v>
      </c>
      <c r="S911" t="s">
        <v>232</v>
      </c>
      <c r="T911" t="s">
        <v>25</v>
      </c>
      <c r="U911" t="s">
        <v>596</v>
      </c>
      <c r="W911" t="s">
        <v>26</v>
      </c>
      <c r="X911" t="s">
        <v>590</v>
      </c>
      <c r="Y911" t="s">
        <v>591</v>
      </c>
      <c r="Z911" t="s">
        <v>592</v>
      </c>
      <c r="AA911" t="s">
        <v>88</v>
      </c>
      <c r="AB911" t="s">
        <v>593</v>
      </c>
      <c r="AC911" t="s">
        <v>823</v>
      </c>
      <c r="AD911" t="s">
        <v>314</v>
      </c>
      <c r="AE911" t="s">
        <v>30</v>
      </c>
      <c r="AG911">
        <v>4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 s="36">
        <v>1</v>
      </c>
      <c r="AP911">
        <v>1</v>
      </c>
      <c r="AQ911">
        <v>0</v>
      </c>
      <c r="AR911">
        <v>1</v>
      </c>
      <c r="AS911">
        <v>2</v>
      </c>
      <c r="AT911">
        <v>4</v>
      </c>
      <c r="AU911" t="s">
        <v>135</v>
      </c>
      <c r="AW911">
        <v>59</v>
      </c>
      <c r="AX911">
        <v>0</v>
      </c>
      <c r="AY911">
        <v>2</v>
      </c>
      <c r="AZ911">
        <v>0</v>
      </c>
      <c r="BA911">
        <v>61</v>
      </c>
      <c r="BB911">
        <v>6.7870415800000004</v>
      </c>
      <c r="BC911">
        <v>15.02402678</v>
      </c>
      <c r="BD911">
        <v>11</v>
      </c>
    </row>
    <row r="912" spans="1:56" x14ac:dyDescent="0.25">
      <c r="A912" s="171">
        <v>44165</v>
      </c>
      <c r="B912" t="s">
        <v>92</v>
      </c>
      <c r="C912" t="s">
        <v>602</v>
      </c>
      <c r="D912" t="s">
        <v>940</v>
      </c>
      <c r="E912" t="s">
        <v>604</v>
      </c>
      <c r="F912" t="s">
        <v>193</v>
      </c>
      <c r="G912" t="s">
        <v>754</v>
      </c>
      <c r="H912" t="s">
        <v>367</v>
      </c>
      <c r="I912" t="s">
        <v>25</v>
      </c>
      <c r="J912" t="s">
        <v>596</v>
      </c>
      <c r="L912" t="s">
        <v>92</v>
      </c>
      <c r="M912" t="s">
        <v>602</v>
      </c>
      <c r="N912" t="s">
        <v>940</v>
      </c>
      <c r="O912" t="s">
        <v>604</v>
      </c>
      <c r="P912" t="s">
        <v>193</v>
      </c>
      <c r="Q912" t="s">
        <v>754</v>
      </c>
      <c r="R912" t="s">
        <v>1039</v>
      </c>
      <c r="S912" t="s">
        <v>232</v>
      </c>
      <c r="T912" t="s">
        <v>25</v>
      </c>
      <c r="U912" t="s">
        <v>596</v>
      </c>
      <c r="W912" t="s">
        <v>92</v>
      </c>
      <c r="X912" t="s">
        <v>602</v>
      </c>
      <c r="Y912" t="s">
        <v>603</v>
      </c>
      <c r="Z912" t="s">
        <v>604</v>
      </c>
      <c r="AA912" t="s">
        <v>193</v>
      </c>
      <c r="AB912" t="s">
        <v>754</v>
      </c>
      <c r="AC912" t="s">
        <v>366</v>
      </c>
      <c r="AD912" t="s">
        <v>185</v>
      </c>
      <c r="AE912" t="s">
        <v>30</v>
      </c>
      <c r="AG912">
        <v>4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 s="36">
        <v>1</v>
      </c>
      <c r="AP912">
        <v>0</v>
      </c>
      <c r="AQ912">
        <v>0</v>
      </c>
      <c r="AR912">
        <v>0</v>
      </c>
      <c r="AS912">
        <v>4</v>
      </c>
      <c r="AT912">
        <v>4</v>
      </c>
      <c r="AU912" t="s">
        <v>37</v>
      </c>
      <c r="AW912">
        <v>26</v>
      </c>
      <c r="AX912">
        <v>0</v>
      </c>
      <c r="AY912">
        <v>0</v>
      </c>
      <c r="AZ912">
        <v>0</v>
      </c>
      <c r="BA912">
        <v>26</v>
      </c>
      <c r="BB912">
        <v>4.8990748999999996</v>
      </c>
      <c r="BC912">
        <v>14.54433978</v>
      </c>
      <c r="BD912">
        <v>11</v>
      </c>
    </row>
    <row r="913" spans="1:56" x14ac:dyDescent="0.25">
      <c r="A913" s="171">
        <v>44165</v>
      </c>
      <c r="B913" t="s">
        <v>92</v>
      </c>
      <c r="C913" t="s">
        <v>602</v>
      </c>
      <c r="D913" t="s">
        <v>940</v>
      </c>
      <c r="E913" t="s">
        <v>604</v>
      </c>
      <c r="F913" t="s">
        <v>193</v>
      </c>
      <c r="G913" t="s">
        <v>754</v>
      </c>
      <c r="H913" t="s">
        <v>367</v>
      </c>
      <c r="I913" t="s">
        <v>25</v>
      </c>
      <c r="J913" t="s">
        <v>596</v>
      </c>
      <c r="L913" t="s">
        <v>92</v>
      </c>
      <c r="M913" t="s">
        <v>602</v>
      </c>
      <c r="N913" t="s">
        <v>940</v>
      </c>
      <c r="O913" t="s">
        <v>604</v>
      </c>
      <c r="P913" t="s">
        <v>193</v>
      </c>
      <c r="Q913" t="s">
        <v>754</v>
      </c>
      <c r="R913" t="s">
        <v>1039</v>
      </c>
      <c r="S913" t="s">
        <v>182</v>
      </c>
      <c r="T913" t="s">
        <v>25</v>
      </c>
      <c r="U913" t="s">
        <v>596</v>
      </c>
      <c r="W913" t="s">
        <v>92</v>
      </c>
      <c r="X913" t="s">
        <v>602</v>
      </c>
      <c r="Y913" t="s">
        <v>603</v>
      </c>
      <c r="Z913" t="s">
        <v>604</v>
      </c>
      <c r="AA913" t="s">
        <v>193</v>
      </c>
      <c r="AB913" t="s">
        <v>754</v>
      </c>
      <c r="AC913" t="s">
        <v>366</v>
      </c>
      <c r="AD913" t="s">
        <v>185</v>
      </c>
      <c r="AE913" t="s">
        <v>30</v>
      </c>
      <c r="AG913">
        <v>3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 s="36">
        <v>1</v>
      </c>
      <c r="AP913">
        <v>0</v>
      </c>
      <c r="AQ913">
        <v>0</v>
      </c>
      <c r="AR913">
        <v>0</v>
      </c>
      <c r="AS913">
        <v>3</v>
      </c>
      <c r="AT913">
        <v>3</v>
      </c>
      <c r="AU913" t="s">
        <v>37</v>
      </c>
      <c r="AW913">
        <v>29</v>
      </c>
      <c r="AX913">
        <v>0</v>
      </c>
      <c r="AY913">
        <v>0</v>
      </c>
      <c r="AZ913">
        <v>0</v>
      </c>
      <c r="BA913">
        <v>29</v>
      </c>
      <c r="BB913">
        <v>4.8990748999999996</v>
      </c>
      <c r="BC913">
        <v>14.54433978</v>
      </c>
      <c r="BD913">
        <v>11</v>
      </c>
    </row>
    <row r="914" spans="1:56" x14ac:dyDescent="0.25">
      <c r="A914" s="171">
        <v>44165</v>
      </c>
      <c r="B914" t="s">
        <v>92</v>
      </c>
      <c r="C914" t="s">
        <v>602</v>
      </c>
      <c r="D914" t="s">
        <v>940</v>
      </c>
      <c r="E914" t="s">
        <v>604</v>
      </c>
      <c r="F914" t="s">
        <v>193</v>
      </c>
      <c r="G914" t="s">
        <v>754</v>
      </c>
      <c r="H914" t="s">
        <v>367</v>
      </c>
      <c r="I914" t="s">
        <v>25</v>
      </c>
      <c r="J914" t="s">
        <v>596</v>
      </c>
      <c r="L914" t="s">
        <v>92</v>
      </c>
      <c r="M914" t="s">
        <v>602</v>
      </c>
      <c r="N914" t="s">
        <v>940</v>
      </c>
      <c r="O914" t="s">
        <v>604</v>
      </c>
      <c r="P914" t="s">
        <v>193</v>
      </c>
      <c r="Q914" t="s">
        <v>754</v>
      </c>
      <c r="R914" t="s">
        <v>1113</v>
      </c>
      <c r="S914" t="s">
        <v>232</v>
      </c>
      <c r="T914" t="s">
        <v>25</v>
      </c>
      <c r="U914" t="s">
        <v>596</v>
      </c>
      <c r="W914" t="s">
        <v>92</v>
      </c>
      <c r="X914" t="s">
        <v>602</v>
      </c>
      <c r="Y914" t="s">
        <v>603</v>
      </c>
      <c r="Z914" t="s">
        <v>604</v>
      </c>
      <c r="AA914" t="s">
        <v>193</v>
      </c>
      <c r="AB914" t="s">
        <v>754</v>
      </c>
      <c r="AC914" t="s">
        <v>366</v>
      </c>
      <c r="AD914" t="s">
        <v>185</v>
      </c>
      <c r="AE914" t="s">
        <v>107</v>
      </c>
      <c r="AG914">
        <v>2</v>
      </c>
      <c r="AH914">
        <v>0</v>
      </c>
      <c r="AI914">
        <v>1</v>
      </c>
      <c r="AJ914">
        <v>0</v>
      </c>
      <c r="AK914">
        <v>0</v>
      </c>
      <c r="AL914">
        <v>0</v>
      </c>
      <c r="AM914">
        <v>0</v>
      </c>
      <c r="AN914">
        <v>0</v>
      </c>
      <c r="AO914" s="36">
        <v>2</v>
      </c>
      <c r="AP914">
        <v>0</v>
      </c>
      <c r="AQ914">
        <v>0</v>
      </c>
      <c r="AR914">
        <v>0</v>
      </c>
      <c r="AS914">
        <v>3</v>
      </c>
      <c r="AT914">
        <v>3</v>
      </c>
      <c r="AU914" t="s">
        <v>37</v>
      </c>
      <c r="AW914">
        <v>21</v>
      </c>
      <c r="AX914">
        <v>0</v>
      </c>
      <c r="AY914">
        <v>0</v>
      </c>
      <c r="AZ914">
        <v>0</v>
      </c>
      <c r="BA914">
        <v>21</v>
      </c>
      <c r="BB914">
        <v>4.8990748999999996</v>
      </c>
      <c r="BC914">
        <v>14.54433978</v>
      </c>
      <c r="BD914">
        <v>11</v>
      </c>
    </row>
    <row r="915" spans="1:56" x14ac:dyDescent="0.25">
      <c r="A915" s="171">
        <v>44165</v>
      </c>
      <c r="B915" t="s">
        <v>92</v>
      </c>
      <c r="C915" t="s">
        <v>602</v>
      </c>
      <c r="D915" t="s">
        <v>940</v>
      </c>
      <c r="E915" t="s">
        <v>604</v>
      </c>
      <c r="F915" t="s">
        <v>218</v>
      </c>
      <c r="G915" t="s">
        <v>837</v>
      </c>
      <c r="H915" t="s">
        <v>364</v>
      </c>
      <c r="I915" t="s">
        <v>25</v>
      </c>
      <c r="J915" t="s">
        <v>596</v>
      </c>
      <c r="L915" t="s">
        <v>10</v>
      </c>
      <c r="M915" t="s">
        <v>659</v>
      </c>
      <c r="N915" t="s">
        <v>11</v>
      </c>
      <c r="O915" t="s">
        <v>660</v>
      </c>
      <c r="P915" t="s">
        <v>33</v>
      </c>
      <c r="Q915" t="s">
        <v>668</v>
      </c>
      <c r="R915" t="s">
        <v>978</v>
      </c>
      <c r="S915" t="s">
        <v>121</v>
      </c>
      <c r="T915" t="s">
        <v>17</v>
      </c>
      <c r="U915" t="s">
        <v>594</v>
      </c>
      <c r="W915" t="s">
        <v>618</v>
      </c>
      <c r="X915" t="s">
        <v>619</v>
      </c>
      <c r="AC915" t="s">
        <v>372</v>
      </c>
      <c r="AD915" t="s">
        <v>266</v>
      </c>
      <c r="AE915" t="s">
        <v>284</v>
      </c>
      <c r="AG915">
        <v>5</v>
      </c>
      <c r="AH915">
        <v>0</v>
      </c>
      <c r="AI915">
        <v>0</v>
      </c>
      <c r="AJ915">
        <v>6</v>
      </c>
      <c r="AK915">
        <v>0</v>
      </c>
      <c r="AL915">
        <v>0</v>
      </c>
      <c r="AM915">
        <v>0</v>
      </c>
      <c r="AN915">
        <v>0</v>
      </c>
      <c r="AO915">
        <v>2</v>
      </c>
      <c r="AP915">
        <v>0</v>
      </c>
      <c r="AQ915">
        <v>0</v>
      </c>
      <c r="AR915">
        <v>0</v>
      </c>
      <c r="AS915">
        <v>11</v>
      </c>
      <c r="AT915">
        <v>11</v>
      </c>
      <c r="AU915" t="s">
        <v>31</v>
      </c>
      <c r="AW915">
        <v>950</v>
      </c>
      <c r="AX915">
        <v>210</v>
      </c>
      <c r="AY915">
        <v>0</v>
      </c>
      <c r="AZ915">
        <v>0</v>
      </c>
      <c r="BA915">
        <v>1160</v>
      </c>
      <c r="BB915">
        <v>5.0849866700000002</v>
      </c>
      <c r="BC915">
        <v>14.63825578</v>
      </c>
      <c r="BD915">
        <v>11</v>
      </c>
    </row>
    <row r="916" spans="1:56" x14ac:dyDescent="0.25">
      <c r="A916" s="171">
        <v>44165</v>
      </c>
      <c r="B916" t="s">
        <v>92</v>
      </c>
      <c r="C916" t="s">
        <v>602</v>
      </c>
      <c r="D916" t="s">
        <v>940</v>
      </c>
      <c r="E916" t="s">
        <v>604</v>
      </c>
      <c r="F916" t="s">
        <v>218</v>
      </c>
      <c r="G916" t="s">
        <v>837</v>
      </c>
      <c r="H916" t="s">
        <v>364</v>
      </c>
      <c r="I916" t="s">
        <v>25</v>
      </c>
      <c r="J916" t="s">
        <v>596</v>
      </c>
      <c r="L916" t="s">
        <v>10</v>
      </c>
      <c r="M916" t="s">
        <v>659</v>
      </c>
      <c r="N916" t="s">
        <v>11</v>
      </c>
      <c r="O916" t="s">
        <v>660</v>
      </c>
      <c r="P916" t="s">
        <v>33</v>
      </c>
      <c r="Q916" t="s">
        <v>668</v>
      </c>
      <c r="R916" t="s">
        <v>445</v>
      </c>
      <c r="S916" t="s">
        <v>121</v>
      </c>
      <c r="T916" t="s">
        <v>17</v>
      </c>
      <c r="U916" t="s">
        <v>594</v>
      </c>
      <c r="W916" t="s">
        <v>618</v>
      </c>
      <c r="X916" t="s">
        <v>619</v>
      </c>
      <c r="AC916" t="s">
        <v>372</v>
      </c>
      <c r="AD916" t="s">
        <v>266</v>
      </c>
      <c r="AE916" t="s">
        <v>183</v>
      </c>
      <c r="AG916">
        <v>5</v>
      </c>
      <c r="AH916">
        <v>4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 s="36">
        <v>2</v>
      </c>
      <c r="AP916">
        <v>0</v>
      </c>
      <c r="AQ916">
        <v>0</v>
      </c>
      <c r="AR916">
        <v>2</v>
      </c>
      <c r="AS916">
        <v>7</v>
      </c>
      <c r="AT916">
        <v>9</v>
      </c>
      <c r="AU916" t="s">
        <v>21</v>
      </c>
      <c r="AV916" t="s">
        <v>327</v>
      </c>
      <c r="AW916">
        <v>1000</v>
      </c>
      <c r="AX916">
        <v>255</v>
      </c>
      <c r="AY916">
        <v>0</v>
      </c>
      <c r="AZ916">
        <v>3</v>
      </c>
      <c r="BA916">
        <v>1258</v>
      </c>
      <c r="BB916">
        <v>5.0849866700000002</v>
      </c>
      <c r="BC916">
        <v>14.63825578</v>
      </c>
      <c r="BD916">
        <v>11</v>
      </c>
    </row>
    <row r="917" spans="1:56" x14ac:dyDescent="0.25">
      <c r="A917" s="171">
        <v>44165</v>
      </c>
      <c r="B917" t="s">
        <v>92</v>
      </c>
      <c r="C917" t="s">
        <v>602</v>
      </c>
      <c r="D917" t="s">
        <v>940</v>
      </c>
      <c r="E917" t="s">
        <v>604</v>
      </c>
      <c r="F917" t="s">
        <v>218</v>
      </c>
      <c r="G917" t="s">
        <v>837</v>
      </c>
      <c r="H917" t="s">
        <v>364</v>
      </c>
      <c r="I917" t="s">
        <v>25</v>
      </c>
      <c r="J917" t="s">
        <v>596</v>
      </c>
      <c r="L917" t="s">
        <v>10</v>
      </c>
      <c r="M917" t="s">
        <v>659</v>
      </c>
      <c r="N917" t="s">
        <v>11</v>
      </c>
      <c r="O917" t="s">
        <v>660</v>
      </c>
      <c r="P917" t="s">
        <v>33</v>
      </c>
      <c r="Q917" t="s">
        <v>668</v>
      </c>
      <c r="R917" t="s">
        <v>445</v>
      </c>
      <c r="S917" t="s">
        <v>127</v>
      </c>
      <c r="T917" t="s">
        <v>17</v>
      </c>
      <c r="U917" t="s">
        <v>594</v>
      </c>
      <c r="W917" t="s">
        <v>618</v>
      </c>
      <c r="X917" t="s">
        <v>619</v>
      </c>
      <c r="AC917" t="s">
        <v>372</v>
      </c>
      <c r="AD917" t="s">
        <v>266</v>
      </c>
      <c r="AE917" t="s">
        <v>30</v>
      </c>
      <c r="AG917">
        <v>7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 s="36">
        <v>1</v>
      </c>
      <c r="AP917">
        <v>0</v>
      </c>
      <c r="AQ917">
        <v>0</v>
      </c>
      <c r="AR917">
        <v>2</v>
      </c>
      <c r="AS917">
        <v>5</v>
      </c>
      <c r="AT917">
        <v>7</v>
      </c>
      <c r="AU917" t="s">
        <v>31</v>
      </c>
      <c r="AW917">
        <v>980</v>
      </c>
      <c r="AX917">
        <v>140</v>
      </c>
      <c r="AY917">
        <v>0</v>
      </c>
      <c r="AZ917">
        <v>0</v>
      </c>
      <c r="BA917">
        <v>1120</v>
      </c>
      <c r="BB917">
        <v>5.0849866700000002</v>
      </c>
      <c r="BC917">
        <v>14.63825578</v>
      </c>
      <c r="BD917">
        <v>11</v>
      </c>
    </row>
    <row r="918" spans="1:56" x14ac:dyDescent="0.25">
      <c r="A918" s="171">
        <v>44165</v>
      </c>
      <c r="B918" t="s">
        <v>92</v>
      </c>
      <c r="C918" t="s">
        <v>602</v>
      </c>
      <c r="D918" t="s">
        <v>157</v>
      </c>
      <c r="E918" t="s">
        <v>665</v>
      </c>
      <c r="F918" t="s">
        <v>158</v>
      </c>
      <c r="G918" t="s">
        <v>667</v>
      </c>
      <c r="H918" t="s">
        <v>847</v>
      </c>
      <c r="I918" t="s">
        <v>25</v>
      </c>
      <c r="J918" t="s">
        <v>596</v>
      </c>
      <c r="L918" t="s">
        <v>26</v>
      </c>
      <c r="M918" t="s">
        <v>590</v>
      </c>
      <c r="N918" t="s">
        <v>301</v>
      </c>
      <c r="O918" t="s">
        <v>745</v>
      </c>
      <c r="P918" t="s">
        <v>543</v>
      </c>
      <c r="Q918" t="s">
        <v>827</v>
      </c>
      <c r="R918" t="s">
        <v>776</v>
      </c>
      <c r="S918" t="s">
        <v>19</v>
      </c>
      <c r="T918" t="s">
        <v>25</v>
      </c>
      <c r="U918" t="s">
        <v>596</v>
      </c>
      <c r="W918" t="s">
        <v>92</v>
      </c>
      <c r="X918" t="s">
        <v>602</v>
      </c>
      <c r="Y918" t="s">
        <v>157</v>
      </c>
      <c r="Z918" t="s">
        <v>665</v>
      </c>
      <c r="AA918" t="s">
        <v>671</v>
      </c>
      <c r="AB918" t="s">
        <v>672</v>
      </c>
      <c r="AC918" t="s">
        <v>835</v>
      </c>
      <c r="AD918" t="s">
        <v>176</v>
      </c>
      <c r="AE918" t="s">
        <v>30</v>
      </c>
      <c r="AG918">
        <v>3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 s="36">
        <v>1</v>
      </c>
      <c r="AP918">
        <v>0</v>
      </c>
      <c r="AQ918">
        <v>0</v>
      </c>
      <c r="AR918">
        <v>0</v>
      </c>
      <c r="AS918">
        <v>3</v>
      </c>
      <c r="AT918">
        <v>3</v>
      </c>
      <c r="AU918" t="s">
        <v>37</v>
      </c>
      <c r="AW918">
        <v>150</v>
      </c>
      <c r="AX918">
        <v>0</v>
      </c>
      <c r="AY918">
        <v>0</v>
      </c>
      <c r="AZ918">
        <v>0</v>
      </c>
      <c r="BA918">
        <v>150</v>
      </c>
      <c r="BB918">
        <v>6.0385846000000001</v>
      </c>
      <c r="BC918">
        <v>14.4007468</v>
      </c>
      <c r="BD918">
        <v>11</v>
      </c>
    </row>
    <row r="919" spans="1:56" x14ac:dyDescent="0.25">
      <c r="A919" s="171">
        <v>44165</v>
      </c>
      <c r="B919" t="s">
        <v>92</v>
      </c>
      <c r="C919" t="s">
        <v>602</v>
      </c>
      <c r="D919" t="s">
        <v>157</v>
      </c>
      <c r="E919" t="s">
        <v>665</v>
      </c>
      <c r="F919" t="s">
        <v>158</v>
      </c>
      <c r="G919" t="s">
        <v>667</v>
      </c>
      <c r="H919" t="s">
        <v>847</v>
      </c>
      <c r="I919" t="s">
        <v>25</v>
      </c>
      <c r="J919" t="s">
        <v>596</v>
      </c>
      <c r="L919" t="s">
        <v>26</v>
      </c>
      <c r="M919" t="s">
        <v>590</v>
      </c>
      <c r="N919" t="s">
        <v>301</v>
      </c>
      <c r="O919" t="s">
        <v>745</v>
      </c>
      <c r="P919" t="s">
        <v>543</v>
      </c>
      <c r="Q919" t="s">
        <v>827</v>
      </c>
      <c r="R919" t="s">
        <v>776</v>
      </c>
      <c r="S919" t="s">
        <v>19</v>
      </c>
      <c r="T919" t="s">
        <v>25</v>
      </c>
      <c r="U919" t="s">
        <v>596</v>
      </c>
      <c r="W919" t="s">
        <v>92</v>
      </c>
      <c r="X919" t="s">
        <v>602</v>
      </c>
      <c r="Y919" t="s">
        <v>603</v>
      </c>
      <c r="Z919" t="s">
        <v>604</v>
      </c>
      <c r="AA919" t="s">
        <v>193</v>
      </c>
      <c r="AB919" t="s">
        <v>754</v>
      </c>
      <c r="AC919" t="s">
        <v>829</v>
      </c>
      <c r="AD919" t="s">
        <v>266</v>
      </c>
      <c r="AE919" t="s">
        <v>30</v>
      </c>
      <c r="AG919">
        <v>2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 s="36">
        <v>1</v>
      </c>
      <c r="AP919">
        <v>0</v>
      </c>
      <c r="AQ919">
        <v>0</v>
      </c>
      <c r="AR919">
        <v>0</v>
      </c>
      <c r="AS919">
        <v>2</v>
      </c>
      <c r="AT919">
        <v>2</v>
      </c>
      <c r="AU919" t="s">
        <v>37</v>
      </c>
      <c r="AW919">
        <v>152</v>
      </c>
      <c r="AX919">
        <v>0</v>
      </c>
      <c r="AY919">
        <v>0</v>
      </c>
      <c r="AZ919">
        <v>0</v>
      </c>
      <c r="BA919">
        <v>152</v>
      </c>
      <c r="BB919">
        <v>6.0385846000000001</v>
      </c>
      <c r="BC919">
        <v>14.4007468</v>
      </c>
      <c r="BD919">
        <v>11</v>
      </c>
    </row>
    <row r="920" spans="1:56" x14ac:dyDescent="0.25">
      <c r="A920" s="171">
        <v>44165</v>
      </c>
      <c r="B920" t="s">
        <v>92</v>
      </c>
      <c r="C920" t="s">
        <v>602</v>
      </c>
      <c r="D920" t="s">
        <v>157</v>
      </c>
      <c r="E920" t="s">
        <v>665</v>
      </c>
      <c r="F920" t="s">
        <v>158</v>
      </c>
      <c r="G920" t="s">
        <v>667</v>
      </c>
      <c r="H920" t="s">
        <v>847</v>
      </c>
      <c r="I920" t="s">
        <v>25</v>
      </c>
      <c r="J920" t="s">
        <v>596</v>
      </c>
      <c r="L920" t="s">
        <v>26</v>
      </c>
      <c r="M920" t="s">
        <v>590</v>
      </c>
      <c r="N920" t="s">
        <v>301</v>
      </c>
      <c r="O920" t="s">
        <v>745</v>
      </c>
      <c r="P920" t="s">
        <v>543</v>
      </c>
      <c r="Q920" t="s">
        <v>827</v>
      </c>
      <c r="R920" t="s">
        <v>776</v>
      </c>
      <c r="S920" t="s">
        <v>194</v>
      </c>
      <c r="T920" t="s">
        <v>25</v>
      </c>
      <c r="U920" t="s">
        <v>596</v>
      </c>
      <c r="W920" t="s">
        <v>92</v>
      </c>
      <c r="X920" t="s">
        <v>602</v>
      </c>
      <c r="Y920" t="s">
        <v>157</v>
      </c>
      <c r="Z920" t="s">
        <v>665</v>
      </c>
      <c r="AA920" t="s">
        <v>158</v>
      </c>
      <c r="AB920" t="s">
        <v>667</v>
      </c>
      <c r="AC920" t="s">
        <v>831</v>
      </c>
      <c r="AD920" t="s">
        <v>185</v>
      </c>
      <c r="AE920" t="s">
        <v>30</v>
      </c>
      <c r="AG920">
        <v>3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 s="36">
        <v>1</v>
      </c>
      <c r="AP920">
        <v>0</v>
      </c>
      <c r="AQ920">
        <v>0</v>
      </c>
      <c r="AR920">
        <v>0</v>
      </c>
      <c r="AS920">
        <v>3</v>
      </c>
      <c r="AT920">
        <v>3</v>
      </c>
      <c r="AU920" t="s">
        <v>37</v>
      </c>
      <c r="AW920">
        <v>180</v>
      </c>
      <c r="AX920">
        <v>0</v>
      </c>
      <c r="AY920">
        <v>0</v>
      </c>
      <c r="AZ920">
        <v>0</v>
      </c>
      <c r="BA920">
        <v>180</v>
      </c>
      <c r="BB920">
        <v>6.0385846000000001</v>
      </c>
      <c r="BC920">
        <v>14.4007468</v>
      </c>
      <c r="BD920">
        <v>11</v>
      </c>
    </row>
    <row r="921" spans="1:56" x14ac:dyDescent="0.25">
      <c r="A921" s="171">
        <v>44165</v>
      </c>
      <c r="B921" t="s">
        <v>92</v>
      </c>
      <c r="C921" t="s">
        <v>602</v>
      </c>
      <c r="D921" t="s">
        <v>157</v>
      </c>
      <c r="E921" t="s">
        <v>665</v>
      </c>
      <c r="F921" t="s">
        <v>158</v>
      </c>
      <c r="G921" t="s">
        <v>667</v>
      </c>
      <c r="H921" t="s">
        <v>847</v>
      </c>
      <c r="I921" t="s">
        <v>25</v>
      </c>
      <c r="J921" t="s">
        <v>596</v>
      </c>
      <c r="L921" t="s">
        <v>26</v>
      </c>
      <c r="M921" t="s">
        <v>590</v>
      </c>
      <c r="N921" t="s">
        <v>301</v>
      </c>
      <c r="O921" t="s">
        <v>745</v>
      </c>
      <c r="P921" t="s">
        <v>543</v>
      </c>
      <c r="Q921" t="s">
        <v>827</v>
      </c>
      <c r="R921" t="s">
        <v>776</v>
      </c>
      <c r="S921" t="s">
        <v>19</v>
      </c>
      <c r="T921" t="s">
        <v>25</v>
      </c>
      <c r="U921" t="s">
        <v>596</v>
      </c>
      <c r="W921" t="s">
        <v>92</v>
      </c>
      <c r="X921" t="s">
        <v>602</v>
      </c>
      <c r="Y921" t="s">
        <v>157</v>
      </c>
      <c r="Z921" t="s">
        <v>665</v>
      </c>
      <c r="AA921" t="s">
        <v>671</v>
      </c>
      <c r="AB921" t="s">
        <v>672</v>
      </c>
      <c r="AC921" t="s">
        <v>838</v>
      </c>
      <c r="AD921" t="s">
        <v>176</v>
      </c>
      <c r="AE921" t="s">
        <v>30</v>
      </c>
      <c r="AG921">
        <v>2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 s="36">
        <v>1</v>
      </c>
      <c r="AP921">
        <v>0</v>
      </c>
      <c r="AQ921">
        <v>0</v>
      </c>
      <c r="AR921">
        <v>0</v>
      </c>
      <c r="AS921">
        <v>2</v>
      </c>
      <c r="AT921">
        <v>2</v>
      </c>
      <c r="AU921" t="s">
        <v>37</v>
      </c>
      <c r="AW921">
        <v>120</v>
      </c>
      <c r="AX921">
        <v>0</v>
      </c>
      <c r="AY921">
        <v>0</v>
      </c>
      <c r="AZ921">
        <v>0</v>
      </c>
      <c r="BA921">
        <v>120</v>
      </c>
      <c r="BB921">
        <v>6.0385846000000001</v>
      </c>
      <c r="BC921">
        <v>14.4007468</v>
      </c>
      <c r="BD921">
        <v>11</v>
      </c>
    </row>
    <row r="922" spans="1:56" x14ac:dyDescent="0.25">
      <c r="A922" s="171">
        <v>44165</v>
      </c>
      <c r="B922" t="s">
        <v>92</v>
      </c>
      <c r="C922" t="s">
        <v>602</v>
      </c>
      <c r="D922" t="s">
        <v>157</v>
      </c>
      <c r="E922" t="s">
        <v>665</v>
      </c>
      <c r="F922" t="s">
        <v>158</v>
      </c>
      <c r="G922" t="s">
        <v>667</v>
      </c>
      <c r="H922" t="s">
        <v>847</v>
      </c>
      <c r="I922" t="s">
        <v>14</v>
      </c>
      <c r="J922" t="s">
        <v>611</v>
      </c>
      <c r="L922" t="s">
        <v>159</v>
      </c>
      <c r="M922" t="s">
        <v>653</v>
      </c>
      <c r="R922" t="s">
        <v>372</v>
      </c>
      <c r="S922" t="s">
        <v>72</v>
      </c>
      <c r="T922" t="s">
        <v>544</v>
      </c>
      <c r="U922" t="s">
        <v>782</v>
      </c>
      <c r="AC922" t="s">
        <v>372</v>
      </c>
      <c r="AD922" t="s">
        <v>63</v>
      </c>
      <c r="AE922" t="s">
        <v>36</v>
      </c>
      <c r="AG922">
        <v>0</v>
      </c>
      <c r="AH922">
        <v>2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 s="36">
        <v>1</v>
      </c>
      <c r="AP922">
        <v>0</v>
      </c>
      <c r="AQ922">
        <v>0</v>
      </c>
      <c r="AR922">
        <v>0</v>
      </c>
      <c r="AS922">
        <v>2</v>
      </c>
      <c r="AT922">
        <v>2</v>
      </c>
      <c r="AU922" t="s">
        <v>37</v>
      </c>
      <c r="AW922">
        <v>170</v>
      </c>
      <c r="AX922">
        <v>0</v>
      </c>
      <c r="AY922">
        <v>0</v>
      </c>
      <c r="AZ922">
        <v>0</v>
      </c>
      <c r="BA922">
        <v>170</v>
      </c>
      <c r="BB922">
        <v>6.0385846000000001</v>
      </c>
      <c r="BC922">
        <v>14.4007468</v>
      </c>
      <c r="BD922">
        <v>11</v>
      </c>
    </row>
    <row r="923" spans="1:56" x14ac:dyDescent="0.25">
      <c r="A923" s="171">
        <v>44165</v>
      </c>
      <c r="B923" t="s">
        <v>10</v>
      </c>
      <c r="C923" t="s">
        <v>659</v>
      </c>
      <c r="D923" t="s">
        <v>11</v>
      </c>
      <c r="E923" t="s">
        <v>660</v>
      </c>
      <c r="F923" t="s">
        <v>51</v>
      </c>
      <c r="G923" t="s">
        <v>1141</v>
      </c>
      <c r="H923" t="s">
        <v>361</v>
      </c>
      <c r="I923" t="s">
        <v>25</v>
      </c>
      <c r="J923" t="s">
        <v>596</v>
      </c>
      <c r="L923" t="s">
        <v>10</v>
      </c>
      <c r="M923" t="s">
        <v>659</v>
      </c>
      <c r="N923" t="s">
        <v>11</v>
      </c>
      <c r="O923" t="s">
        <v>660</v>
      </c>
      <c r="P923" t="s">
        <v>51</v>
      </c>
      <c r="Q923" t="s">
        <v>1141</v>
      </c>
      <c r="R923" t="s">
        <v>1166</v>
      </c>
      <c r="S923" t="s">
        <v>232</v>
      </c>
      <c r="T923" t="s">
        <v>25</v>
      </c>
      <c r="U923" t="s">
        <v>596</v>
      </c>
      <c r="W923" t="s">
        <v>10</v>
      </c>
      <c r="X923" t="s">
        <v>659</v>
      </c>
      <c r="Y923" t="s">
        <v>927</v>
      </c>
      <c r="Z923" t="s">
        <v>928</v>
      </c>
      <c r="AA923" t="s">
        <v>1143</v>
      </c>
      <c r="AB923" t="s">
        <v>1144</v>
      </c>
      <c r="AC923" t="s">
        <v>468</v>
      </c>
      <c r="AD923" t="s">
        <v>59</v>
      </c>
      <c r="AE923" t="s">
        <v>30</v>
      </c>
      <c r="AG923">
        <v>4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 s="36">
        <v>1</v>
      </c>
      <c r="AP923">
        <v>0</v>
      </c>
      <c r="AQ923">
        <v>0</v>
      </c>
      <c r="AR923">
        <v>0</v>
      </c>
      <c r="AS923">
        <v>4</v>
      </c>
      <c r="AT923">
        <v>4</v>
      </c>
      <c r="AU923" t="s">
        <v>37</v>
      </c>
      <c r="AW923">
        <v>50</v>
      </c>
      <c r="AX923">
        <v>0</v>
      </c>
      <c r="AY923">
        <v>0</v>
      </c>
      <c r="AZ923">
        <v>0</v>
      </c>
      <c r="BA923">
        <v>50</v>
      </c>
      <c r="BB923">
        <v>8.6633450799999991</v>
      </c>
      <c r="BC923">
        <v>14.9876931</v>
      </c>
      <c r="BD923">
        <v>11</v>
      </c>
    </row>
    <row r="924" spans="1:56" x14ac:dyDescent="0.25">
      <c r="A924" s="171">
        <v>44165</v>
      </c>
      <c r="B924" t="s">
        <v>10</v>
      </c>
      <c r="C924" t="s">
        <v>659</v>
      </c>
      <c r="D924" t="s">
        <v>11</v>
      </c>
      <c r="E924" t="s">
        <v>660</v>
      </c>
      <c r="F924" t="s">
        <v>51</v>
      </c>
      <c r="G924" t="s">
        <v>1141</v>
      </c>
      <c r="H924" t="s">
        <v>361</v>
      </c>
      <c r="I924" t="s">
        <v>14</v>
      </c>
      <c r="J924" t="s">
        <v>611</v>
      </c>
      <c r="L924" t="s">
        <v>52</v>
      </c>
      <c r="M924" t="s">
        <v>616</v>
      </c>
      <c r="R924" t="s">
        <v>372</v>
      </c>
      <c r="S924" t="s">
        <v>29</v>
      </c>
      <c r="T924" t="s">
        <v>17</v>
      </c>
      <c r="U924" t="s">
        <v>594</v>
      </c>
      <c r="W924" t="s">
        <v>614</v>
      </c>
      <c r="X924" t="s">
        <v>615</v>
      </c>
      <c r="AC924" t="s">
        <v>372</v>
      </c>
      <c r="AD924" t="s">
        <v>62</v>
      </c>
      <c r="AE924" t="s">
        <v>36</v>
      </c>
      <c r="AG924">
        <v>0</v>
      </c>
      <c r="AH924">
        <v>8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 s="36">
        <v>1</v>
      </c>
      <c r="AP924">
        <v>1</v>
      </c>
      <c r="AQ924">
        <v>2</v>
      </c>
      <c r="AR924">
        <v>2</v>
      </c>
      <c r="AS924">
        <v>3</v>
      </c>
      <c r="AT924">
        <v>8</v>
      </c>
      <c r="AU924" t="s">
        <v>151</v>
      </c>
      <c r="AV924" t="s">
        <v>652</v>
      </c>
      <c r="AW924">
        <v>60</v>
      </c>
      <c r="AX924">
        <v>0</v>
      </c>
      <c r="AY924">
        <v>0</v>
      </c>
      <c r="AZ924">
        <v>3</v>
      </c>
      <c r="BA924">
        <v>63</v>
      </c>
      <c r="BB924">
        <v>8.6633450799999991</v>
      </c>
      <c r="BC924">
        <v>14.9876931</v>
      </c>
      <c r="BD924">
        <v>11</v>
      </c>
    </row>
    <row r="925" spans="1:56" x14ac:dyDescent="0.25">
      <c r="A925" s="171">
        <v>44165</v>
      </c>
      <c r="B925" t="s">
        <v>10</v>
      </c>
      <c r="C925" t="s">
        <v>659</v>
      </c>
      <c r="D925" t="s">
        <v>11</v>
      </c>
      <c r="E925" t="s">
        <v>660</v>
      </c>
      <c r="F925" t="s">
        <v>33</v>
      </c>
      <c r="G925" t="s">
        <v>668</v>
      </c>
      <c r="H925" t="s">
        <v>362</v>
      </c>
      <c r="I925" t="s">
        <v>25</v>
      </c>
      <c r="J925" t="s">
        <v>596</v>
      </c>
      <c r="L925" t="s">
        <v>10</v>
      </c>
      <c r="M925" t="s">
        <v>659</v>
      </c>
      <c r="N925" t="s">
        <v>927</v>
      </c>
      <c r="O925" t="s">
        <v>928</v>
      </c>
      <c r="P925" t="s">
        <v>1143</v>
      </c>
      <c r="Q925" t="s">
        <v>1144</v>
      </c>
      <c r="R925" t="s">
        <v>1160</v>
      </c>
      <c r="S925" t="s">
        <v>188</v>
      </c>
      <c r="T925" t="s">
        <v>25</v>
      </c>
      <c r="U925" t="s">
        <v>596</v>
      </c>
      <c r="W925" t="s">
        <v>10</v>
      </c>
      <c r="X925" t="s">
        <v>659</v>
      </c>
      <c r="Y925" t="s">
        <v>11</v>
      </c>
      <c r="Z925" t="s">
        <v>660</v>
      </c>
      <c r="AA925" t="s">
        <v>33</v>
      </c>
      <c r="AB925" t="s">
        <v>668</v>
      </c>
      <c r="AC925" t="s">
        <v>1161</v>
      </c>
      <c r="AD925" t="s">
        <v>144</v>
      </c>
      <c r="AE925" t="s">
        <v>30</v>
      </c>
      <c r="AG925">
        <v>8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 s="36">
        <v>1</v>
      </c>
      <c r="AP925">
        <v>2</v>
      </c>
      <c r="AQ925">
        <v>2</v>
      </c>
      <c r="AR925">
        <v>2</v>
      </c>
      <c r="AS925">
        <v>2</v>
      </c>
      <c r="AT925">
        <v>8</v>
      </c>
      <c r="AU925" t="s">
        <v>118</v>
      </c>
      <c r="AV925" t="s">
        <v>327</v>
      </c>
      <c r="AW925">
        <v>0</v>
      </c>
      <c r="AX925">
        <v>0</v>
      </c>
      <c r="AY925">
        <v>0</v>
      </c>
      <c r="AZ925">
        <v>300</v>
      </c>
      <c r="BA925">
        <v>300</v>
      </c>
      <c r="BB925">
        <v>9.3887997999999993</v>
      </c>
      <c r="BC925">
        <v>13.43275727</v>
      </c>
      <c r="BD925">
        <v>11</v>
      </c>
    </row>
    <row r="926" spans="1:56" x14ac:dyDescent="0.25">
      <c r="A926" s="171">
        <v>44165</v>
      </c>
      <c r="B926" t="s">
        <v>10</v>
      </c>
      <c r="C926" t="s">
        <v>659</v>
      </c>
      <c r="D926" t="s">
        <v>11</v>
      </c>
      <c r="E926" t="s">
        <v>660</v>
      </c>
      <c r="F926" t="s">
        <v>12</v>
      </c>
      <c r="G926" t="s">
        <v>661</v>
      </c>
      <c r="H926" t="s">
        <v>13</v>
      </c>
      <c r="I926" t="s">
        <v>14</v>
      </c>
      <c r="J926" t="s">
        <v>611</v>
      </c>
      <c r="L926" t="s">
        <v>637</v>
      </c>
      <c r="M926" t="s">
        <v>638</v>
      </c>
      <c r="R926" t="s">
        <v>372</v>
      </c>
      <c r="S926" t="s">
        <v>87</v>
      </c>
      <c r="T926" t="s">
        <v>25</v>
      </c>
      <c r="U926" t="s">
        <v>596</v>
      </c>
      <c r="W926" t="s">
        <v>26</v>
      </c>
      <c r="X926" t="s">
        <v>590</v>
      </c>
      <c r="Y926" t="s">
        <v>591</v>
      </c>
      <c r="Z926" t="s">
        <v>592</v>
      </c>
      <c r="AA926" t="s">
        <v>27</v>
      </c>
      <c r="AB926" t="s">
        <v>607</v>
      </c>
      <c r="AC926" t="s">
        <v>28</v>
      </c>
      <c r="AD926" t="s">
        <v>267</v>
      </c>
      <c r="AE926" t="s">
        <v>1172</v>
      </c>
      <c r="AG926">
        <v>3</v>
      </c>
      <c r="AH926">
        <v>2</v>
      </c>
      <c r="AI926">
        <v>0</v>
      </c>
      <c r="AJ926">
        <v>0</v>
      </c>
      <c r="AK926">
        <v>0</v>
      </c>
      <c r="AL926">
        <v>1</v>
      </c>
      <c r="AM926">
        <v>0</v>
      </c>
      <c r="AN926">
        <v>0</v>
      </c>
      <c r="AO926" s="36">
        <v>3</v>
      </c>
      <c r="AP926">
        <v>0</v>
      </c>
      <c r="AQ926">
        <v>0</v>
      </c>
      <c r="AR926">
        <v>0</v>
      </c>
      <c r="AS926">
        <v>6</v>
      </c>
      <c r="AT926">
        <v>6</v>
      </c>
      <c r="AU926" t="s">
        <v>37</v>
      </c>
      <c r="AW926">
        <v>990</v>
      </c>
      <c r="AX926">
        <v>0</v>
      </c>
      <c r="AY926">
        <v>0</v>
      </c>
      <c r="AZ926">
        <v>0</v>
      </c>
      <c r="BA926">
        <v>990</v>
      </c>
      <c r="BB926">
        <v>7.7847441999999996</v>
      </c>
      <c r="BC926">
        <v>15.51739456</v>
      </c>
      <c r="BD926">
        <v>11</v>
      </c>
    </row>
    <row r="927" spans="1:56" x14ac:dyDescent="0.25">
      <c r="A927" s="171">
        <v>44165</v>
      </c>
      <c r="B927" t="s">
        <v>10</v>
      </c>
      <c r="C927" t="s">
        <v>659</v>
      </c>
      <c r="D927" t="s">
        <v>11</v>
      </c>
      <c r="E927" t="s">
        <v>660</v>
      </c>
      <c r="F927" t="s">
        <v>12</v>
      </c>
      <c r="G927" t="s">
        <v>661</v>
      </c>
      <c r="H927" t="s">
        <v>368</v>
      </c>
      <c r="I927" t="s">
        <v>25</v>
      </c>
      <c r="J927" t="s">
        <v>596</v>
      </c>
      <c r="L927" t="s">
        <v>10</v>
      </c>
      <c r="M927" t="s">
        <v>659</v>
      </c>
      <c r="N927" t="s">
        <v>11</v>
      </c>
      <c r="O927" t="s">
        <v>660</v>
      </c>
      <c r="P927" t="s">
        <v>12</v>
      </c>
      <c r="Q927" t="s">
        <v>661</v>
      </c>
      <c r="R927" t="s">
        <v>1180</v>
      </c>
      <c r="S927" t="s">
        <v>245</v>
      </c>
      <c r="T927" t="s">
        <v>25</v>
      </c>
      <c r="U927" t="s">
        <v>596</v>
      </c>
      <c r="W927" t="s">
        <v>10</v>
      </c>
      <c r="X927" t="s">
        <v>659</v>
      </c>
      <c r="Y927" t="s">
        <v>11</v>
      </c>
      <c r="Z927" t="s">
        <v>660</v>
      </c>
      <c r="AA927" t="s">
        <v>12</v>
      </c>
      <c r="AB927" t="s">
        <v>661</v>
      </c>
      <c r="AC927" t="s">
        <v>368</v>
      </c>
      <c r="AD927" t="s">
        <v>176</v>
      </c>
      <c r="AE927" t="s">
        <v>30</v>
      </c>
      <c r="AG927">
        <v>6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 s="36">
        <v>1</v>
      </c>
      <c r="AP927">
        <v>0</v>
      </c>
      <c r="AQ927">
        <v>1</v>
      </c>
      <c r="AR927">
        <v>4</v>
      </c>
      <c r="AS927">
        <v>1</v>
      </c>
      <c r="AT927">
        <v>6</v>
      </c>
      <c r="AU927" t="s">
        <v>31</v>
      </c>
      <c r="AW927">
        <v>80</v>
      </c>
      <c r="AX927">
        <v>25</v>
      </c>
      <c r="AY927">
        <v>0</v>
      </c>
      <c r="AZ927">
        <v>0</v>
      </c>
      <c r="BA927">
        <v>105</v>
      </c>
      <c r="BB927">
        <v>7.5627594599999997</v>
      </c>
      <c r="BC927">
        <v>15.4252009</v>
      </c>
      <c r="BD927">
        <v>11</v>
      </c>
    </row>
    <row r="928" spans="1:56" x14ac:dyDescent="0.25">
      <c r="A928" s="171">
        <v>44166</v>
      </c>
      <c r="B928" t="s">
        <v>26</v>
      </c>
      <c r="C928" t="s">
        <v>590</v>
      </c>
      <c r="D928" t="s">
        <v>591</v>
      </c>
      <c r="E928" t="s">
        <v>592</v>
      </c>
      <c r="F928" t="s">
        <v>142</v>
      </c>
      <c r="G928" t="s">
        <v>606</v>
      </c>
      <c r="H928" t="s">
        <v>363</v>
      </c>
      <c r="I928" t="s">
        <v>25</v>
      </c>
      <c r="J928" t="s">
        <v>596</v>
      </c>
      <c r="L928" t="s">
        <v>26</v>
      </c>
      <c r="M928" t="s">
        <v>590</v>
      </c>
      <c r="N928" t="s">
        <v>591</v>
      </c>
      <c r="O928" t="s">
        <v>592</v>
      </c>
      <c r="P928" t="s">
        <v>142</v>
      </c>
      <c r="Q928" t="s">
        <v>606</v>
      </c>
      <c r="R928" t="s">
        <v>363</v>
      </c>
      <c r="S928" t="s">
        <v>185</v>
      </c>
      <c r="T928" t="s">
        <v>17</v>
      </c>
      <c r="U928" t="s">
        <v>594</v>
      </c>
      <c r="W928" t="s">
        <v>18</v>
      </c>
      <c r="X928" t="s">
        <v>601</v>
      </c>
      <c r="AC928" t="s">
        <v>372</v>
      </c>
      <c r="AD928" t="s">
        <v>62</v>
      </c>
      <c r="AE928" t="s">
        <v>112</v>
      </c>
      <c r="AG928">
        <v>0</v>
      </c>
      <c r="AH928">
        <v>0</v>
      </c>
      <c r="AI928">
        <v>2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1</v>
      </c>
      <c r="AP928">
        <v>0</v>
      </c>
      <c r="AQ928">
        <v>0</v>
      </c>
      <c r="AR928">
        <v>0</v>
      </c>
      <c r="AS928">
        <v>2</v>
      </c>
      <c r="AT928">
        <v>2</v>
      </c>
      <c r="AU928" t="s">
        <v>37</v>
      </c>
      <c r="AW928">
        <v>76</v>
      </c>
      <c r="AX928">
        <v>0</v>
      </c>
      <c r="AY928">
        <v>0</v>
      </c>
      <c r="AZ928">
        <v>0</v>
      </c>
      <c r="BA928">
        <v>76</v>
      </c>
      <c r="BB928">
        <v>6.9304543000000001</v>
      </c>
      <c r="BC928">
        <v>14.819990539999999</v>
      </c>
      <c r="BD928">
        <v>12</v>
      </c>
    </row>
    <row r="929" spans="1:56" x14ac:dyDescent="0.25">
      <c r="A929" s="171">
        <v>44166</v>
      </c>
      <c r="B929" t="s">
        <v>26</v>
      </c>
      <c r="C929" t="s">
        <v>590</v>
      </c>
      <c r="D929" t="s">
        <v>591</v>
      </c>
      <c r="E929" t="s">
        <v>592</v>
      </c>
      <c r="F929" t="s">
        <v>88</v>
      </c>
      <c r="G929" t="s">
        <v>593</v>
      </c>
      <c r="H929" t="s">
        <v>89</v>
      </c>
      <c r="I929" t="s">
        <v>25</v>
      </c>
      <c r="J929" t="s">
        <v>596</v>
      </c>
      <c r="L929" t="s">
        <v>26</v>
      </c>
      <c r="M929" t="s">
        <v>590</v>
      </c>
      <c r="N929" t="s">
        <v>591</v>
      </c>
      <c r="O929" t="s">
        <v>592</v>
      </c>
      <c r="P929" t="s">
        <v>27</v>
      </c>
      <c r="Q929" t="s">
        <v>607</v>
      </c>
      <c r="R929" t="s">
        <v>394</v>
      </c>
      <c r="S929" t="s">
        <v>232</v>
      </c>
      <c r="T929" t="s">
        <v>25</v>
      </c>
      <c r="U929" t="s">
        <v>596</v>
      </c>
      <c r="W929" t="s">
        <v>109</v>
      </c>
      <c r="X929" t="s">
        <v>690</v>
      </c>
      <c r="Y929" t="s">
        <v>173</v>
      </c>
      <c r="Z929" t="s">
        <v>691</v>
      </c>
      <c r="AA929" t="s">
        <v>174</v>
      </c>
      <c r="AB929" t="s">
        <v>718</v>
      </c>
      <c r="AC929" t="s">
        <v>409</v>
      </c>
      <c r="AD929" t="s">
        <v>343</v>
      </c>
      <c r="AE929" t="s">
        <v>30</v>
      </c>
      <c r="AG929">
        <v>2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1</v>
      </c>
      <c r="AP929">
        <v>0</v>
      </c>
      <c r="AQ929">
        <v>0</v>
      </c>
      <c r="AR929">
        <v>0</v>
      </c>
      <c r="AS929">
        <v>2</v>
      </c>
      <c r="AT929">
        <v>2</v>
      </c>
      <c r="AU929" t="s">
        <v>37</v>
      </c>
      <c r="AW929">
        <v>20</v>
      </c>
      <c r="AX929">
        <v>0</v>
      </c>
      <c r="AY929">
        <v>0</v>
      </c>
      <c r="AZ929">
        <v>0</v>
      </c>
      <c r="BA929">
        <v>20</v>
      </c>
      <c r="BB929">
        <v>6.7419379599999996</v>
      </c>
      <c r="BC929">
        <v>14.56870743</v>
      </c>
      <c r="BD929">
        <v>12</v>
      </c>
    </row>
    <row r="930" spans="1:56" x14ac:dyDescent="0.25">
      <c r="A930" s="171">
        <v>44166</v>
      </c>
      <c r="B930" t="s">
        <v>26</v>
      </c>
      <c r="C930" t="s">
        <v>590</v>
      </c>
      <c r="D930" t="s">
        <v>591</v>
      </c>
      <c r="E930" t="s">
        <v>592</v>
      </c>
      <c r="F930" t="s">
        <v>88</v>
      </c>
      <c r="G930" t="s">
        <v>593</v>
      </c>
      <c r="H930" t="s">
        <v>89</v>
      </c>
      <c r="I930" t="s">
        <v>25</v>
      </c>
      <c r="J930" t="s">
        <v>596</v>
      </c>
      <c r="L930" t="s">
        <v>26</v>
      </c>
      <c r="M930" t="s">
        <v>590</v>
      </c>
      <c r="N930" t="s">
        <v>591</v>
      </c>
      <c r="O930" t="s">
        <v>592</v>
      </c>
      <c r="P930" t="s">
        <v>27</v>
      </c>
      <c r="Q930" t="s">
        <v>607</v>
      </c>
      <c r="R930" t="s">
        <v>394</v>
      </c>
      <c r="S930" t="s">
        <v>232</v>
      </c>
      <c r="T930" t="s">
        <v>25</v>
      </c>
      <c r="U930" t="s">
        <v>596</v>
      </c>
      <c r="W930" t="s">
        <v>26</v>
      </c>
      <c r="X930" t="s">
        <v>590</v>
      </c>
      <c r="Y930" t="s">
        <v>591</v>
      </c>
      <c r="Z930" t="s">
        <v>592</v>
      </c>
      <c r="AA930" t="s">
        <v>88</v>
      </c>
      <c r="AB930" t="s">
        <v>593</v>
      </c>
      <c r="AC930" t="s">
        <v>400</v>
      </c>
      <c r="AD930" t="s">
        <v>314</v>
      </c>
      <c r="AE930" t="s">
        <v>30</v>
      </c>
      <c r="AG930">
        <v>2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1</v>
      </c>
      <c r="AP930">
        <v>0</v>
      </c>
      <c r="AQ930">
        <v>0</v>
      </c>
      <c r="AR930">
        <v>0</v>
      </c>
      <c r="AS930">
        <v>2</v>
      </c>
      <c r="AT930">
        <v>2</v>
      </c>
      <c r="AU930" t="s">
        <v>37</v>
      </c>
      <c r="AW930">
        <v>20</v>
      </c>
      <c r="AX930">
        <v>0</v>
      </c>
      <c r="AY930">
        <v>0</v>
      </c>
      <c r="AZ930">
        <v>0</v>
      </c>
      <c r="BA930">
        <v>20</v>
      </c>
      <c r="BB930">
        <v>6.7419379599999996</v>
      </c>
      <c r="BC930">
        <v>14.56870743</v>
      </c>
      <c r="BD930">
        <v>12</v>
      </c>
    </row>
    <row r="931" spans="1:56" x14ac:dyDescent="0.25">
      <c r="A931" s="171">
        <v>44166</v>
      </c>
      <c r="B931" t="s">
        <v>26</v>
      </c>
      <c r="C931" t="s">
        <v>590</v>
      </c>
      <c r="D931" t="s">
        <v>591</v>
      </c>
      <c r="E931" t="s">
        <v>592</v>
      </c>
      <c r="F931" t="s">
        <v>88</v>
      </c>
      <c r="G931" t="s">
        <v>593</v>
      </c>
      <c r="H931" t="s">
        <v>89</v>
      </c>
      <c r="I931" t="s">
        <v>25</v>
      </c>
      <c r="J931" t="s">
        <v>596</v>
      </c>
      <c r="L931" t="s">
        <v>26</v>
      </c>
      <c r="M931" t="s">
        <v>590</v>
      </c>
      <c r="N931" t="s">
        <v>591</v>
      </c>
      <c r="O931" t="s">
        <v>592</v>
      </c>
      <c r="P931" t="s">
        <v>88</v>
      </c>
      <c r="Q931" t="s">
        <v>593</v>
      </c>
      <c r="R931" t="s">
        <v>331</v>
      </c>
      <c r="S931" t="s">
        <v>185</v>
      </c>
      <c r="T931" t="s">
        <v>25</v>
      </c>
      <c r="U931" t="s">
        <v>596</v>
      </c>
      <c r="W931" t="s">
        <v>92</v>
      </c>
      <c r="X931" t="s">
        <v>602</v>
      </c>
      <c r="Y931" t="s">
        <v>157</v>
      </c>
      <c r="Z931" t="s">
        <v>665</v>
      </c>
      <c r="AA931" t="s">
        <v>671</v>
      </c>
      <c r="AB931" t="s">
        <v>672</v>
      </c>
      <c r="AC931" t="s">
        <v>749</v>
      </c>
      <c r="AD931" t="s">
        <v>342</v>
      </c>
      <c r="AE931" t="s">
        <v>30</v>
      </c>
      <c r="AG931">
        <v>2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 s="36">
        <v>1</v>
      </c>
      <c r="AP931">
        <v>0</v>
      </c>
      <c r="AQ931">
        <v>0</v>
      </c>
      <c r="AR931">
        <v>0</v>
      </c>
      <c r="AS931">
        <v>2</v>
      </c>
      <c r="AT931">
        <v>2</v>
      </c>
      <c r="AU931" t="s">
        <v>37</v>
      </c>
      <c r="AW931">
        <v>22</v>
      </c>
      <c r="AX931">
        <v>0</v>
      </c>
      <c r="AY931">
        <v>0</v>
      </c>
      <c r="AZ931">
        <v>0</v>
      </c>
      <c r="BA931">
        <v>22</v>
      </c>
      <c r="BB931">
        <v>6.7419379599999996</v>
      </c>
      <c r="BC931">
        <v>14.56870743</v>
      </c>
      <c r="BD931">
        <v>12</v>
      </c>
    </row>
    <row r="932" spans="1:56" x14ac:dyDescent="0.25">
      <c r="A932" s="171">
        <v>44166</v>
      </c>
      <c r="B932" t="s">
        <v>26</v>
      </c>
      <c r="C932" t="s">
        <v>590</v>
      </c>
      <c r="D932" t="s">
        <v>591</v>
      </c>
      <c r="E932" t="s">
        <v>592</v>
      </c>
      <c r="F932" t="s">
        <v>88</v>
      </c>
      <c r="G932" t="s">
        <v>593</v>
      </c>
      <c r="H932" t="s">
        <v>89</v>
      </c>
      <c r="I932" t="s">
        <v>25</v>
      </c>
      <c r="J932" t="s">
        <v>596</v>
      </c>
      <c r="L932" t="s">
        <v>26</v>
      </c>
      <c r="M932" t="s">
        <v>590</v>
      </c>
      <c r="N932" t="s">
        <v>591</v>
      </c>
      <c r="O932" t="s">
        <v>592</v>
      </c>
      <c r="P932" t="s">
        <v>27</v>
      </c>
      <c r="Q932" t="s">
        <v>607</v>
      </c>
      <c r="R932" t="s">
        <v>394</v>
      </c>
      <c r="S932" t="s">
        <v>232</v>
      </c>
      <c r="T932" t="s">
        <v>25</v>
      </c>
      <c r="U932" t="s">
        <v>596</v>
      </c>
      <c r="W932" t="s">
        <v>26</v>
      </c>
      <c r="X932" t="s">
        <v>590</v>
      </c>
      <c r="Y932" t="s">
        <v>591</v>
      </c>
      <c r="Z932" t="s">
        <v>592</v>
      </c>
      <c r="AA932" t="s">
        <v>88</v>
      </c>
      <c r="AB932" t="s">
        <v>593</v>
      </c>
      <c r="AC932" t="s">
        <v>400</v>
      </c>
      <c r="AD932" t="s">
        <v>144</v>
      </c>
      <c r="AE932" t="s">
        <v>30</v>
      </c>
      <c r="AG932">
        <v>2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 s="36">
        <v>1</v>
      </c>
      <c r="AP932">
        <v>0</v>
      </c>
      <c r="AQ932">
        <v>0</v>
      </c>
      <c r="AR932">
        <v>0</v>
      </c>
      <c r="AS932">
        <v>2</v>
      </c>
      <c r="AT932">
        <v>2</v>
      </c>
      <c r="AU932" t="s">
        <v>37</v>
      </c>
      <c r="AW932">
        <v>35</v>
      </c>
      <c r="AX932">
        <v>0</v>
      </c>
      <c r="AY932">
        <v>0</v>
      </c>
      <c r="AZ932">
        <v>0</v>
      </c>
      <c r="BA932">
        <v>35</v>
      </c>
      <c r="BB932">
        <v>6.7419379599999996</v>
      </c>
      <c r="BC932">
        <v>14.56870743</v>
      </c>
      <c r="BD932">
        <v>12</v>
      </c>
    </row>
    <row r="933" spans="1:56" x14ac:dyDescent="0.25">
      <c r="A933" s="171">
        <v>44166</v>
      </c>
      <c r="B933" t="s">
        <v>26</v>
      </c>
      <c r="C933" t="s">
        <v>590</v>
      </c>
      <c r="D933" t="s">
        <v>591</v>
      </c>
      <c r="E933" t="s">
        <v>592</v>
      </c>
      <c r="F933" t="s">
        <v>88</v>
      </c>
      <c r="G933" t="s">
        <v>593</v>
      </c>
      <c r="H933" t="s">
        <v>89</v>
      </c>
      <c r="I933" t="s">
        <v>14</v>
      </c>
      <c r="J933" t="s">
        <v>611</v>
      </c>
      <c r="L933" t="s">
        <v>147</v>
      </c>
      <c r="M933" t="s">
        <v>641</v>
      </c>
      <c r="R933" t="s">
        <v>372</v>
      </c>
      <c r="S933" t="s">
        <v>68</v>
      </c>
      <c r="T933" t="s">
        <v>25</v>
      </c>
      <c r="U933" t="s">
        <v>596</v>
      </c>
      <c r="W933" t="s">
        <v>109</v>
      </c>
      <c r="X933" t="s">
        <v>690</v>
      </c>
      <c r="Y933" t="s">
        <v>199</v>
      </c>
      <c r="Z933" t="s">
        <v>774</v>
      </c>
      <c r="AA933" t="s">
        <v>344</v>
      </c>
      <c r="AB933" t="s">
        <v>775</v>
      </c>
      <c r="AC933" t="s">
        <v>509</v>
      </c>
      <c r="AD933" t="s">
        <v>338</v>
      </c>
      <c r="AE933" t="s">
        <v>36</v>
      </c>
      <c r="AG933">
        <v>0</v>
      </c>
      <c r="AH933">
        <v>5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1</v>
      </c>
      <c r="AP933">
        <v>0</v>
      </c>
      <c r="AQ933">
        <v>0</v>
      </c>
      <c r="AR933">
        <v>1</v>
      </c>
      <c r="AS933">
        <v>4</v>
      </c>
      <c r="AT933">
        <v>5</v>
      </c>
      <c r="AU933" t="s">
        <v>37</v>
      </c>
      <c r="AW933">
        <v>57</v>
      </c>
      <c r="AX933">
        <v>0</v>
      </c>
      <c r="AY933">
        <v>0</v>
      </c>
      <c r="AZ933">
        <v>0</v>
      </c>
      <c r="BA933">
        <v>57</v>
      </c>
      <c r="BB933">
        <v>6.7419379599999996</v>
      </c>
      <c r="BC933">
        <v>14.56870743</v>
      </c>
      <c r="BD933">
        <v>12</v>
      </c>
    </row>
    <row r="934" spans="1:56" x14ac:dyDescent="0.25">
      <c r="A934" s="171">
        <v>44166</v>
      </c>
      <c r="B934" t="s">
        <v>26</v>
      </c>
      <c r="C934" t="s">
        <v>590</v>
      </c>
      <c r="D934" t="s">
        <v>591</v>
      </c>
      <c r="E934" t="s">
        <v>592</v>
      </c>
      <c r="F934" t="s">
        <v>88</v>
      </c>
      <c r="G934" t="s">
        <v>593</v>
      </c>
      <c r="H934" t="s">
        <v>89</v>
      </c>
      <c r="I934" t="s">
        <v>25</v>
      </c>
      <c r="J934" t="s">
        <v>596</v>
      </c>
      <c r="L934" t="s">
        <v>26</v>
      </c>
      <c r="M934" t="s">
        <v>590</v>
      </c>
      <c r="N934" t="s">
        <v>591</v>
      </c>
      <c r="O934" t="s">
        <v>592</v>
      </c>
      <c r="P934" t="s">
        <v>27</v>
      </c>
      <c r="Q934" t="s">
        <v>607</v>
      </c>
      <c r="R934" t="s">
        <v>689</v>
      </c>
      <c r="S934" t="s">
        <v>182</v>
      </c>
      <c r="T934" t="s">
        <v>25</v>
      </c>
      <c r="U934" t="s">
        <v>596</v>
      </c>
      <c r="W934" t="s">
        <v>92</v>
      </c>
      <c r="X934" t="s">
        <v>602</v>
      </c>
      <c r="Y934" t="s">
        <v>157</v>
      </c>
      <c r="Z934" t="s">
        <v>665</v>
      </c>
      <c r="AA934" t="s">
        <v>285</v>
      </c>
      <c r="AB934" t="s">
        <v>797</v>
      </c>
      <c r="AC934" t="s">
        <v>466</v>
      </c>
      <c r="AD934" t="s">
        <v>342</v>
      </c>
      <c r="AE934" t="s">
        <v>30</v>
      </c>
      <c r="AG934">
        <v>2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1</v>
      </c>
      <c r="AP934">
        <v>0</v>
      </c>
      <c r="AQ934">
        <v>0</v>
      </c>
      <c r="AR934">
        <v>0</v>
      </c>
      <c r="AS934">
        <v>2</v>
      </c>
      <c r="AT934">
        <v>2</v>
      </c>
      <c r="AU934" t="s">
        <v>37</v>
      </c>
      <c r="AW934">
        <v>24</v>
      </c>
      <c r="AX934">
        <v>0</v>
      </c>
      <c r="AY934">
        <v>0</v>
      </c>
      <c r="AZ934">
        <v>0</v>
      </c>
      <c r="BA934">
        <v>24</v>
      </c>
      <c r="BB934">
        <v>6.7419379599999996</v>
      </c>
      <c r="BC934">
        <v>14.56870743</v>
      </c>
      <c r="BD934">
        <v>12</v>
      </c>
    </row>
    <row r="935" spans="1:56" x14ac:dyDescent="0.25">
      <c r="A935" s="171">
        <v>44166</v>
      </c>
      <c r="B935" t="s">
        <v>26</v>
      </c>
      <c r="C935" t="s">
        <v>590</v>
      </c>
      <c r="D935" t="s">
        <v>591</v>
      </c>
      <c r="E935" t="s">
        <v>592</v>
      </c>
      <c r="F935" t="s">
        <v>88</v>
      </c>
      <c r="G935" t="s">
        <v>593</v>
      </c>
      <c r="H935" t="s">
        <v>89</v>
      </c>
      <c r="I935" t="s">
        <v>25</v>
      </c>
      <c r="J935" t="s">
        <v>596</v>
      </c>
      <c r="L935" t="s">
        <v>26</v>
      </c>
      <c r="M935" t="s">
        <v>590</v>
      </c>
      <c r="N935" t="s">
        <v>591</v>
      </c>
      <c r="O935" t="s">
        <v>592</v>
      </c>
      <c r="P935" t="s">
        <v>142</v>
      </c>
      <c r="Q935" t="s">
        <v>606</v>
      </c>
      <c r="R935" t="s">
        <v>791</v>
      </c>
      <c r="S935" t="s">
        <v>182</v>
      </c>
      <c r="T935" t="s">
        <v>25</v>
      </c>
      <c r="U935" t="s">
        <v>596</v>
      </c>
      <c r="W935" t="s">
        <v>109</v>
      </c>
      <c r="X935" t="s">
        <v>690</v>
      </c>
      <c r="Y935" t="s">
        <v>173</v>
      </c>
      <c r="Z935" t="s">
        <v>691</v>
      </c>
      <c r="AA935" t="s">
        <v>174</v>
      </c>
      <c r="AB935" t="s">
        <v>718</v>
      </c>
      <c r="AC935" t="s">
        <v>489</v>
      </c>
      <c r="AD935" t="s">
        <v>283</v>
      </c>
      <c r="AE935" t="s">
        <v>30</v>
      </c>
      <c r="AG935">
        <v>2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1</v>
      </c>
      <c r="AP935">
        <v>0</v>
      </c>
      <c r="AQ935">
        <v>0</v>
      </c>
      <c r="AR935">
        <v>0</v>
      </c>
      <c r="AS935">
        <v>2</v>
      </c>
      <c r="AT935">
        <v>2</v>
      </c>
      <c r="AU935" t="s">
        <v>37</v>
      </c>
      <c r="AW935">
        <v>36</v>
      </c>
      <c r="AX935">
        <v>0</v>
      </c>
      <c r="AY935">
        <v>0</v>
      </c>
      <c r="AZ935">
        <v>0</v>
      </c>
      <c r="BA935">
        <v>36</v>
      </c>
      <c r="BB935">
        <v>6.7419379599999996</v>
      </c>
      <c r="BC935">
        <v>14.56870743</v>
      </c>
      <c r="BD935">
        <v>12</v>
      </c>
    </row>
    <row r="936" spans="1:56" x14ac:dyDescent="0.25">
      <c r="A936" s="171">
        <v>44166</v>
      </c>
      <c r="B936" t="s">
        <v>92</v>
      </c>
      <c r="C936" t="s">
        <v>602</v>
      </c>
      <c r="D936" t="s">
        <v>940</v>
      </c>
      <c r="E936" t="s">
        <v>604</v>
      </c>
      <c r="F936" t="s">
        <v>193</v>
      </c>
      <c r="G936" t="s">
        <v>754</v>
      </c>
      <c r="H936" t="s">
        <v>367</v>
      </c>
      <c r="I936" t="s">
        <v>25</v>
      </c>
      <c r="J936" t="s">
        <v>596</v>
      </c>
      <c r="L936" t="s">
        <v>92</v>
      </c>
      <c r="M936" t="s">
        <v>602</v>
      </c>
      <c r="N936" t="s">
        <v>157</v>
      </c>
      <c r="O936" t="s">
        <v>665</v>
      </c>
      <c r="P936" t="s">
        <v>209</v>
      </c>
      <c r="Q936" t="s">
        <v>686</v>
      </c>
      <c r="R936" t="s">
        <v>1031</v>
      </c>
      <c r="S936" t="s">
        <v>234</v>
      </c>
      <c r="T936" t="s">
        <v>25</v>
      </c>
      <c r="U936" t="s">
        <v>596</v>
      </c>
      <c r="W936" t="s">
        <v>92</v>
      </c>
      <c r="X936" t="s">
        <v>602</v>
      </c>
      <c r="Y936" t="s">
        <v>603</v>
      </c>
      <c r="Z936" t="s">
        <v>604</v>
      </c>
      <c r="AA936" t="s">
        <v>154</v>
      </c>
      <c r="AB936" t="s">
        <v>605</v>
      </c>
      <c r="AC936" t="s">
        <v>479</v>
      </c>
      <c r="AD936" t="s">
        <v>253</v>
      </c>
      <c r="AE936" t="s">
        <v>30</v>
      </c>
      <c r="AG936">
        <v>3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 s="36">
        <v>1</v>
      </c>
      <c r="AP936">
        <v>0</v>
      </c>
      <c r="AQ936">
        <v>0</v>
      </c>
      <c r="AR936">
        <v>0</v>
      </c>
      <c r="AS936">
        <v>3</v>
      </c>
      <c r="AT936">
        <v>3</v>
      </c>
      <c r="AU936" t="s">
        <v>37</v>
      </c>
      <c r="AW936">
        <v>38</v>
      </c>
      <c r="AX936">
        <v>0</v>
      </c>
      <c r="AY936">
        <v>0</v>
      </c>
      <c r="AZ936">
        <v>0</v>
      </c>
      <c r="BA936">
        <v>38</v>
      </c>
      <c r="BB936">
        <v>4.8990748999999996</v>
      </c>
      <c r="BC936">
        <v>14.54433978</v>
      </c>
      <c r="BD936">
        <v>12</v>
      </c>
    </row>
    <row r="937" spans="1:56" x14ac:dyDescent="0.25">
      <c r="A937" s="171">
        <v>44166</v>
      </c>
      <c r="B937" t="s">
        <v>92</v>
      </c>
      <c r="C937" t="s">
        <v>602</v>
      </c>
      <c r="D937" t="s">
        <v>940</v>
      </c>
      <c r="E937" t="s">
        <v>604</v>
      </c>
      <c r="F937" t="s">
        <v>193</v>
      </c>
      <c r="G937" t="s">
        <v>754</v>
      </c>
      <c r="H937" t="s">
        <v>367</v>
      </c>
      <c r="I937" t="s">
        <v>25</v>
      </c>
      <c r="J937" t="s">
        <v>596</v>
      </c>
      <c r="L937" t="s">
        <v>92</v>
      </c>
      <c r="M937" t="s">
        <v>602</v>
      </c>
      <c r="N937" t="s">
        <v>940</v>
      </c>
      <c r="O937" t="s">
        <v>604</v>
      </c>
      <c r="P937" t="s">
        <v>154</v>
      </c>
      <c r="Q937" t="s">
        <v>605</v>
      </c>
      <c r="R937" t="s">
        <v>856</v>
      </c>
      <c r="S937" t="s">
        <v>245</v>
      </c>
      <c r="T937" t="s">
        <v>25</v>
      </c>
      <c r="U937" t="s">
        <v>596</v>
      </c>
      <c r="W937" t="s">
        <v>92</v>
      </c>
      <c r="X937" t="s">
        <v>602</v>
      </c>
      <c r="Y937" t="s">
        <v>603</v>
      </c>
      <c r="Z937" t="s">
        <v>604</v>
      </c>
      <c r="AA937" t="s">
        <v>193</v>
      </c>
      <c r="AB937" t="s">
        <v>754</v>
      </c>
      <c r="AC937" t="s">
        <v>366</v>
      </c>
      <c r="AD937" t="s">
        <v>144</v>
      </c>
      <c r="AE937" t="s">
        <v>30</v>
      </c>
      <c r="AG937">
        <v>5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 s="36">
        <v>1</v>
      </c>
      <c r="AP937">
        <v>0</v>
      </c>
      <c r="AQ937">
        <v>0</v>
      </c>
      <c r="AR937">
        <v>0</v>
      </c>
      <c r="AS937">
        <v>5</v>
      </c>
      <c r="AT937">
        <v>5</v>
      </c>
      <c r="AU937" t="s">
        <v>37</v>
      </c>
      <c r="AW937">
        <v>84</v>
      </c>
      <c r="AX937">
        <v>0</v>
      </c>
      <c r="AY937">
        <v>0</v>
      </c>
      <c r="AZ937">
        <v>0</v>
      </c>
      <c r="BA937">
        <v>84</v>
      </c>
      <c r="BB937">
        <v>4.8990748999999996</v>
      </c>
      <c r="BC937">
        <v>14.54433978</v>
      </c>
      <c r="BD937">
        <v>12</v>
      </c>
    </row>
    <row r="938" spans="1:56" x14ac:dyDescent="0.25">
      <c r="A938" s="171">
        <v>44166</v>
      </c>
      <c r="B938" t="s">
        <v>92</v>
      </c>
      <c r="C938" t="s">
        <v>602</v>
      </c>
      <c r="D938" t="s">
        <v>940</v>
      </c>
      <c r="E938" t="s">
        <v>604</v>
      </c>
      <c r="F938" t="s">
        <v>193</v>
      </c>
      <c r="G938" t="s">
        <v>754</v>
      </c>
      <c r="H938" t="s">
        <v>367</v>
      </c>
      <c r="I938" t="s">
        <v>25</v>
      </c>
      <c r="J938" t="s">
        <v>596</v>
      </c>
      <c r="L938" t="s">
        <v>170</v>
      </c>
      <c r="M938" t="s">
        <v>707</v>
      </c>
      <c r="N938" t="s">
        <v>191</v>
      </c>
      <c r="O938" t="s">
        <v>732</v>
      </c>
      <c r="P938" t="s">
        <v>207</v>
      </c>
      <c r="Q938" t="s">
        <v>733</v>
      </c>
      <c r="R938" t="s">
        <v>1076</v>
      </c>
      <c r="S938" t="s">
        <v>75</v>
      </c>
      <c r="T938" t="s">
        <v>25</v>
      </c>
      <c r="U938" t="s">
        <v>596</v>
      </c>
      <c r="W938" t="s">
        <v>92</v>
      </c>
      <c r="X938" t="s">
        <v>602</v>
      </c>
      <c r="Y938" t="s">
        <v>603</v>
      </c>
      <c r="Z938" t="s">
        <v>604</v>
      </c>
      <c r="AA938" t="s">
        <v>736</v>
      </c>
      <c r="AB938" t="s">
        <v>737</v>
      </c>
      <c r="AC938" t="s">
        <v>480</v>
      </c>
      <c r="AD938" t="s">
        <v>59</v>
      </c>
      <c r="AE938" t="s">
        <v>30</v>
      </c>
      <c r="AG938">
        <v>3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 s="36">
        <v>1</v>
      </c>
      <c r="AP938">
        <v>0</v>
      </c>
      <c r="AQ938">
        <v>0</v>
      </c>
      <c r="AR938">
        <v>0</v>
      </c>
      <c r="AS938">
        <v>3</v>
      </c>
      <c r="AT938">
        <v>3</v>
      </c>
      <c r="AU938" t="s">
        <v>151</v>
      </c>
      <c r="AV938" t="s">
        <v>327</v>
      </c>
      <c r="AW938">
        <v>83</v>
      </c>
      <c r="AX938">
        <v>0</v>
      </c>
      <c r="AY938">
        <v>0</v>
      </c>
      <c r="AZ938">
        <v>2</v>
      </c>
      <c r="BA938">
        <v>85</v>
      </c>
      <c r="BB938">
        <v>4.8990748999999996</v>
      </c>
      <c r="BC938">
        <v>14.54433978</v>
      </c>
      <c r="BD938">
        <v>12</v>
      </c>
    </row>
    <row r="939" spans="1:56" x14ac:dyDescent="0.25">
      <c r="A939" s="171">
        <v>44166</v>
      </c>
      <c r="B939" t="s">
        <v>92</v>
      </c>
      <c r="C939" t="s">
        <v>602</v>
      </c>
      <c r="D939" t="s">
        <v>940</v>
      </c>
      <c r="E939" t="s">
        <v>604</v>
      </c>
      <c r="F939" t="s">
        <v>193</v>
      </c>
      <c r="G939" t="s">
        <v>754</v>
      </c>
      <c r="H939" t="s">
        <v>367</v>
      </c>
      <c r="I939" t="s">
        <v>14</v>
      </c>
      <c r="J939" t="s">
        <v>611</v>
      </c>
      <c r="L939" t="s">
        <v>280</v>
      </c>
      <c r="M939" t="s">
        <v>1028</v>
      </c>
      <c r="R939" t="s">
        <v>372</v>
      </c>
      <c r="S939" t="s">
        <v>73</v>
      </c>
      <c r="T939" t="s">
        <v>544</v>
      </c>
      <c r="U939" t="s">
        <v>782</v>
      </c>
      <c r="AC939" t="s">
        <v>372</v>
      </c>
      <c r="AD939" t="s">
        <v>308</v>
      </c>
      <c r="AE939" t="s">
        <v>183</v>
      </c>
      <c r="AG939">
        <v>1</v>
      </c>
      <c r="AH939">
        <v>5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 s="36">
        <v>2</v>
      </c>
      <c r="AP939">
        <v>0</v>
      </c>
      <c r="AQ939">
        <v>0</v>
      </c>
      <c r="AR939">
        <v>0</v>
      </c>
      <c r="AS939">
        <v>6</v>
      </c>
      <c r="AT939">
        <v>6</v>
      </c>
      <c r="AU939" t="s">
        <v>151</v>
      </c>
      <c r="AV939" t="s">
        <v>327</v>
      </c>
      <c r="AW939">
        <v>138</v>
      </c>
      <c r="AX939">
        <v>0</v>
      </c>
      <c r="AY939">
        <v>0</v>
      </c>
      <c r="AZ939">
        <v>2</v>
      </c>
      <c r="BA939">
        <v>140</v>
      </c>
      <c r="BB939">
        <v>4.8990748999999996</v>
      </c>
      <c r="BC939">
        <v>14.54433978</v>
      </c>
      <c r="BD939">
        <v>12</v>
      </c>
    </row>
    <row r="940" spans="1:56" x14ac:dyDescent="0.25">
      <c r="A940" s="171">
        <v>44166</v>
      </c>
      <c r="B940" t="s">
        <v>92</v>
      </c>
      <c r="C940" t="s">
        <v>602</v>
      </c>
      <c r="D940" t="s">
        <v>940</v>
      </c>
      <c r="E940" t="s">
        <v>604</v>
      </c>
      <c r="F940" t="s">
        <v>218</v>
      </c>
      <c r="G940" t="s">
        <v>837</v>
      </c>
      <c r="H940" t="s">
        <v>364</v>
      </c>
      <c r="I940" t="s">
        <v>25</v>
      </c>
      <c r="J940" t="s">
        <v>596</v>
      </c>
      <c r="L940" t="s">
        <v>92</v>
      </c>
      <c r="M940" t="s">
        <v>602</v>
      </c>
      <c r="N940" t="s">
        <v>157</v>
      </c>
      <c r="O940" t="s">
        <v>665</v>
      </c>
      <c r="P940" t="s">
        <v>671</v>
      </c>
      <c r="Q940" t="s">
        <v>672</v>
      </c>
      <c r="R940" t="s">
        <v>446</v>
      </c>
      <c r="S940" t="s">
        <v>19</v>
      </c>
      <c r="T940" t="s">
        <v>17</v>
      </c>
      <c r="U940" t="s">
        <v>594</v>
      </c>
      <c r="W940" t="s">
        <v>639</v>
      </c>
      <c r="X940" t="s">
        <v>640</v>
      </c>
      <c r="AC940" t="s">
        <v>372</v>
      </c>
      <c r="AD940" t="s">
        <v>266</v>
      </c>
      <c r="AE940" t="s">
        <v>30</v>
      </c>
      <c r="AG940">
        <v>7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 s="36">
        <v>1</v>
      </c>
      <c r="AP940">
        <v>0</v>
      </c>
      <c r="AQ940">
        <v>2</v>
      </c>
      <c r="AR940">
        <v>1</v>
      </c>
      <c r="AS940">
        <v>4</v>
      </c>
      <c r="AT940">
        <v>7</v>
      </c>
      <c r="AU940" t="s">
        <v>135</v>
      </c>
      <c r="AW940">
        <v>400</v>
      </c>
      <c r="AX940">
        <v>0</v>
      </c>
      <c r="AY940">
        <v>45</v>
      </c>
      <c r="AZ940">
        <v>0</v>
      </c>
      <c r="BA940">
        <v>445</v>
      </c>
      <c r="BB940">
        <v>5.0849866700000002</v>
      </c>
      <c r="BC940">
        <v>14.63825578</v>
      </c>
      <c r="BD940">
        <v>12</v>
      </c>
    </row>
    <row r="941" spans="1:56" x14ac:dyDescent="0.25">
      <c r="A941" s="171">
        <v>44166</v>
      </c>
      <c r="B941" t="s">
        <v>92</v>
      </c>
      <c r="C941" t="s">
        <v>602</v>
      </c>
      <c r="D941" t="s">
        <v>940</v>
      </c>
      <c r="E941" t="s">
        <v>604</v>
      </c>
      <c r="F941" t="s">
        <v>218</v>
      </c>
      <c r="G941" t="s">
        <v>837</v>
      </c>
      <c r="H941" t="s">
        <v>364</v>
      </c>
      <c r="I941" t="s">
        <v>25</v>
      </c>
      <c r="J941" t="s">
        <v>596</v>
      </c>
      <c r="L941" t="s">
        <v>92</v>
      </c>
      <c r="M941" t="s">
        <v>602</v>
      </c>
      <c r="N941" t="s">
        <v>157</v>
      </c>
      <c r="O941" t="s">
        <v>665</v>
      </c>
      <c r="P941" t="s">
        <v>671</v>
      </c>
      <c r="Q941" t="s">
        <v>672</v>
      </c>
      <c r="R941" t="s">
        <v>446</v>
      </c>
      <c r="S941" t="s">
        <v>245</v>
      </c>
      <c r="T941" t="s">
        <v>17</v>
      </c>
      <c r="U941" t="s">
        <v>594</v>
      </c>
      <c r="W941" t="s">
        <v>639</v>
      </c>
      <c r="X941" t="s">
        <v>640</v>
      </c>
      <c r="AC941" t="s">
        <v>372</v>
      </c>
      <c r="AD941" t="s">
        <v>320</v>
      </c>
      <c r="AE941" t="s">
        <v>30</v>
      </c>
      <c r="AG941">
        <v>12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 s="36">
        <v>1</v>
      </c>
      <c r="AP941">
        <v>1</v>
      </c>
      <c r="AQ941">
        <v>3</v>
      </c>
      <c r="AR941">
        <v>3</v>
      </c>
      <c r="AS941">
        <v>5</v>
      </c>
      <c r="AT941">
        <v>12</v>
      </c>
      <c r="AU941" t="s">
        <v>31</v>
      </c>
      <c r="AW941">
        <v>530</v>
      </c>
      <c r="AX941">
        <v>30</v>
      </c>
      <c r="AY941">
        <v>0</v>
      </c>
      <c r="AZ941">
        <v>0</v>
      </c>
      <c r="BA941">
        <v>560</v>
      </c>
      <c r="BB941">
        <v>5.0849866700000002</v>
      </c>
      <c r="BC941">
        <v>14.63825578</v>
      </c>
      <c r="BD941">
        <v>12</v>
      </c>
    </row>
    <row r="942" spans="1:56" x14ac:dyDescent="0.25">
      <c r="A942" s="171">
        <v>44166</v>
      </c>
      <c r="B942" t="s">
        <v>10</v>
      </c>
      <c r="C942" t="s">
        <v>659</v>
      </c>
      <c r="D942" t="s">
        <v>927</v>
      </c>
      <c r="E942" t="s">
        <v>928</v>
      </c>
      <c r="F942" t="s">
        <v>1143</v>
      </c>
      <c r="G942" t="s">
        <v>1144</v>
      </c>
      <c r="H942" t="s">
        <v>578</v>
      </c>
      <c r="I942" t="s">
        <v>14</v>
      </c>
      <c r="J942" t="s">
        <v>611</v>
      </c>
      <c r="L942" t="s">
        <v>15</v>
      </c>
      <c r="M942" t="s">
        <v>642</v>
      </c>
      <c r="R942" t="s">
        <v>372</v>
      </c>
      <c r="S942" t="s">
        <v>176</v>
      </c>
      <c r="T942" t="s">
        <v>281</v>
      </c>
      <c r="U942" t="s">
        <v>1019</v>
      </c>
      <c r="W942" t="s">
        <v>282</v>
      </c>
      <c r="X942" t="s">
        <v>1020</v>
      </c>
      <c r="AC942" t="s">
        <v>372</v>
      </c>
      <c r="AD942" t="s">
        <v>342</v>
      </c>
      <c r="AE942" t="s">
        <v>36</v>
      </c>
      <c r="AG942">
        <v>0</v>
      </c>
      <c r="AH942">
        <v>4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 s="36">
        <v>1</v>
      </c>
      <c r="AP942">
        <v>0</v>
      </c>
      <c r="AQ942">
        <v>0</v>
      </c>
      <c r="AR942">
        <v>0</v>
      </c>
      <c r="AS942">
        <v>4</v>
      </c>
      <c r="AT942">
        <v>4</v>
      </c>
      <c r="AU942" t="s">
        <v>21</v>
      </c>
      <c r="AV942" t="s">
        <v>327</v>
      </c>
      <c r="AW942">
        <v>205</v>
      </c>
      <c r="AX942">
        <v>15</v>
      </c>
      <c r="AY942">
        <v>0</v>
      </c>
      <c r="AZ942">
        <v>2</v>
      </c>
      <c r="BA942">
        <v>222</v>
      </c>
      <c r="BB942">
        <v>9.2572727399999994</v>
      </c>
      <c r="BC942">
        <v>13.77182711</v>
      </c>
      <c r="BD942">
        <v>12</v>
      </c>
    </row>
    <row r="943" spans="1:56" x14ac:dyDescent="0.25">
      <c r="A943" s="171">
        <v>44166</v>
      </c>
      <c r="B943" t="s">
        <v>10</v>
      </c>
      <c r="C943" t="s">
        <v>659</v>
      </c>
      <c r="D943" t="s">
        <v>927</v>
      </c>
      <c r="E943" t="s">
        <v>928</v>
      </c>
      <c r="F943" t="s">
        <v>1143</v>
      </c>
      <c r="G943" t="s">
        <v>1144</v>
      </c>
      <c r="H943" t="s">
        <v>578</v>
      </c>
      <c r="I943" t="s">
        <v>14</v>
      </c>
      <c r="J943" t="s">
        <v>611</v>
      </c>
      <c r="L943" t="s">
        <v>159</v>
      </c>
      <c r="M943" t="s">
        <v>653</v>
      </c>
      <c r="R943" t="s">
        <v>372</v>
      </c>
      <c r="S943" t="s">
        <v>65</v>
      </c>
      <c r="T943" t="s">
        <v>281</v>
      </c>
      <c r="U943" t="s">
        <v>1019</v>
      </c>
      <c r="W943" t="s">
        <v>282</v>
      </c>
      <c r="X943" t="s">
        <v>1020</v>
      </c>
      <c r="AC943" t="s">
        <v>372</v>
      </c>
      <c r="AD943" t="s">
        <v>185</v>
      </c>
      <c r="AE943" t="s">
        <v>36</v>
      </c>
      <c r="AG943">
        <v>0</v>
      </c>
      <c r="AH943">
        <v>5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 s="36">
        <v>1</v>
      </c>
      <c r="AP943">
        <v>0</v>
      </c>
      <c r="AQ943">
        <v>0</v>
      </c>
      <c r="AR943">
        <v>0</v>
      </c>
      <c r="AS943">
        <v>5</v>
      </c>
      <c r="AT943">
        <v>5</v>
      </c>
      <c r="AU943" t="s">
        <v>37</v>
      </c>
      <c r="AW943">
        <v>150</v>
      </c>
      <c r="AX943">
        <v>0</v>
      </c>
      <c r="AY943">
        <v>0</v>
      </c>
      <c r="AZ943">
        <v>0</v>
      </c>
      <c r="BA943">
        <v>150</v>
      </c>
      <c r="BB943">
        <v>9.2572727399999994</v>
      </c>
      <c r="BC943">
        <v>13.77182711</v>
      </c>
      <c r="BD943">
        <v>12</v>
      </c>
    </row>
    <row r="944" spans="1:56" x14ac:dyDescent="0.25">
      <c r="A944" s="171">
        <v>44166</v>
      </c>
      <c r="B944" t="s">
        <v>10</v>
      </c>
      <c r="C944" t="s">
        <v>659</v>
      </c>
      <c r="D944" t="s">
        <v>927</v>
      </c>
      <c r="E944" t="s">
        <v>928</v>
      </c>
      <c r="F944" t="s">
        <v>1143</v>
      </c>
      <c r="G944" t="s">
        <v>1144</v>
      </c>
      <c r="H944" t="s">
        <v>578</v>
      </c>
      <c r="I944" t="s">
        <v>14</v>
      </c>
      <c r="J944" t="s">
        <v>611</v>
      </c>
      <c r="L944" t="s">
        <v>15</v>
      </c>
      <c r="M944" t="s">
        <v>642</v>
      </c>
      <c r="R944" t="s">
        <v>372</v>
      </c>
      <c r="S944" t="s">
        <v>196</v>
      </c>
      <c r="T944" t="s">
        <v>281</v>
      </c>
      <c r="U944" t="s">
        <v>1019</v>
      </c>
      <c r="W944" t="s">
        <v>282</v>
      </c>
      <c r="X944" t="s">
        <v>1020</v>
      </c>
      <c r="AC944" t="s">
        <v>372</v>
      </c>
      <c r="AD944" t="s">
        <v>315</v>
      </c>
      <c r="AE944" t="s">
        <v>36</v>
      </c>
      <c r="AG944">
        <v>0</v>
      </c>
      <c r="AH944">
        <v>5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 s="36">
        <v>1</v>
      </c>
      <c r="AP944">
        <v>0</v>
      </c>
      <c r="AQ944">
        <v>0</v>
      </c>
      <c r="AR944">
        <v>0</v>
      </c>
      <c r="AS944">
        <v>5</v>
      </c>
      <c r="AT944">
        <v>5</v>
      </c>
      <c r="AU944" t="s">
        <v>37</v>
      </c>
      <c r="AW944">
        <v>160</v>
      </c>
      <c r="AX944">
        <v>0</v>
      </c>
      <c r="AY944">
        <v>0</v>
      </c>
      <c r="AZ944">
        <v>0</v>
      </c>
      <c r="BA944">
        <v>160</v>
      </c>
      <c r="BB944">
        <v>9.2572727399999994</v>
      </c>
      <c r="BC944">
        <v>13.77182711</v>
      </c>
      <c r="BD944">
        <v>12</v>
      </c>
    </row>
    <row r="945" spans="1:56" x14ac:dyDescent="0.25">
      <c r="A945" s="171">
        <v>44166</v>
      </c>
      <c r="B945" t="s">
        <v>10</v>
      </c>
      <c r="C945" t="s">
        <v>659</v>
      </c>
      <c r="D945" t="s">
        <v>11</v>
      </c>
      <c r="E945" t="s">
        <v>660</v>
      </c>
      <c r="F945" t="s">
        <v>51</v>
      </c>
      <c r="G945" t="s">
        <v>1141</v>
      </c>
      <c r="H945" t="s">
        <v>361</v>
      </c>
      <c r="I945" t="s">
        <v>14</v>
      </c>
      <c r="J945" t="s">
        <v>611</v>
      </c>
      <c r="L945" t="s">
        <v>52</v>
      </c>
      <c r="M945" t="s">
        <v>616</v>
      </c>
      <c r="R945" t="s">
        <v>372</v>
      </c>
      <c r="S945" t="s">
        <v>254</v>
      </c>
      <c r="T945" t="s">
        <v>17</v>
      </c>
      <c r="U945" t="s">
        <v>594</v>
      </c>
      <c r="W945" t="s">
        <v>614</v>
      </c>
      <c r="X945" t="s">
        <v>615</v>
      </c>
      <c r="AC945" t="s">
        <v>372</v>
      </c>
      <c r="AD945" t="s">
        <v>304</v>
      </c>
      <c r="AE945" t="s">
        <v>36</v>
      </c>
      <c r="AG945">
        <v>0</v>
      </c>
      <c r="AH945">
        <v>6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 s="36">
        <v>1</v>
      </c>
      <c r="AP945">
        <v>1</v>
      </c>
      <c r="AQ945">
        <v>1</v>
      </c>
      <c r="AR945">
        <v>2</v>
      </c>
      <c r="AS945">
        <v>2</v>
      </c>
      <c r="AT945">
        <v>6</v>
      </c>
      <c r="AU945" t="s">
        <v>21</v>
      </c>
      <c r="AV945" t="s">
        <v>327</v>
      </c>
      <c r="AW945">
        <v>80</v>
      </c>
      <c r="AX945">
        <v>30</v>
      </c>
      <c r="AY945">
        <v>0</v>
      </c>
      <c r="AZ945">
        <v>3</v>
      </c>
      <c r="BA945">
        <v>113</v>
      </c>
      <c r="BB945">
        <v>8.6633450799999991</v>
      </c>
      <c r="BC945">
        <v>14.9876931</v>
      </c>
      <c r="BD945">
        <v>12</v>
      </c>
    </row>
    <row r="946" spans="1:56" x14ac:dyDescent="0.25">
      <c r="A946" s="171">
        <v>44166</v>
      </c>
      <c r="B946" t="s">
        <v>10</v>
      </c>
      <c r="C946" t="s">
        <v>659</v>
      </c>
      <c r="D946" t="s">
        <v>11</v>
      </c>
      <c r="E946" t="s">
        <v>660</v>
      </c>
      <c r="F946" t="s">
        <v>51</v>
      </c>
      <c r="G946" t="s">
        <v>1141</v>
      </c>
      <c r="H946" t="s">
        <v>361</v>
      </c>
      <c r="I946" t="s">
        <v>14</v>
      </c>
      <c r="J946" t="s">
        <v>611</v>
      </c>
      <c r="L946" t="s">
        <v>52</v>
      </c>
      <c r="M946" t="s">
        <v>616</v>
      </c>
      <c r="R946" t="s">
        <v>372</v>
      </c>
      <c r="S946" t="s">
        <v>254</v>
      </c>
      <c r="T946" t="s">
        <v>17</v>
      </c>
      <c r="U946" t="s">
        <v>594</v>
      </c>
      <c r="W946" t="s">
        <v>614</v>
      </c>
      <c r="X946" t="s">
        <v>615</v>
      </c>
      <c r="AC946" t="s">
        <v>372</v>
      </c>
      <c r="AD946" t="s">
        <v>304</v>
      </c>
      <c r="AE946" t="s">
        <v>36</v>
      </c>
      <c r="AG946">
        <v>0</v>
      </c>
      <c r="AH946">
        <v>8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 s="36">
        <v>1</v>
      </c>
      <c r="AP946">
        <v>1</v>
      </c>
      <c r="AQ946">
        <v>2</v>
      </c>
      <c r="AR946">
        <v>2</v>
      </c>
      <c r="AS946">
        <v>3</v>
      </c>
      <c r="AT946">
        <v>8</v>
      </c>
      <c r="AU946" t="s">
        <v>21</v>
      </c>
      <c r="AV946" t="s">
        <v>652</v>
      </c>
      <c r="AW946">
        <v>90</v>
      </c>
      <c r="AX946">
        <v>40</v>
      </c>
      <c r="AY946">
        <v>0</v>
      </c>
      <c r="AZ946">
        <v>5</v>
      </c>
      <c r="BA946">
        <v>135</v>
      </c>
      <c r="BB946">
        <v>8.6633450799999991</v>
      </c>
      <c r="BC946">
        <v>14.9876931</v>
      </c>
      <c r="BD946">
        <v>12</v>
      </c>
    </row>
    <row r="947" spans="1:56" x14ac:dyDescent="0.25">
      <c r="A947" s="171">
        <v>44166</v>
      </c>
      <c r="B947" t="s">
        <v>10</v>
      </c>
      <c r="C947" t="s">
        <v>659</v>
      </c>
      <c r="D947" t="s">
        <v>11</v>
      </c>
      <c r="E947" t="s">
        <v>660</v>
      </c>
      <c r="F947" t="s">
        <v>51</v>
      </c>
      <c r="G947" t="s">
        <v>1141</v>
      </c>
      <c r="H947" t="s">
        <v>361</v>
      </c>
      <c r="I947" t="s">
        <v>14</v>
      </c>
      <c r="J947" t="s">
        <v>611</v>
      </c>
      <c r="L947" t="s">
        <v>52</v>
      </c>
      <c r="M947" t="s">
        <v>616</v>
      </c>
      <c r="R947" t="s">
        <v>372</v>
      </c>
      <c r="S947" t="s">
        <v>254</v>
      </c>
      <c r="T947" t="s">
        <v>25</v>
      </c>
      <c r="U947" t="s">
        <v>596</v>
      </c>
      <c r="W947" t="s">
        <v>10</v>
      </c>
      <c r="X947" t="s">
        <v>659</v>
      </c>
      <c r="Y947" t="s">
        <v>11</v>
      </c>
      <c r="Z947" t="s">
        <v>660</v>
      </c>
      <c r="AA947" t="s">
        <v>12</v>
      </c>
      <c r="AB947" t="s">
        <v>661</v>
      </c>
      <c r="AC947" t="s">
        <v>381</v>
      </c>
      <c r="AD947" t="s">
        <v>144</v>
      </c>
      <c r="AE947" t="s">
        <v>36</v>
      </c>
      <c r="AG947">
        <v>0</v>
      </c>
      <c r="AH947">
        <v>5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 s="36">
        <v>1</v>
      </c>
      <c r="AP947">
        <v>0</v>
      </c>
      <c r="AQ947">
        <v>1</v>
      </c>
      <c r="AR947">
        <v>2</v>
      </c>
      <c r="AS947">
        <v>2</v>
      </c>
      <c r="AT947">
        <v>5</v>
      </c>
      <c r="AU947" t="s">
        <v>21</v>
      </c>
      <c r="AV947" t="s">
        <v>327</v>
      </c>
      <c r="AW947">
        <v>60</v>
      </c>
      <c r="AX947">
        <v>30</v>
      </c>
      <c r="AY947">
        <v>0</v>
      </c>
      <c r="AZ947">
        <v>2</v>
      </c>
      <c r="BA947">
        <v>92</v>
      </c>
      <c r="BB947">
        <v>8.6633450799999991</v>
      </c>
      <c r="BC947">
        <v>14.9876931</v>
      </c>
      <c r="BD947">
        <v>12</v>
      </c>
    </row>
    <row r="948" spans="1:56" x14ac:dyDescent="0.25">
      <c r="A948" s="171">
        <v>44166</v>
      </c>
      <c r="B948" t="s">
        <v>10</v>
      </c>
      <c r="C948" t="s">
        <v>659</v>
      </c>
      <c r="D948" t="s">
        <v>11</v>
      </c>
      <c r="E948" t="s">
        <v>660</v>
      </c>
      <c r="F948" t="s">
        <v>51</v>
      </c>
      <c r="G948" t="s">
        <v>1141</v>
      </c>
      <c r="H948" t="s">
        <v>361</v>
      </c>
      <c r="I948" t="s">
        <v>14</v>
      </c>
      <c r="J948" t="s">
        <v>611</v>
      </c>
      <c r="L948" t="s">
        <v>52</v>
      </c>
      <c r="M948" t="s">
        <v>616</v>
      </c>
      <c r="R948" t="s">
        <v>372</v>
      </c>
      <c r="S948" t="s">
        <v>29</v>
      </c>
      <c r="T948" t="s">
        <v>17</v>
      </c>
      <c r="U948" t="s">
        <v>594</v>
      </c>
      <c r="W948" t="s">
        <v>614</v>
      </c>
      <c r="X948" t="s">
        <v>615</v>
      </c>
      <c r="AC948" t="s">
        <v>372</v>
      </c>
      <c r="AD948" t="s">
        <v>662</v>
      </c>
      <c r="AE948" t="s">
        <v>36</v>
      </c>
      <c r="AG948">
        <v>0</v>
      </c>
      <c r="AH948">
        <v>8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 s="36">
        <v>1</v>
      </c>
      <c r="AP948">
        <v>2</v>
      </c>
      <c r="AQ948">
        <v>2</v>
      </c>
      <c r="AR948">
        <v>1</v>
      </c>
      <c r="AS948">
        <v>3</v>
      </c>
      <c r="AT948">
        <v>8</v>
      </c>
      <c r="AU948" t="s">
        <v>21</v>
      </c>
      <c r="AV948" t="s">
        <v>652</v>
      </c>
      <c r="AW948">
        <v>90</v>
      </c>
      <c r="AX948">
        <v>30</v>
      </c>
      <c r="AY948">
        <v>0</v>
      </c>
      <c r="AZ948">
        <v>6</v>
      </c>
      <c r="BA948">
        <v>126</v>
      </c>
      <c r="BB948">
        <v>8.6633450799999991</v>
      </c>
      <c r="BC948">
        <v>14.9876931</v>
      </c>
      <c r="BD948">
        <v>12</v>
      </c>
    </row>
    <row r="949" spans="1:56" x14ac:dyDescent="0.25">
      <c r="A949" s="171">
        <v>44166</v>
      </c>
      <c r="B949" t="s">
        <v>10</v>
      </c>
      <c r="C949" t="s">
        <v>659</v>
      </c>
      <c r="D949" t="s">
        <v>11</v>
      </c>
      <c r="E949" t="s">
        <v>660</v>
      </c>
      <c r="F949" t="s">
        <v>51</v>
      </c>
      <c r="G949" t="s">
        <v>1141</v>
      </c>
      <c r="H949" t="s">
        <v>361</v>
      </c>
      <c r="I949" t="s">
        <v>14</v>
      </c>
      <c r="J949" t="s">
        <v>611</v>
      </c>
      <c r="L949" t="s">
        <v>52</v>
      </c>
      <c r="M949" t="s">
        <v>616</v>
      </c>
      <c r="R949" t="s">
        <v>372</v>
      </c>
      <c r="S949" t="s">
        <v>29</v>
      </c>
      <c r="T949" t="s">
        <v>17</v>
      </c>
      <c r="U949" t="s">
        <v>594</v>
      </c>
      <c r="W949" t="s">
        <v>614</v>
      </c>
      <c r="X949" t="s">
        <v>615</v>
      </c>
      <c r="AC949" t="s">
        <v>372</v>
      </c>
      <c r="AD949" t="s">
        <v>662</v>
      </c>
      <c r="AE949" t="s">
        <v>36</v>
      </c>
      <c r="AG949">
        <v>0</v>
      </c>
      <c r="AH949">
        <v>7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 s="36">
        <v>1</v>
      </c>
      <c r="AP949">
        <v>1</v>
      </c>
      <c r="AQ949">
        <v>2</v>
      </c>
      <c r="AR949">
        <v>1</v>
      </c>
      <c r="AS949">
        <v>3</v>
      </c>
      <c r="AT949">
        <v>7</v>
      </c>
      <c r="AU949" t="s">
        <v>21</v>
      </c>
      <c r="AV949" t="s">
        <v>652</v>
      </c>
      <c r="AW949">
        <v>80</v>
      </c>
      <c r="AX949">
        <v>15</v>
      </c>
      <c r="AY949">
        <v>0</v>
      </c>
      <c r="AZ949">
        <v>5</v>
      </c>
      <c r="BA949">
        <v>100</v>
      </c>
      <c r="BB949">
        <v>8.6633450799999991</v>
      </c>
      <c r="BC949">
        <v>14.9876931</v>
      </c>
      <c r="BD949">
        <v>12</v>
      </c>
    </row>
    <row r="950" spans="1:56" x14ac:dyDescent="0.25">
      <c r="A950" s="171">
        <v>44166</v>
      </c>
      <c r="B950" t="s">
        <v>10</v>
      </c>
      <c r="C950" t="s">
        <v>659</v>
      </c>
      <c r="D950" t="s">
        <v>11</v>
      </c>
      <c r="E950" t="s">
        <v>660</v>
      </c>
      <c r="F950" t="s">
        <v>51</v>
      </c>
      <c r="G950" t="s">
        <v>1141</v>
      </c>
      <c r="H950" t="s">
        <v>361</v>
      </c>
      <c r="I950" t="s">
        <v>14</v>
      </c>
      <c r="J950" t="s">
        <v>611</v>
      </c>
      <c r="L950" t="s">
        <v>52</v>
      </c>
      <c r="M950" t="s">
        <v>616</v>
      </c>
      <c r="R950" t="s">
        <v>372</v>
      </c>
      <c r="S950" t="s">
        <v>254</v>
      </c>
      <c r="T950" t="s">
        <v>17</v>
      </c>
      <c r="U950" t="s">
        <v>594</v>
      </c>
      <c r="W950" t="s">
        <v>614</v>
      </c>
      <c r="X950" t="s">
        <v>615</v>
      </c>
      <c r="AC950" t="s">
        <v>372</v>
      </c>
      <c r="AD950" t="s">
        <v>664</v>
      </c>
      <c r="AE950" t="s">
        <v>36</v>
      </c>
      <c r="AG950">
        <v>0</v>
      </c>
      <c r="AH950">
        <v>6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 s="36">
        <v>1</v>
      </c>
      <c r="AP950">
        <v>1</v>
      </c>
      <c r="AQ950">
        <v>2</v>
      </c>
      <c r="AR950">
        <v>0</v>
      </c>
      <c r="AS950">
        <v>3</v>
      </c>
      <c r="AT950">
        <v>6</v>
      </c>
      <c r="AU950" t="s">
        <v>21</v>
      </c>
      <c r="AV950" t="s">
        <v>327</v>
      </c>
      <c r="AW950">
        <v>70</v>
      </c>
      <c r="AX950">
        <v>20</v>
      </c>
      <c r="AY950">
        <v>0</v>
      </c>
      <c r="AZ950">
        <v>4</v>
      </c>
      <c r="BA950">
        <v>94</v>
      </c>
      <c r="BB950">
        <v>8.6633450799999991</v>
      </c>
      <c r="BC950">
        <v>14.9876931</v>
      </c>
      <c r="BD950">
        <v>12</v>
      </c>
    </row>
    <row r="951" spans="1:56" x14ac:dyDescent="0.25">
      <c r="A951" s="171">
        <v>44166</v>
      </c>
      <c r="B951" t="s">
        <v>10</v>
      </c>
      <c r="C951" t="s">
        <v>659</v>
      </c>
      <c r="D951" t="s">
        <v>11</v>
      </c>
      <c r="E951" t="s">
        <v>660</v>
      </c>
      <c r="F951" t="s">
        <v>33</v>
      </c>
      <c r="G951" t="s">
        <v>668</v>
      </c>
      <c r="H951" t="s">
        <v>362</v>
      </c>
      <c r="I951" t="s">
        <v>286</v>
      </c>
      <c r="J951" t="s">
        <v>620</v>
      </c>
      <c r="L951" t="s">
        <v>1013</v>
      </c>
      <c r="M951" t="s">
        <v>1014</v>
      </c>
      <c r="R951" t="s">
        <v>372</v>
      </c>
      <c r="S951" t="s">
        <v>113</v>
      </c>
      <c r="T951" t="s">
        <v>25</v>
      </c>
      <c r="U951" t="s">
        <v>596</v>
      </c>
      <c r="W951" t="s">
        <v>10</v>
      </c>
      <c r="X951" t="s">
        <v>659</v>
      </c>
      <c r="Y951" t="s">
        <v>11</v>
      </c>
      <c r="Z951" t="s">
        <v>660</v>
      </c>
      <c r="AA951" t="s">
        <v>33</v>
      </c>
      <c r="AB951" t="s">
        <v>668</v>
      </c>
      <c r="AC951" t="s">
        <v>1148</v>
      </c>
      <c r="AD951" t="s">
        <v>144</v>
      </c>
      <c r="AE951" t="s">
        <v>244</v>
      </c>
      <c r="AG951">
        <v>0</v>
      </c>
      <c r="AH951">
        <v>0</v>
      </c>
      <c r="AI951">
        <v>0</v>
      </c>
      <c r="AJ951">
        <v>0</v>
      </c>
      <c r="AK951">
        <v>29</v>
      </c>
      <c r="AL951">
        <v>0</v>
      </c>
      <c r="AM951">
        <v>0</v>
      </c>
      <c r="AN951">
        <v>0</v>
      </c>
      <c r="AO951" s="36">
        <v>1</v>
      </c>
      <c r="AP951">
        <v>8</v>
      </c>
      <c r="AQ951">
        <v>12</v>
      </c>
      <c r="AR951">
        <v>2</v>
      </c>
      <c r="AS951">
        <v>7</v>
      </c>
      <c r="AT951">
        <v>29</v>
      </c>
      <c r="AU951" t="s">
        <v>21</v>
      </c>
      <c r="AV951" t="s">
        <v>327</v>
      </c>
      <c r="AW951">
        <v>472</v>
      </c>
      <c r="AX951">
        <v>315</v>
      </c>
      <c r="AY951">
        <v>0</v>
      </c>
      <c r="AZ951">
        <v>84</v>
      </c>
      <c r="BA951">
        <v>871</v>
      </c>
      <c r="BB951">
        <v>9.3887997999999993</v>
      </c>
      <c r="BC951">
        <v>13.43275727</v>
      </c>
      <c r="BD951">
        <v>12</v>
      </c>
    </row>
    <row r="952" spans="1:56" x14ac:dyDescent="0.25">
      <c r="A952" s="171">
        <v>44166</v>
      </c>
      <c r="B952" t="s">
        <v>10</v>
      </c>
      <c r="C952" t="s">
        <v>659</v>
      </c>
      <c r="D952" t="s">
        <v>11</v>
      </c>
      <c r="E952" t="s">
        <v>660</v>
      </c>
      <c r="F952" t="s">
        <v>33</v>
      </c>
      <c r="G952" t="s">
        <v>668</v>
      </c>
      <c r="H952" t="s">
        <v>362</v>
      </c>
      <c r="I952" t="s">
        <v>25</v>
      </c>
      <c r="J952" t="s">
        <v>596</v>
      </c>
      <c r="L952" t="s">
        <v>10</v>
      </c>
      <c r="M952" t="s">
        <v>659</v>
      </c>
      <c r="N952" t="s">
        <v>927</v>
      </c>
      <c r="O952" t="s">
        <v>928</v>
      </c>
      <c r="P952" t="s">
        <v>1143</v>
      </c>
      <c r="Q952" t="s">
        <v>1144</v>
      </c>
      <c r="R952" t="s">
        <v>1151</v>
      </c>
      <c r="S952" t="s">
        <v>188</v>
      </c>
      <c r="T952" t="s">
        <v>25</v>
      </c>
      <c r="U952" t="s">
        <v>596</v>
      </c>
      <c r="W952" t="s">
        <v>10</v>
      </c>
      <c r="X952" t="s">
        <v>659</v>
      </c>
      <c r="Y952" t="s">
        <v>11</v>
      </c>
      <c r="Z952" t="s">
        <v>660</v>
      </c>
      <c r="AA952" t="s">
        <v>33</v>
      </c>
      <c r="AB952" t="s">
        <v>668</v>
      </c>
      <c r="AC952" t="s">
        <v>362</v>
      </c>
      <c r="AD952" t="s">
        <v>185</v>
      </c>
      <c r="AE952" t="s">
        <v>30</v>
      </c>
      <c r="AG952">
        <v>20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 s="36">
        <v>1</v>
      </c>
      <c r="AP952">
        <v>6</v>
      </c>
      <c r="AQ952">
        <v>5</v>
      </c>
      <c r="AR952">
        <v>5</v>
      </c>
      <c r="AS952">
        <v>4</v>
      </c>
      <c r="AT952">
        <v>20</v>
      </c>
      <c r="AU952" t="s">
        <v>275</v>
      </c>
      <c r="AW952">
        <v>0</v>
      </c>
      <c r="AX952">
        <v>500</v>
      </c>
      <c r="AY952">
        <v>0</v>
      </c>
      <c r="AZ952">
        <v>0</v>
      </c>
      <c r="BA952">
        <v>500</v>
      </c>
      <c r="BB952">
        <v>9.3887997999999993</v>
      </c>
      <c r="BC952">
        <v>13.43275727</v>
      </c>
      <c r="BD952">
        <v>12</v>
      </c>
    </row>
    <row r="953" spans="1:56" x14ac:dyDescent="0.25">
      <c r="A953" s="171">
        <v>44166</v>
      </c>
      <c r="B953" t="s">
        <v>10</v>
      </c>
      <c r="C953" t="s">
        <v>659</v>
      </c>
      <c r="D953" t="s">
        <v>11</v>
      </c>
      <c r="E953" t="s">
        <v>660</v>
      </c>
      <c r="F953" t="s">
        <v>12</v>
      </c>
      <c r="G953" t="s">
        <v>661</v>
      </c>
      <c r="H953" t="s">
        <v>13</v>
      </c>
      <c r="I953" t="s">
        <v>25</v>
      </c>
      <c r="J953" t="s">
        <v>596</v>
      </c>
      <c r="L953" t="s">
        <v>10</v>
      </c>
      <c r="M953" t="s">
        <v>659</v>
      </c>
      <c r="N953" t="s">
        <v>11</v>
      </c>
      <c r="O953" t="s">
        <v>660</v>
      </c>
      <c r="P953" t="s">
        <v>51</v>
      </c>
      <c r="Q953" t="s">
        <v>1141</v>
      </c>
      <c r="R953" t="s">
        <v>1173</v>
      </c>
      <c r="S953" t="s">
        <v>182</v>
      </c>
      <c r="T953" t="s">
        <v>17</v>
      </c>
      <c r="U953" t="s">
        <v>594</v>
      </c>
      <c r="W953" t="s">
        <v>18</v>
      </c>
      <c r="X953" t="s">
        <v>601</v>
      </c>
      <c r="AC953" t="s">
        <v>372</v>
      </c>
      <c r="AD953" t="s">
        <v>59</v>
      </c>
      <c r="AE953" t="s">
        <v>30</v>
      </c>
      <c r="AG953">
        <v>5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 s="36">
        <v>1</v>
      </c>
      <c r="AP953">
        <v>1</v>
      </c>
      <c r="AQ953">
        <v>2</v>
      </c>
      <c r="AR953">
        <v>1</v>
      </c>
      <c r="AS953">
        <v>1</v>
      </c>
      <c r="AT953">
        <v>5</v>
      </c>
      <c r="AU953" t="s">
        <v>37</v>
      </c>
      <c r="AW953">
        <v>55</v>
      </c>
      <c r="AX953">
        <v>0</v>
      </c>
      <c r="AY953">
        <v>0</v>
      </c>
      <c r="AZ953">
        <v>0</v>
      </c>
      <c r="BA953">
        <v>55</v>
      </c>
      <c r="BB953">
        <v>7.7847441999999996</v>
      </c>
      <c r="BC953">
        <v>15.51739456</v>
      </c>
      <c r="BD953">
        <v>12</v>
      </c>
    </row>
    <row r="954" spans="1:56" x14ac:dyDescent="0.25">
      <c r="A954" s="171">
        <v>44166</v>
      </c>
      <c r="B954" t="s">
        <v>10</v>
      </c>
      <c r="C954" t="s">
        <v>659</v>
      </c>
      <c r="D954" t="s">
        <v>11</v>
      </c>
      <c r="E954" t="s">
        <v>660</v>
      </c>
      <c r="F954" t="s">
        <v>12</v>
      </c>
      <c r="G954" t="s">
        <v>661</v>
      </c>
      <c r="H954" t="s">
        <v>13</v>
      </c>
      <c r="I954" t="s">
        <v>25</v>
      </c>
      <c r="J954" t="s">
        <v>596</v>
      </c>
      <c r="L954" t="s">
        <v>10</v>
      </c>
      <c r="M954" t="s">
        <v>659</v>
      </c>
      <c r="N954" t="s">
        <v>11</v>
      </c>
      <c r="O954" t="s">
        <v>660</v>
      </c>
      <c r="P954" t="s">
        <v>51</v>
      </c>
      <c r="Q954" t="s">
        <v>1141</v>
      </c>
      <c r="R954" t="s">
        <v>1173</v>
      </c>
      <c r="S954" t="s">
        <v>182</v>
      </c>
      <c r="T954" t="s">
        <v>17</v>
      </c>
      <c r="U954" t="s">
        <v>594</v>
      </c>
      <c r="W954" t="s">
        <v>18</v>
      </c>
      <c r="X954" t="s">
        <v>601</v>
      </c>
      <c r="AC954" t="s">
        <v>372</v>
      </c>
      <c r="AD954" t="s">
        <v>265</v>
      </c>
      <c r="AE954" t="s">
        <v>30</v>
      </c>
      <c r="AG954">
        <v>7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 s="36">
        <v>1</v>
      </c>
      <c r="AP954">
        <v>1</v>
      </c>
      <c r="AQ954">
        <v>2</v>
      </c>
      <c r="AR954">
        <v>2</v>
      </c>
      <c r="AS954">
        <v>2</v>
      </c>
      <c r="AT954">
        <v>7</v>
      </c>
      <c r="AU954" t="s">
        <v>151</v>
      </c>
      <c r="AV954" t="s">
        <v>654</v>
      </c>
      <c r="AW954">
        <v>60</v>
      </c>
      <c r="AX954">
        <v>0</v>
      </c>
      <c r="AY954">
        <v>0</v>
      </c>
      <c r="AZ954">
        <v>1</v>
      </c>
      <c r="BA954">
        <v>61</v>
      </c>
      <c r="BB954">
        <v>7.7847441999999996</v>
      </c>
      <c r="BC954">
        <v>15.51739456</v>
      </c>
      <c r="BD954">
        <v>12</v>
      </c>
    </row>
    <row r="955" spans="1:56" x14ac:dyDescent="0.25">
      <c r="A955" s="171">
        <v>44166</v>
      </c>
      <c r="B955" t="s">
        <v>10</v>
      </c>
      <c r="C955" t="s">
        <v>659</v>
      </c>
      <c r="D955" t="s">
        <v>11</v>
      </c>
      <c r="E955" t="s">
        <v>660</v>
      </c>
      <c r="F955" t="s">
        <v>12</v>
      </c>
      <c r="G955" t="s">
        <v>661</v>
      </c>
      <c r="H955" t="s">
        <v>13</v>
      </c>
      <c r="I955" t="s">
        <v>25</v>
      </c>
      <c r="J955" t="s">
        <v>596</v>
      </c>
      <c r="L955" t="s">
        <v>10</v>
      </c>
      <c r="M955" t="s">
        <v>659</v>
      </c>
      <c r="N955" t="s">
        <v>11</v>
      </c>
      <c r="O955" t="s">
        <v>660</v>
      </c>
      <c r="P955" t="s">
        <v>51</v>
      </c>
      <c r="Q955" t="s">
        <v>1141</v>
      </c>
      <c r="R955" t="s">
        <v>1173</v>
      </c>
      <c r="S955" t="s">
        <v>182</v>
      </c>
      <c r="T955" t="s">
        <v>17</v>
      </c>
      <c r="U955" t="s">
        <v>594</v>
      </c>
      <c r="W955" t="s">
        <v>18</v>
      </c>
      <c r="X955" t="s">
        <v>601</v>
      </c>
      <c r="AC955" t="s">
        <v>372</v>
      </c>
      <c r="AD955" t="s">
        <v>59</v>
      </c>
      <c r="AE955" t="s">
        <v>30</v>
      </c>
      <c r="AG955">
        <v>3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 s="36">
        <v>1</v>
      </c>
      <c r="AP955">
        <v>1</v>
      </c>
      <c r="AQ955">
        <v>1</v>
      </c>
      <c r="AR955">
        <v>0</v>
      </c>
      <c r="AS955">
        <v>1</v>
      </c>
      <c r="AT955">
        <v>3</v>
      </c>
      <c r="AU955" t="s">
        <v>151</v>
      </c>
      <c r="AV955" t="s">
        <v>327</v>
      </c>
      <c r="AW955">
        <v>45</v>
      </c>
      <c r="AX955">
        <v>0</v>
      </c>
      <c r="AY955">
        <v>0</v>
      </c>
      <c r="AZ955">
        <v>2</v>
      </c>
      <c r="BA955">
        <v>47</v>
      </c>
      <c r="BB955">
        <v>7.7847441999999996</v>
      </c>
      <c r="BC955">
        <v>15.51739456</v>
      </c>
      <c r="BD955">
        <v>12</v>
      </c>
    </row>
    <row r="956" spans="1:56" x14ac:dyDescent="0.25">
      <c r="A956" s="171">
        <v>44166</v>
      </c>
      <c r="B956" t="s">
        <v>10</v>
      </c>
      <c r="C956" t="s">
        <v>659</v>
      </c>
      <c r="D956" t="s">
        <v>11</v>
      </c>
      <c r="E956" t="s">
        <v>660</v>
      </c>
      <c r="F956" t="s">
        <v>12</v>
      </c>
      <c r="G956" t="s">
        <v>661</v>
      </c>
      <c r="H956" t="s">
        <v>13</v>
      </c>
      <c r="I956" t="s">
        <v>25</v>
      </c>
      <c r="J956" t="s">
        <v>596</v>
      </c>
      <c r="L956" t="s">
        <v>10</v>
      </c>
      <c r="M956" t="s">
        <v>659</v>
      </c>
      <c r="N956" t="s">
        <v>11</v>
      </c>
      <c r="O956" t="s">
        <v>660</v>
      </c>
      <c r="P956" t="s">
        <v>51</v>
      </c>
      <c r="Q956" t="s">
        <v>1141</v>
      </c>
      <c r="R956" t="s">
        <v>1173</v>
      </c>
      <c r="S956" t="s">
        <v>182</v>
      </c>
      <c r="T956" t="s">
        <v>17</v>
      </c>
      <c r="U956" t="s">
        <v>594</v>
      </c>
      <c r="W956" t="s">
        <v>18</v>
      </c>
      <c r="X956" t="s">
        <v>601</v>
      </c>
      <c r="AC956" t="s">
        <v>372</v>
      </c>
      <c r="AD956" t="s">
        <v>59</v>
      </c>
      <c r="AE956" t="s">
        <v>30</v>
      </c>
      <c r="AG956">
        <v>7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 s="36">
        <v>1</v>
      </c>
      <c r="AP956">
        <v>1</v>
      </c>
      <c r="AQ956">
        <v>2</v>
      </c>
      <c r="AR956">
        <v>1</v>
      </c>
      <c r="AS956">
        <v>3</v>
      </c>
      <c r="AT956">
        <v>7</v>
      </c>
      <c r="AU956" t="s">
        <v>37</v>
      </c>
      <c r="AW956">
        <v>65</v>
      </c>
      <c r="AX956">
        <v>0</v>
      </c>
      <c r="AY956">
        <v>0</v>
      </c>
      <c r="AZ956">
        <v>0</v>
      </c>
      <c r="BA956">
        <v>65</v>
      </c>
      <c r="BB956">
        <v>7.7847441999999996</v>
      </c>
      <c r="BC956">
        <v>15.51739456</v>
      </c>
      <c r="BD956">
        <v>12</v>
      </c>
    </row>
    <row r="957" spans="1:56" x14ac:dyDescent="0.25">
      <c r="A957" s="171">
        <v>44166</v>
      </c>
      <c r="B957" t="s">
        <v>10</v>
      </c>
      <c r="C957" t="s">
        <v>659</v>
      </c>
      <c r="D957" t="s">
        <v>11</v>
      </c>
      <c r="E957" t="s">
        <v>660</v>
      </c>
      <c r="F957" t="s">
        <v>12</v>
      </c>
      <c r="G957" t="s">
        <v>661</v>
      </c>
      <c r="H957" t="s">
        <v>13</v>
      </c>
      <c r="I957" t="s">
        <v>25</v>
      </c>
      <c r="J957" t="s">
        <v>596</v>
      </c>
      <c r="L957" t="s">
        <v>10</v>
      </c>
      <c r="M957" t="s">
        <v>659</v>
      </c>
      <c r="N957" t="s">
        <v>11</v>
      </c>
      <c r="O957" t="s">
        <v>660</v>
      </c>
      <c r="P957" t="s">
        <v>51</v>
      </c>
      <c r="Q957" t="s">
        <v>1141</v>
      </c>
      <c r="R957" t="s">
        <v>1173</v>
      </c>
      <c r="S957" t="s">
        <v>182</v>
      </c>
      <c r="T957" t="s">
        <v>17</v>
      </c>
      <c r="U957" t="s">
        <v>594</v>
      </c>
      <c r="W957" t="s">
        <v>18</v>
      </c>
      <c r="X957" t="s">
        <v>601</v>
      </c>
      <c r="AC957" t="s">
        <v>372</v>
      </c>
      <c r="AD957" t="s">
        <v>59</v>
      </c>
      <c r="AE957" t="s">
        <v>30</v>
      </c>
      <c r="AG957">
        <v>4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 s="36">
        <v>1</v>
      </c>
      <c r="AP957">
        <v>1</v>
      </c>
      <c r="AQ957">
        <v>1</v>
      </c>
      <c r="AR957">
        <v>1</v>
      </c>
      <c r="AS957">
        <v>1</v>
      </c>
      <c r="AT957">
        <v>4</v>
      </c>
      <c r="AU957" t="s">
        <v>21</v>
      </c>
      <c r="AV957" t="s">
        <v>652</v>
      </c>
      <c r="AW957">
        <v>80</v>
      </c>
      <c r="AX957">
        <v>10</v>
      </c>
      <c r="AY957">
        <v>0</v>
      </c>
      <c r="AZ957">
        <v>2</v>
      </c>
      <c r="BA957">
        <v>92</v>
      </c>
      <c r="BB957">
        <v>7.7847441999999996</v>
      </c>
      <c r="BC957">
        <v>15.51739456</v>
      </c>
      <c r="BD957">
        <v>12</v>
      </c>
    </row>
    <row r="958" spans="1:56" x14ac:dyDescent="0.25">
      <c r="A958" s="171">
        <v>44167</v>
      </c>
      <c r="B958" t="s">
        <v>26</v>
      </c>
      <c r="C958" t="s">
        <v>590</v>
      </c>
      <c r="D958" t="s">
        <v>591</v>
      </c>
      <c r="E958" t="s">
        <v>592</v>
      </c>
      <c r="F958" t="s">
        <v>142</v>
      </c>
      <c r="G958" t="s">
        <v>606</v>
      </c>
      <c r="H958" t="s">
        <v>363</v>
      </c>
      <c r="I958" t="s">
        <v>14</v>
      </c>
      <c r="J958" t="s">
        <v>611</v>
      </c>
      <c r="L958" t="s">
        <v>136</v>
      </c>
      <c r="M958" t="s">
        <v>612</v>
      </c>
      <c r="R958" t="s">
        <v>372</v>
      </c>
      <c r="S958" t="s">
        <v>19</v>
      </c>
      <c r="T958" t="s">
        <v>17</v>
      </c>
      <c r="U958" t="s">
        <v>594</v>
      </c>
      <c r="W958" t="s">
        <v>163</v>
      </c>
      <c r="X958" t="s">
        <v>643</v>
      </c>
      <c r="AC958" t="s">
        <v>372</v>
      </c>
      <c r="AD958" t="s">
        <v>61</v>
      </c>
      <c r="AE958" t="s">
        <v>36</v>
      </c>
      <c r="AG958">
        <v>0</v>
      </c>
      <c r="AH958">
        <v>13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1</v>
      </c>
      <c r="AP958">
        <v>3</v>
      </c>
      <c r="AQ958">
        <v>3</v>
      </c>
      <c r="AR958">
        <v>4</v>
      </c>
      <c r="AS958">
        <v>3</v>
      </c>
      <c r="AT958">
        <v>13</v>
      </c>
      <c r="AU958" t="s">
        <v>39</v>
      </c>
      <c r="AW958">
        <v>150</v>
      </c>
      <c r="AX958">
        <v>23</v>
      </c>
      <c r="AY958">
        <v>10</v>
      </c>
      <c r="AZ958">
        <v>0</v>
      </c>
      <c r="BA958">
        <v>183</v>
      </c>
      <c r="BB958">
        <v>6.9304543000000001</v>
      </c>
      <c r="BC958">
        <v>14.819990539999999</v>
      </c>
      <c r="BD958">
        <v>12</v>
      </c>
    </row>
    <row r="959" spans="1:56" x14ac:dyDescent="0.25">
      <c r="A959" s="171">
        <v>44167</v>
      </c>
      <c r="B959" t="s">
        <v>26</v>
      </c>
      <c r="C959" t="s">
        <v>590</v>
      </c>
      <c r="D959" t="s">
        <v>591</v>
      </c>
      <c r="E959" t="s">
        <v>592</v>
      </c>
      <c r="F959" t="s">
        <v>142</v>
      </c>
      <c r="G959" t="s">
        <v>606</v>
      </c>
      <c r="H959" t="s">
        <v>363</v>
      </c>
      <c r="I959" t="s">
        <v>14</v>
      </c>
      <c r="J959" t="s">
        <v>611</v>
      </c>
      <c r="L959" t="s">
        <v>247</v>
      </c>
      <c r="M959" t="s">
        <v>625</v>
      </c>
      <c r="R959" t="s">
        <v>372</v>
      </c>
      <c r="S959" t="s">
        <v>188</v>
      </c>
      <c r="T959" t="s">
        <v>17</v>
      </c>
      <c r="U959" t="s">
        <v>594</v>
      </c>
      <c r="W959" t="s">
        <v>177</v>
      </c>
      <c r="X959" t="s">
        <v>624</v>
      </c>
      <c r="AC959" t="s">
        <v>372</v>
      </c>
      <c r="AD959" t="s">
        <v>63</v>
      </c>
      <c r="AE959" t="s">
        <v>36</v>
      </c>
      <c r="AG959">
        <v>0</v>
      </c>
      <c r="AH959">
        <v>17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1</v>
      </c>
      <c r="AP959">
        <v>4</v>
      </c>
      <c r="AQ959">
        <v>4</v>
      </c>
      <c r="AR959">
        <v>5</v>
      </c>
      <c r="AS959">
        <v>4</v>
      </c>
      <c r="AT959">
        <v>17</v>
      </c>
      <c r="AU959" t="s">
        <v>39</v>
      </c>
      <c r="AW959">
        <v>100</v>
      </c>
      <c r="AX959">
        <v>36</v>
      </c>
      <c r="AY959">
        <v>23</v>
      </c>
      <c r="AZ959">
        <v>0</v>
      </c>
      <c r="BA959">
        <v>159</v>
      </c>
      <c r="BB959">
        <v>6.9304543000000001</v>
      </c>
      <c r="BC959">
        <v>14.819990539999999</v>
      </c>
      <c r="BD959">
        <v>12</v>
      </c>
    </row>
    <row r="960" spans="1:56" x14ac:dyDescent="0.25">
      <c r="A960" s="171">
        <v>44167</v>
      </c>
      <c r="B960" t="s">
        <v>26</v>
      </c>
      <c r="C960" t="s">
        <v>590</v>
      </c>
      <c r="D960" t="s">
        <v>591</v>
      </c>
      <c r="E960" t="s">
        <v>592</v>
      </c>
      <c r="F960" t="s">
        <v>142</v>
      </c>
      <c r="G960" t="s">
        <v>606</v>
      </c>
      <c r="H960" t="s">
        <v>363</v>
      </c>
      <c r="I960" t="s">
        <v>14</v>
      </c>
      <c r="J960" t="s">
        <v>611</v>
      </c>
      <c r="L960" t="s">
        <v>23</v>
      </c>
      <c r="M960" t="s">
        <v>613</v>
      </c>
      <c r="R960" t="s">
        <v>372</v>
      </c>
      <c r="S960" t="s">
        <v>188</v>
      </c>
      <c r="T960" t="s">
        <v>17</v>
      </c>
      <c r="U960" t="s">
        <v>594</v>
      </c>
      <c r="W960" t="s">
        <v>221</v>
      </c>
      <c r="X960" t="s">
        <v>622</v>
      </c>
      <c r="AC960" t="s">
        <v>372</v>
      </c>
      <c r="AD960" t="s">
        <v>61</v>
      </c>
      <c r="AE960" t="s">
        <v>36</v>
      </c>
      <c r="AG960">
        <v>0</v>
      </c>
      <c r="AH960">
        <v>17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1</v>
      </c>
      <c r="AP960">
        <v>4</v>
      </c>
      <c r="AQ960">
        <v>3</v>
      </c>
      <c r="AR960">
        <v>6</v>
      </c>
      <c r="AS960">
        <v>4</v>
      </c>
      <c r="AT960">
        <v>17</v>
      </c>
      <c r="AU960" t="s">
        <v>39</v>
      </c>
      <c r="AW960">
        <v>250</v>
      </c>
      <c r="AX960">
        <v>69</v>
      </c>
      <c r="AY960">
        <v>17</v>
      </c>
      <c r="AZ960">
        <v>0</v>
      </c>
      <c r="BA960">
        <v>336</v>
      </c>
      <c r="BB960">
        <v>6.9304543000000001</v>
      </c>
      <c r="BC960">
        <v>14.819990539999999</v>
      </c>
      <c r="BD960">
        <v>12</v>
      </c>
    </row>
    <row r="961" spans="1:56" x14ac:dyDescent="0.25">
      <c r="A961" s="171">
        <v>44167</v>
      </c>
      <c r="B961" t="s">
        <v>26</v>
      </c>
      <c r="C961" t="s">
        <v>590</v>
      </c>
      <c r="D961" t="s">
        <v>591</v>
      </c>
      <c r="E961" t="s">
        <v>592</v>
      </c>
      <c r="F961" t="s">
        <v>88</v>
      </c>
      <c r="G961" t="s">
        <v>593</v>
      </c>
      <c r="H961" t="s">
        <v>89</v>
      </c>
      <c r="I961" t="s">
        <v>25</v>
      </c>
      <c r="J961" t="s">
        <v>596</v>
      </c>
      <c r="L961" t="s">
        <v>26</v>
      </c>
      <c r="M961" t="s">
        <v>590</v>
      </c>
      <c r="N961" t="s">
        <v>591</v>
      </c>
      <c r="O961" t="s">
        <v>592</v>
      </c>
      <c r="P961" t="s">
        <v>142</v>
      </c>
      <c r="Q961" t="s">
        <v>606</v>
      </c>
      <c r="R961" t="s">
        <v>153</v>
      </c>
      <c r="S961" t="s">
        <v>185</v>
      </c>
      <c r="T961" t="s">
        <v>25</v>
      </c>
      <c r="U961" t="s">
        <v>596</v>
      </c>
      <c r="W961" t="s">
        <v>26</v>
      </c>
      <c r="X961" t="s">
        <v>590</v>
      </c>
      <c r="Y961" t="s">
        <v>591</v>
      </c>
      <c r="Z961" t="s">
        <v>592</v>
      </c>
      <c r="AA961" t="s">
        <v>88</v>
      </c>
      <c r="AB961" t="s">
        <v>593</v>
      </c>
      <c r="AC961" t="s">
        <v>512</v>
      </c>
      <c r="AD961" t="s">
        <v>265</v>
      </c>
      <c r="AE961" t="s">
        <v>30</v>
      </c>
      <c r="AG961">
        <v>2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1</v>
      </c>
      <c r="AP961">
        <v>0</v>
      </c>
      <c r="AQ961">
        <v>0</v>
      </c>
      <c r="AR961">
        <v>0</v>
      </c>
      <c r="AS961">
        <v>2</v>
      </c>
      <c r="AT961">
        <v>2</v>
      </c>
      <c r="AU961" t="s">
        <v>37</v>
      </c>
      <c r="AW961">
        <v>21</v>
      </c>
      <c r="AX961">
        <v>0</v>
      </c>
      <c r="AY961">
        <v>0</v>
      </c>
      <c r="AZ961">
        <v>0</v>
      </c>
      <c r="BA961">
        <v>21</v>
      </c>
      <c r="BB961">
        <v>6.7419379599999996</v>
      </c>
      <c r="BC961">
        <v>14.56870743</v>
      </c>
      <c r="BD961">
        <v>12</v>
      </c>
    </row>
    <row r="962" spans="1:56" x14ac:dyDescent="0.25">
      <c r="A962" s="171">
        <v>44167</v>
      </c>
      <c r="B962" t="s">
        <v>26</v>
      </c>
      <c r="C962" t="s">
        <v>590</v>
      </c>
      <c r="D962" t="s">
        <v>591</v>
      </c>
      <c r="E962" t="s">
        <v>592</v>
      </c>
      <c r="F962" t="s">
        <v>88</v>
      </c>
      <c r="G962" t="s">
        <v>593</v>
      </c>
      <c r="H962" t="s">
        <v>89</v>
      </c>
      <c r="I962" t="s">
        <v>25</v>
      </c>
      <c r="J962" t="s">
        <v>596</v>
      </c>
      <c r="L962" t="s">
        <v>26</v>
      </c>
      <c r="M962" t="s">
        <v>590</v>
      </c>
      <c r="N962" t="s">
        <v>591</v>
      </c>
      <c r="O962" t="s">
        <v>592</v>
      </c>
      <c r="P962" t="s">
        <v>142</v>
      </c>
      <c r="Q962" t="s">
        <v>606</v>
      </c>
      <c r="R962" t="s">
        <v>153</v>
      </c>
      <c r="S962" t="s">
        <v>314</v>
      </c>
      <c r="T962" t="s">
        <v>25</v>
      </c>
      <c r="U962" t="s">
        <v>596</v>
      </c>
      <c r="W962" t="s">
        <v>26</v>
      </c>
      <c r="X962" t="s">
        <v>590</v>
      </c>
      <c r="Y962" t="s">
        <v>591</v>
      </c>
      <c r="Z962" t="s">
        <v>592</v>
      </c>
      <c r="AA962" t="s">
        <v>88</v>
      </c>
      <c r="AB962" t="s">
        <v>593</v>
      </c>
      <c r="AC962" t="s">
        <v>400</v>
      </c>
      <c r="AD962" t="s">
        <v>144</v>
      </c>
      <c r="AE962" t="s">
        <v>30</v>
      </c>
      <c r="AG962">
        <v>2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1</v>
      </c>
      <c r="AP962">
        <v>0</v>
      </c>
      <c r="AQ962">
        <v>0</v>
      </c>
      <c r="AR962">
        <v>0</v>
      </c>
      <c r="AS962">
        <v>2</v>
      </c>
      <c r="AT962">
        <v>2</v>
      </c>
      <c r="AU962" t="s">
        <v>37</v>
      </c>
      <c r="AW962">
        <v>22</v>
      </c>
      <c r="AX962">
        <v>0</v>
      </c>
      <c r="AY962">
        <v>0</v>
      </c>
      <c r="AZ962">
        <v>0</v>
      </c>
      <c r="BA962">
        <v>22</v>
      </c>
      <c r="BB962">
        <v>6.7419379599999996</v>
      </c>
      <c r="BC962">
        <v>14.56870743</v>
      </c>
      <c r="BD962">
        <v>12</v>
      </c>
    </row>
    <row r="963" spans="1:56" x14ac:dyDescent="0.25">
      <c r="A963" s="171">
        <v>44167</v>
      </c>
      <c r="B963" t="s">
        <v>26</v>
      </c>
      <c r="C963" t="s">
        <v>590</v>
      </c>
      <c r="D963" t="s">
        <v>591</v>
      </c>
      <c r="E963" t="s">
        <v>592</v>
      </c>
      <c r="F963" t="s">
        <v>88</v>
      </c>
      <c r="G963" t="s">
        <v>593</v>
      </c>
      <c r="H963" t="s">
        <v>89</v>
      </c>
      <c r="I963" t="s">
        <v>25</v>
      </c>
      <c r="J963" t="s">
        <v>596</v>
      </c>
      <c r="L963" t="s">
        <v>26</v>
      </c>
      <c r="M963" t="s">
        <v>590</v>
      </c>
      <c r="N963" t="s">
        <v>591</v>
      </c>
      <c r="O963" t="s">
        <v>592</v>
      </c>
      <c r="P963" t="s">
        <v>88</v>
      </c>
      <c r="Q963" t="s">
        <v>593</v>
      </c>
      <c r="R963" t="s">
        <v>331</v>
      </c>
      <c r="S963" t="s">
        <v>314</v>
      </c>
      <c r="T963" t="s">
        <v>25</v>
      </c>
      <c r="U963" t="s">
        <v>596</v>
      </c>
      <c r="W963" t="s">
        <v>26</v>
      </c>
      <c r="X963" t="s">
        <v>590</v>
      </c>
      <c r="Y963" t="s">
        <v>301</v>
      </c>
      <c r="Z963" t="s">
        <v>745</v>
      </c>
      <c r="AA963" t="s">
        <v>302</v>
      </c>
      <c r="AB963" t="s">
        <v>746</v>
      </c>
      <c r="AC963" t="s">
        <v>511</v>
      </c>
      <c r="AD963" t="s">
        <v>59</v>
      </c>
      <c r="AE963" t="s">
        <v>30</v>
      </c>
      <c r="AG963">
        <v>1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1</v>
      </c>
      <c r="AP963">
        <v>0</v>
      </c>
      <c r="AQ963">
        <v>0</v>
      </c>
      <c r="AR963">
        <v>0</v>
      </c>
      <c r="AS963">
        <v>1</v>
      </c>
      <c r="AT963">
        <v>1</v>
      </c>
      <c r="AU963" t="s">
        <v>37</v>
      </c>
      <c r="AW963">
        <v>15</v>
      </c>
      <c r="AX963">
        <v>0</v>
      </c>
      <c r="AY963">
        <v>0</v>
      </c>
      <c r="AZ963">
        <v>0</v>
      </c>
      <c r="BA963">
        <v>15</v>
      </c>
      <c r="BB963">
        <v>6.7419379599999996</v>
      </c>
      <c r="BC963">
        <v>14.56870743</v>
      </c>
      <c r="BD963">
        <v>12</v>
      </c>
    </row>
    <row r="964" spans="1:56" x14ac:dyDescent="0.25">
      <c r="A964" s="171">
        <v>44167</v>
      </c>
      <c r="B964" t="s">
        <v>26</v>
      </c>
      <c r="C964" t="s">
        <v>590</v>
      </c>
      <c r="D964" t="s">
        <v>591</v>
      </c>
      <c r="E964" t="s">
        <v>592</v>
      </c>
      <c r="F964" t="s">
        <v>88</v>
      </c>
      <c r="G964" t="s">
        <v>593</v>
      </c>
      <c r="H964" t="s">
        <v>89</v>
      </c>
      <c r="I964" t="s">
        <v>25</v>
      </c>
      <c r="J964" t="s">
        <v>596</v>
      </c>
      <c r="L964" t="s">
        <v>26</v>
      </c>
      <c r="M964" t="s">
        <v>590</v>
      </c>
      <c r="N964" t="s">
        <v>591</v>
      </c>
      <c r="O964" t="s">
        <v>592</v>
      </c>
      <c r="P964" t="s">
        <v>88</v>
      </c>
      <c r="Q964" t="s">
        <v>593</v>
      </c>
      <c r="R964" t="s">
        <v>731</v>
      </c>
      <c r="S964" t="s">
        <v>314</v>
      </c>
      <c r="T964" t="s">
        <v>25</v>
      </c>
      <c r="U964" t="s">
        <v>596</v>
      </c>
      <c r="W964" t="s">
        <v>109</v>
      </c>
      <c r="X964" t="s">
        <v>690</v>
      </c>
      <c r="Y964" t="s">
        <v>173</v>
      </c>
      <c r="Z964" t="s">
        <v>691</v>
      </c>
      <c r="AA964" t="s">
        <v>174</v>
      </c>
      <c r="AB964" t="s">
        <v>718</v>
      </c>
      <c r="AC964" t="s">
        <v>489</v>
      </c>
      <c r="AD964" t="s">
        <v>61</v>
      </c>
      <c r="AE964" t="s">
        <v>30</v>
      </c>
      <c r="AG964">
        <v>2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1</v>
      </c>
      <c r="AP964">
        <v>0</v>
      </c>
      <c r="AQ964">
        <v>0</v>
      </c>
      <c r="AR964">
        <v>0</v>
      </c>
      <c r="AS964">
        <v>2</v>
      </c>
      <c r="AT964">
        <v>2</v>
      </c>
      <c r="AU964" t="s">
        <v>37</v>
      </c>
      <c r="AW964">
        <v>13</v>
      </c>
      <c r="AX964">
        <v>0</v>
      </c>
      <c r="AY964">
        <v>0</v>
      </c>
      <c r="AZ964">
        <v>0</v>
      </c>
      <c r="BA964">
        <v>13</v>
      </c>
      <c r="BB964">
        <v>6.7419379599999996</v>
      </c>
      <c r="BC964">
        <v>14.56870743</v>
      </c>
      <c r="BD964">
        <v>12</v>
      </c>
    </row>
    <row r="965" spans="1:56" x14ac:dyDescent="0.25">
      <c r="A965" s="171">
        <v>44167</v>
      </c>
      <c r="B965" t="s">
        <v>92</v>
      </c>
      <c r="C965" t="s">
        <v>602</v>
      </c>
      <c r="D965" t="s">
        <v>940</v>
      </c>
      <c r="E965" t="s">
        <v>604</v>
      </c>
      <c r="F965" t="s">
        <v>193</v>
      </c>
      <c r="G965" t="s">
        <v>754</v>
      </c>
      <c r="H965" t="s">
        <v>367</v>
      </c>
      <c r="I965" t="s">
        <v>14</v>
      </c>
      <c r="J965" t="s">
        <v>611</v>
      </c>
      <c r="L965" t="s">
        <v>280</v>
      </c>
      <c r="M965" t="s">
        <v>1028</v>
      </c>
      <c r="R965" t="s">
        <v>372</v>
      </c>
      <c r="S965" t="s">
        <v>298</v>
      </c>
      <c r="T965" t="s">
        <v>544</v>
      </c>
      <c r="U965" t="s">
        <v>782</v>
      </c>
      <c r="AC965" t="s">
        <v>372</v>
      </c>
      <c r="AD965" t="s">
        <v>1032</v>
      </c>
      <c r="AE965" t="s">
        <v>183</v>
      </c>
      <c r="AG965">
        <v>4</v>
      </c>
      <c r="AH965">
        <v>2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 s="36">
        <v>2</v>
      </c>
      <c r="AP965">
        <v>0</v>
      </c>
      <c r="AQ965">
        <v>0</v>
      </c>
      <c r="AR965">
        <v>0</v>
      </c>
      <c r="AS965">
        <v>6</v>
      </c>
      <c r="AT965">
        <v>6</v>
      </c>
      <c r="AU965" t="s">
        <v>37</v>
      </c>
      <c r="AW965">
        <v>148</v>
      </c>
      <c r="AX965">
        <v>0</v>
      </c>
      <c r="AY965">
        <v>0</v>
      </c>
      <c r="AZ965">
        <v>0</v>
      </c>
      <c r="BA965">
        <v>148</v>
      </c>
      <c r="BB965">
        <v>4.8990748999999996</v>
      </c>
      <c r="BC965">
        <v>14.54433978</v>
      </c>
      <c r="BD965">
        <v>12</v>
      </c>
    </row>
    <row r="966" spans="1:56" x14ac:dyDescent="0.25">
      <c r="A966" s="171">
        <v>44167</v>
      </c>
      <c r="B966" t="s">
        <v>92</v>
      </c>
      <c r="C966" t="s">
        <v>602</v>
      </c>
      <c r="D966" t="s">
        <v>940</v>
      </c>
      <c r="E966" t="s">
        <v>604</v>
      </c>
      <c r="F966" t="s">
        <v>193</v>
      </c>
      <c r="G966" t="s">
        <v>754</v>
      </c>
      <c r="H966" t="s">
        <v>367</v>
      </c>
      <c r="I966" t="s">
        <v>14</v>
      </c>
      <c r="J966" t="s">
        <v>611</v>
      </c>
      <c r="L966" t="s">
        <v>280</v>
      </c>
      <c r="M966" t="s">
        <v>1028</v>
      </c>
      <c r="R966" t="s">
        <v>372</v>
      </c>
      <c r="S966" t="s">
        <v>83</v>
      </c>
      <c r="T966" t="s">
        <v>544</v>
      </c>
      <c r="U966" t="s">
        <v>782</v>
      </c>
      <c r="AC966" t="s">
        <v>372</v>
      </c>
      <c r="AD966" t="s">
        <v>320</v>
      </c>
      <c r="AE966" t="s">
        <v>20</v>
      </c>
      <c r="AG966">
        <v>1</v>
      </c>
      <c r="AH966">
        <v>6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 s="36">
        <v>2</v>
      </c>
      <c r="AP966">
        <v>0</v>
      </c>
      <c r="AQ966">
        <v>0</v>
      </c>
      <c r="AR966">
        <v>0</v>
      </c>
      <c r="AS966">
        <v>7</v>
      </c>
      <c r="AT966">
        <v>7</v>
      </c>
      <c r="AU966" t="s">
        <v>37</v>
      </c>
      <c r="AW966">
        <v>157</v>
      </c>
      <c r="AX966">
        <v>0</v>
      </c>
      <c r="AY966">
        <v>0</v>
      </c>
      <c r="AZ966">
        <v>0</v>
      </c>
      <c r="BA966">
        <v>157</v>
      </c>
      <c r="BB966">
        <v>4.8990748999999996</v>
      </c>
      <c r="BC966">
        <v>14.54433978</v>
      </c>
      <c r="BD966">
        <v>12</v>
      </c>
    </row>
    <row r="967" spans="1:56" x14ac:dyDescent="0.25">
      <c r="A967" s="171">
        <v>44167</v>
      </c>
      <c r="B967" t="s">
        <v>92</v>
      </c>
      <c r="C967" t="s">
        <v>602</v>
      </c>
      <c r="D967" t="s">
        <v>940</v>
      </c>
      <c r="E967" t="s">
        <v>604</v>
      </c>
      <c r="F967" t="s">
        <v>193</v>
      </c>
      <c r="G967" t="s">
        <v>754</v>
      </c>
      <c r="H967" t="s">
        <v>367</v>
      </c>
      <c r="I967" t="s">
        <v>281</v>
      </c>
      <c r="J967" t="s">
        <v>1019</v>
      </c>
      <c r="L967" t="s">
        <v>282</v>
      </c>
      <c r="M967" t="s">
        <v>1020</v>
      </c>
      <c r="R967" t="s">
        <v>372</v>
      </c>
      <c r="S967" t="s">
        <v>138</v>
      </c>
      <c r="T967" t="s">
        <v>544</v>
      </c>
      <c r="U967" t="s">
        <v>782</v>
      </c>
      <c r="AC967" t="s">
        <v>372</v>
      </c>
      <c r="AD967" t="s">
        <v>308</v>
      </c>
      <c r="AE967" t="s">
        <v>244</v>
      </c>
      <c r="AG967">
        <v>0</v>
      </c>
      <c r="AH967">
        <v>0</v>
      </c>
      <c r="AI967">
        <v>0</v>
      </c>
      <c r="AJ967">
        <v>0</v>
      </c>
      <c r="AK967">
        <v>12</v>
      </c>
      <c r="AL967">
        <v>0</v>
      </c>
      <c r="AM967">
        <v>0</v>
      </c>
      <c r="AN967">
        <v>0</v>
      </c>
      <c r="AO967" s="36">
        <v>1</v>
      </c>
      <c r="AP967">
        <v>0</v>
      </c>
      <c r="AQ967">
        <v>0</v>
      </c>
      <c r="AR967">
        <v>0</v>
      </c>
      <c r="AS967">
        <v>12</v>
      </c>
      <c r="AT967">
        <v>12</v>
      </c>
      <c r="AU967" t="s">
        <v>37</v>
      </c>
      <c r="AW967">
        <v>382</v>
      </c>
      <c r="AX967">
        <v>0</v>
      </c>
      <c r="AY967">
        <v>0</v>
      </c>
      <c r="AZ967">
        <v>0</v>
      </c>
      <c r="BA967">
        <v>382</v>
      </c>
      <c r="BB967">
        <v>4.8990748999999996</v>
      </c>
      <c r="BC967">
        <v>14.54433978</v>
      </c>
      <c r="BD967">
        <v>12</v>
      </c>
    </row>
    <row r="968" spans="1:56" x14ac:dyDescent="0.25">
      <c r="A968" s="171">
        <v>44167</v>
      </c>
      <c r="B968" t="s">
        <v>92</v>
      </c>
      <c r="C968" t="s">
        <v>602</v>
      </c>
      <c r="D968" t="s">
        <v>940</v>
      </c>
      <c r="E968" t="s">
        <v>604</v>
      </c>
      <c r="F968" t="s">
        <v>193</v>
      </c>
      <c r="G968" t="s">
        <v>754</v>
      </c>
      <c r="H968" t="s">
        <v>367</v>
      </c>
      <c r="I968" t="s">
        <v>25</v>
      </c>
      <c r="J968" t="s">
        <v>596</v>
      </c>
      <c r="L968" t="s">
        <v>92</v>
      </c>
      <c r="M968" t="s">
        <v>602</v>
      </c>
      <c r="N968" t="s">
        <v>940</v>
      </c>
      <c r="O968" t="s">
        <v>604</v>
      </c>
      <c r="P968" t="s">
        <v>154</v>
      </c>
      <c r="Q968" t="s">
        <v>605</v>
      </c>
      <c r="R968" t="s">
        <v>1057</v>
      </c>
      <c r="S968" t="s">
        <v>245</v>
      </c>
      <c r="T968" t="s">
        <v>25</v>
      </c>
      <c r="U968" t="s">
        <v>596</v>
      </c>
      <c r="W968" t="s">
        <v>92</v>
      </c>
      <c r="X968" t="s">
        <v>602</v>
      </c>
      <c r="Y968" t="s">
        <v>603</v>
      </c>
      <c r="Z968" t="s">
        <v>604</v>
      </c>
      <c r="AA968" t="s">
        <v>193</v>
      </c>
      <c r="AB968" t="s">
        <v>754</v>
      </c>
      <c r="AC968" t="s">
        <v>1035</v>
      </c>
      <c r="AD968" t="s">
        <v>253</v>
      </c>
      <c r="AE968" t="s">
        <v>30</v>
      </c>
      <c r="AG968">
        <v>6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 s="36">
        <v>1</v>
      </c>
      <c r="AP968">
        <v>0</v>
      </c>
      <c r="AQ968">
        <v>0</v>
      </c>
      <c r="AR968">
        <v>0</v>
      </c>
      <c r="AS968">
        <v>6</v>
      </c>
      <c r="AT968">
        <v>6</v>
      </c>
      <c r="AU968" t="s">
        <v>37</v>
      </c>
      <c r="AW968">
        <v>56</v>
      </c>
      <c r="AX968">
        <v>0</v>
      </c>
      <c r="AY968">
        <v>0</v>
      </c>
      <c r="AZ968">
        <v>0</v>
      </c>
      <c r="BA968">
        <v>56</v>
      </c>
      <c r="BB968">
        <v>4.8990748999999996</v>
      </c>
      <c r="BC968">
        <v>14.54433978</v>
      </c>
      <c r="BD968">
        <v>12</v>
      </c>
    </row>
    <row r="969" spans="1:56" x14ac:dyDescent="0.25">
      <c r="A969" s="171">
        <v>44167</v>
      </c>
      <c r="B969" t="s">
        <v>92</v>
      </c>
      <c r="C969" t="s">
        <v>602</v>
      </c>
      <c r="D969" t="s">
        <v>940</v>
      </c>
      <c r="E969" t="s">
        <v>604</v>
      </c>
      <c r="F969" t="s">
        <v>193</v>
      </c>
      <c r="G969" t="s">
        <v>754</v>
      </c>
      <c r="H969" t="s">
        <v>367</v>
      </c>
      <c r="I969" t="s">
        <v>25</v>
      </c>
      <c r="J969" t="s">
        <v>596</v>
      </c>
      <c r="L969" t="s">
        <v>92</v>
      </c>
      <c r="M969" t="s">
        <v>602</v>
      </c>
      <c r="N969" t="s">
        <v>940</v>
      </c>
      <c r="O969" t="s">
        <v>604</v>
      </c>
      <c r="P969" t="s">
        <v>218</v>
      </c>
      <c r="Q969" t="s">
        <v>837</v>
      </c>
      <c r="R969" t="s">
        <v>949</v>
      </c>
      <c r="S969" t="s">
        <v>185</v>
      </c>
      <c r="T969" t="s">
        <v>25</v>
      </c>
      <c r="U969" t="s">
        <v>596</v>
      </c>
      <c r="W969" t="s">
        <v>92</v>
      </c>
      <c r="X969" t="s">
        <v>602</v>
      </c>
      <c r="Y969" t="s">
        <v>603</v>
      </c>
      <c r="Z969" t="s">
        <v>604</v>
      </c>
      <c r="AA969" t="s">
        <v>99</v>
      </c>
      <c r="AB969" t="s">
        <v>695</v>
      </c>
      <c r="AC969" t="s">
        <v>480</v>
      </c>
      <c r="AD969" t="s">
        <v>77</v>
      </c>
      <c r="AE969" t="s">
        <v>30</v>
      </c>
      <c r="AG969">
        <v>3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 s="36">
        <v>1</v>
      </c>
      <c r="AP969">
        <v>0</v>
      </c>
      <c r="AQ969">
        <v>0</v>
      </c>
      <c r="AR969">
        <v>0</v>
      </c>
      <c r="AS969">
        <v>3</v>
      </c>
      <c r="AT969">
        <v>3</v>
      </c>
      <c r="AU969" t="s">
        <v>151</v>
      </c>
      <c r="AV969" t="s">
        <v>327</v>
      </c>
      <c r="AW969">
        <v>92</v>
      </c>
      <c r="AX969">
        <v>0</v>
      </c>
      <c r="AY969">
        <v>0</v>
      </c>
      <c r="AZ969">
        <v>2</v>
      </c>
      <c r="BA969">
        <v>94</v>
      </c>
      <c r="BB969">
        <v>4.8990748999999996</v>
      </c>
      <c r="BC969">
        <v>14.54433978</v>
      </c>
      <c r="BD969">
        <v>12</v>
      </c>
    </row>
    <row r="970" spans="1:56" x14ac:dyDescent="0.25">
      <c r="A970" s="171">
        <v>44167</v>
      </c>
      <c r="B970" t="s">
        <v>92</v>
      </c>
      <c r="C970" t="s">
        <v>602</v>
      </c>
      <c r="D970" t="s">
        <v>940</v>
      </c>
      <c r="E970" t="s">
        <v>604</v>
      </c>
      <c r="F970" t="s">
        <v>193</v>
      </c>
      <c r="G970" t="s">
        <v>754</v>
      </c>
      <c r="H970" t="s">
        <v>367</v>
      </c>
      <c r="I970" t="s">
        <v>25</v>
      </c>
      <c r="J970" t="s">
        <v>596</v>
      </c>
      <c r="L970" t="s">
        <v>92</v>
      </c>
      <c r="M970" t="s">
        <v>602</v>
      </c>
      <c r="N970" t="s">
        <v>940</v>
      </c>
      <c r="O970" t="s">
        <v>604</v>
      </c>
      <c r="P970" t="s">
        <v>193</v>
      </c>
      <c r="Q970" t="s">
        <v>754</v>
      </c>
      <c r="R970" t="s">
        <v>1107</v>
      </c>
      <c r="S970" t="s">
        <v>176</v>
      </c>
      <c r="T970" t="s">
        <v>25</v>
      </c>
      <c r="U970" t="s">
        <v>596</v>
      </c>
      <c r="W970" t="s">
        <v>92</v>
      </c>
      <c r="X970" t="s">
        <v>602</v>
      </c>
      <c r="Y970" t="s">
        <v>603</v>
      </c>
      <c r="Z970" t="s">
        <v>604</v>
      </c>
      <c r="AA970" t="s">
        <v>193</v>
      </c>
      <c r="AB970" t="s">
        <v>754</v>
      </c>
      <c r="AC970" t="s">
        <v>486</v>
      </c>
      <c r="AD970" t="s">
        <v>144</v>
      </c>
      <c r="AE970" t="s">
        <v>30</v>
      </c>
      <c r="AG970">
        <v>9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 s="36">
        <v>1</v>
      </c>
      <c r="AP970">
        <v>0</v>
      </c>
      <c r="AQ970">
        <v>0</v>
      </c>
      <c r="AR970">
        <v>0</v>
      </c>
      <c r="AS970">
        <v>9</v>
      </c>
      <c r="AT970">
        <v>9</v>
      </c>
      <c r="AU970" t="s">
        <v>37</v>
      </c>
      <c r="AW970">
        <v>243</v>
      </c>
      <c r="AX970">
        <v>0</v>
      </c>
      <c r="AY970">
        <v>0</v>
      </c>
      <c r="AZ970">
        <v>0</v>
      </c>
      <c r="BA970">
        <v>243</v>
      </c>
      <c r="BB970">
        <v>4.8990748999999996</v>
      </c>
      <c r="BC970">
        <v>14.54433978</v>
      </c>
      <c r="BD970">
        <v>12</v>
      </c>
    </row>
    <row r="971" spans="1:56" x14ac:dyDescent="0.25">
      <c r="A971" s="171">
        <v>44167</v>
      </c>
      <c r="B971" t="s">
        <v>92</v>
      </c>
      <c r="C971" t="s">
        <v>602</v>
      </c>
      <c r="D971" t="s">
        <v>940</v>
      </c>
      <c r="E971" t="s">
        <v>604</v>
      </c>
      <c r="F971" t="s">
        <v>218</v>
      </c>
      <c r="G971" t="s">
        <v>837</v>
      </c>
      <c r="H971" t="s">
        <v>364</v>
      </c>
      <c r="I971" t="s">
        <v>25</v>
      </c>
      <c r="J971" t="s">
        <v>596</v>
      </c>
      <c r="L971" t="s">
        <v>92</v>
      </c>
      <c r="M971" t="s">
        <v>602</v>
      </c>
      <c r="N971" t="s">
        <v>157</v>
      </c>
      <c r="O971" t="s">
        <v>665</v>
      </c>
      <c r="P971" t="s">
        <v>671</v>
      </c>
      <c r="Q971" t="s">
        <v>672</v>
      </c>
      <c r="R971" t="s">
        <v>925</v>
      </c>
      <c r="S971" t="s">
        <v>182</v>
      </c>
      <c r="T971" t="s">
        <v>17</v>
      </c>
      <c r="U971" t="s">
        <v>594</v>
      </c>
      <c r="W971" t="s">
        <v>137</v>
      </c>
      <c r="X971" t="s">
        <v>649</v>
      </c>
      <c r="AC971" t="s">
        <v>372</v>
      </c>
      <c r="AD971" t="s">
        <v>267</v>
      </c>
      <c r="AE971" t="s">
        <v>30</v>
      </c>
      <c r="AG971">
        <v>15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1</v>
      </c>
      <c r="AP971">
        <v>2</v>
      </c>
      <c r="AQ971">
        <v>5</v>
      </c>
      <c r="AR971">
        <v>4</v>
      </c>
      <c r="AS971">
        <v>4</v>
      </c>
      <c r="AT971">
        <v>15</v>
      </c>
      <c r="AU971" t="s">
        <v>21</v>
      </c>
      <c r="AV971" t="s">
        <v>327</v>
      </c>
      <c r="AW971">
        <v>690</v>
      </c>
      <c r="AX971">
        <v>160</v>
      </c>
      <c r="AY971">
        <v>0</v>
      </c>
      <c r="AZ971">
        <v>5</v>
      </c>
      <c r="BA971">
        <v>855</v>
      </c>
      <c r="BB971">
        <v>5.0849866700000002</v>
      </c>
      <c r="BC971">
        <v>14.63825578</v>
      </c>
      <c r="BD971">
        <v>12</v>
      </c>
    </row>
    <row r="972" spans="1:56" x14ac:dyDescent="0.25">
      <c r="A972" s="171">
        <v>44167</v>
      </c>
      <c r="B972" t="s">
        <v>92</v>
      </c>
      <c r="C972" t="s">
        <v>602</v>
      </c>
      <c r="D972" t="s">
        <v>940</v>
      </c>
      <c r="E972" t="s">
        <v>604</v>
      </c>
      <c r="F972" t="s">
        <v>218</v>
      </c>
      <c r="G972" t="s">
        <v>837</v>
      </c>
      <c r="H972" t="s">
        <v>364</v>
      </c>
      <c r="I972" t="s">
        <v>25</v>
      </c>
      <c r="J972" t="s">
        <v>596</v>
      </c>
      <c r="L972" t="s">
        <v>92</v>
      </c>
      <c r="M972" t="s">
        <v>602</v>
      </c>
      <c r="N972" t="s">
        <v>157</v>
      </c>
      <c r="O972" t="s">
        <v>665</v>
      </c>
      <c r="P972" t="s">
        <v>671</v>
      </c>
      <c r="Q972" t="s">
        <v>672</v>
      </c>
      <c r="R972" t="s">
        <v>985</v>
      </c>
      <c r="S972" t="s">
        <v>182</v>
      </c>
      <c r="T972" t="s">
        <v>17</v>
      </c>
      <c r="U972" t="s">
        <v>594</v>
      </c>
      <c r="W972" t="s">
        <v>137</v>
      </c>
      <c r="X972" t="s">
        <v>649</v>
      </c>
      <c r="AC972" t="s">
        <v>372</v>
      </c>
      <c r="AD972" t="s">
        <v>267</v>
      </c>
      <c r="AE972" t="s">
        <v>30</v>
      </c>
      <c r="AG972">
        <v>10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1</v>
      </c>
      <c r="AP972">
        <v>0</v>
      </c>
      <c r="AQ972">
        <v>3</v>
      </c>
      <c r="AR972">
        <v>4</v>
      </c>
      <c r="AS972">
        <v>3</v>
      </c>
      <c r="AT972">
        <v>10</v>
      </c>
      <c r="AU972" t="s">
        <v>31</v>
      </c>
      <c r="AW972">
        <v>450</v>
      </c>
      <c r="AX972">
        <v>100</v>
      </c>
      <c r="AY972">
        <v>0</v>
      </c>
      <c r="AZ972">
        <v>0</v>
      </c>
      <c r="BA972">
        <v>550</v>
      </c>
      <c r="BB972">
        <v>5.0849866700000002</v>
      </c>
      <c r="BC972">
        <v>14.63825578</v>
      </c>
      <c r="BD972">
        <v>12</v>
      </c>
    </row>
    <row r="973" spans="1:56" x14ac:dyDescent="0.25">
      <c r="A973" s="171">
        <v>44167</v>
      </c>
      <c r="B973" t="s">
        <v>92</v>
      </c>
      <c r="C973" t="s">
        <v>602</v>
      </c>
      <c r="D973" t="s">
        <v>940</v>
      </c>
      <c r="E973" t="s">
        <v>604</v>
      </c>
      <c r="F973" t="s">
        <v>218</v>
      </c>
      <c r="G973" t="s">
        <v>837</v>
      </c>
      <c r="H973" t="s">
        <v>364</v>
      </c>
      <c r="I973" t="s">
        <v>25</v>
      </c>
      <c r="J973" t="s">
        <v>596</v>
      </c>
      <c r="L973" t="s">
        <v>92</v>
      </c>
      <c r="M973" t="s">
        <v>602</v>
      </c>
      <c r="N973" t="s">
        <v>157</v>
      </c>
      <c r="O973" t="s">
        <v>665</v>
      </c>
      <c r="P973" t="s">
        <v>671</v>
      </c>
      <c r="Q973" t="s">
        <v>672</v>
      </c>
      <c r="R973" t="s">
        <v>925</v>
      </c>
      <c r="S973" t="s">
        <v>182</v>
      </c>
      <c r="T973" t="s">
        <v>17</v>
      </c>
      <c r="U973" t="s">
        <v>594</v>
      </c>
      <c r="W973" t="s">
        <v>137</v>
      </c>
      <c r="X973" t="s">
        <v>649</v>
      </c>
      <c r="AC973" t="s">
        <v>372</v>
      </c>
      <c r="AD973" t="s">
        <v>267</v>
      </c>
      <c r="AE973" t="s">
        <v>30</v>
      </c>
      <c r="AG973">
        <v>8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 s="36">
        <v>1</v>
      </c>
      <c r="AP973">
        <v>0</v>
      </c>
      <c r="AQ973">
        <v>3</v>
      </c>
      <c r="AR973">
        <v>2</v>
      </c>
      <c r="AS973">
        <v>3</v>
      </c>
      <c r="AT973">
        <v>8</v>
      </c>
      <c r="AU973" t="s">
        <v>66</v>
      </c>
      <c r="AV973" t="s">
        <v>327</v>
      </c>
      <c r="AW973">
        <v>470</v>
      </c>
      <c r="AX973">
        <v>0</v>
      </c>
      <c r="AY973">
        <v>80</v>
      </c>
      <c r="AZ973">
        <v>4</v>
      </c>
      <c r="BA973">
        <v>554</v>
      </c>
      <c r="BB973">
        <v>5.0849866700000002</v>
      </c>
      <c r="BC973">
        <v>14.63825578</v>
      </c>
      <c r="BD973">
        <v>12</v>
      </c>
    </row>
    <row r="974" spans="1:56" x14ac:dyDescent="0.25">
      <c r="A974" s="171">
        <v>44167</v>
      </c>
      <c r="B974" t="s">
        <v>92</v>
      </c>
      <c r="C974" t="s">
        <v>602</v>
      </c>
      <c r="D974" t="s">
        <v>940</v>
      </c>
      <c r="E974" t="s">
        <v>604</v>
      </c>
      <c r="F974" t="s">
        <v>218</v>
      </c>
      <c r="G974" t="s">
        <v>837</v>
      </c>
      <c r="H974" t="s">
        <v>364</v>
      </c>
      <c r="I974" t="s">
        <v>25</v>
      </c>
      <c r="J974" t="s">
        <v>596</v>
      </c>
      <c r="L974" t="s">
        <v>92</v>
      </c>
      <c r="M974" t="s">
        <v>602</v>
      </c>
      <c r="N974" t="s">
        <v>157</v>
      </c>
      <c r="O974" t="s">
        <v>665</v>
      </c>
      <c r="P974" t="s">
        <v>158</v>
      </c>
      <c r="Q974" t="s">
        <v>667</v>
      </c>
      <c r="R974" t="s">
        <v>925</v>
      </c>
      <c r="S974" t="s">
        <v>194</v>
      </c>
      <c r="T974" t="s">
        <v>17</v>
      </c>
      <c r="U974" t="s">
        <v>594</v>
      </c>
      <c r="W974" t="s">
        <v>221</v>
      </c>
      <c r="X974" t="s">
        <v>622</v>
      </c>
      <c r="AC974" t="s">
        <v>372</v>
      </c>
      <c r="AD974" t="s">
        <v>658</v>
      </c>
      <c r="AE974" t="s">
        <v>107</v>
      </c>
      <c r="AG974">
        <v>6</v>
      </c>
      <c r="AH974">
        <v>0</v>
      </c>
      <c r="AI974">
        <v>3</v>
      </c>
      <c r="AJ974">
        <v>0</v>
      </c>
      <c r="AK974">
        <v>0</v>
      </c>
      <c r="AL974">
        <v>0</v>
      </c>
      <c r="AM974">
        <v>0</v>
      </c>
      <c r="AN974">
        <v>0</v>
      </c>
      <c r="AO974" s="36">
        <v>2</v>
      </c>
      <c r="AP974">
        <v>0</v>
      </c>
      <c r="AQ974">
        <v>2</v>
      </c>
      <c r="AR974">
        <v>0</v>
      </c>
      <c r="AS974">
        <v>7</v>
      </c>
      <c r="AT974">
        <v>9</v>
      </c>
      <c r="AU974" t="s">
        <v>66</v>
      </c>
      <c r="AV974" t="s">
        <v>327</v>
      </c>
      <c r="AW974">
        <v>670</v>
      </c>
      <c r="AX974">
        <v>0</v>
      </c>
      <c r="AY974">
        <v>43</v>
      </c>
      <c r="AZ974">
        <v>4</v>
      </c>
      <c r="BA974">
        <v>717</v>
      </c>
      <c r="BB974">
        <v>5.0849866700000002</v>
      </c>
      <c r="BC974">
        <v>14.63825578</v>
      </c>
      <c r="BD974">
        <v>12</v>
      </c>
    </row>
    <row r="975" spans="1:56" x14ac:dyDescent="0.25">
      <c r="A975" s="171">
        <v>44167</v>
      </c>
      <c r="B975" t="s">
        <v>92</v>
      </c>
      <c r="C975" t="s">
        <v>602</v>
      </c>
      <c r="D975" t="s">
        <v>940</v>
      </c>
      <c r="E975" t="s">
        <v>604</v>
      </c>
      <c r="F975" t="s">
        <v>218</v>
      </c>
      <c r="G975" t="s">
        <v>837</v>
      </c>
      <c r="H975" t="s">
        <v>364</v>
      </c>
      <c r="I975" t="s">
        <v>25</v>
      </c>
      <c r="J975" t="s">
        <v>596</v>
      </c>
      <c r="L975" t="s">
        <v>92</v>
      </c>
      <c r="M975" t="s">
        <v>602</v>
      </c>
      <c r="N975" t="s">
        <v>157</v>
      </c>
      <c r="O975" t="s">
        <v>665</v>
      </c>
      <c r="P975" t="s">
        <v>671</v>
      </c>
      <c r="Q975" t="s">
        <v>672</v>
      </c>
      <c r="R975" t="s">
        <v>925</v>
      </c>
      <c r="S975" t="s">
        <v>182</v>
      </c>
      <c r="T975" t="s">
        <v>17</v>
      </c>
      <c r="U975" t="s">
        <v>594</v>
      </c>
      <c r="W975" t="s">
        <v>137</v>
      </c>
      <c r="X975" t="s">
        <v>649</v>
      </c>
      <c r="AC975" t="s">
        <v>372</v>
      </c>
      <c r="AD975" t="s">
        <v>267</v>
      </c>
      <c r="AE975" t="s">
        <v>107</v>
      </c>
      <c r="AG975">
        <v>5</v>
      </c>
      <c r="AH975">
        <v>0</v>
      </c>
      <c r="AI975">
        <v>4</v>
      </c>
      <c r="AJ975">
        <v>0</v>
      </c>
      <c r="AK975">
        <v>0</v>
      </c>
      <c r="AL975">
        <v>0</v>
      </c>
      <c r="AM975">
        <v>0</v>
      </c>
      <c r="AN975">
        <v>0</v>
      </c>
      <c r="AO975" s="36">
        <v>2</v>
      </c>
      <c r="AP975">
        <v>1</v>
      </c>
      <c r="AQ975">
        <v>2</v>
      </c>
      <c r="AR975">
        <v>3</v>
      </c>
      <c r="AS975">
        <v>3</v>
      </c>
      <c r="AT975">
        <v>9</v>
      </c>
      <c r="AU975" t="s">
        <v>31</v>
      </c>
      <c r="AW975">
        <v>600</v>
      </c>
      <c r="AX975">
        <v>120</v>
      </c>
      <c r="AY975">
        <v>0</v>
      </c>
      <c r="AZ975">
        <v>0</v>
      </c>
      <c r="BA975">
        <v>720</v>
      </c>
      <c r="BB975">
        <v>5.0849866700000002</v>
      </c>
      <c r="BC975">
        <v>14.63825578</v>
      </c>
      <c r="BD975">
        <v>12</v>
      </c>
    </row>
    <row r="976" spans="1:56" x14ac:dyDescent="0.25">
      <c r="A976" s="171">
        <v>44167</v>
      </c>
      <c r="B976" t="s">
        <v>92</v>
      </c>
      <c r="C976" t="s">
        <v>602</v>
      </c>
      <c r="D976" t="s">
        <v>940</v>
      </c>
      <c r="E976" t="s">
        <v>604</v>
      </c>
      <c r="F976" t="s">
        <v>218</v>
      </c>
      <c r="G976" t="s">
        <v>837</v>
      </c>
      <c r="H976" t="s">
        <v>364</v>
      </c>
      <c r="I976" t="s">
        <v>25</v>
      </c>
      <c r="J976" t="s">
        <v>596</v>
      </c>
      <c r="L976" t="s">
        <v>92</v>
      </c>
      <c r="M976" t="s">
        <v>602</v>
      </c>
      <c r="N976" t="s">
        <v>940</v>
      </c>
      <c r="O976" t="s">
        <v>604</v>
      </c>
      <c r="P976" t="s">
        <v>218</v>
      </c>
      <c r="Q976" t="s">
        <v>837</v>
      </c>
      <c r="R976" t="s">
        <v>949</v>
      </c>
      <c r="S976" t="s">
        <v>185</v>
      </c>
      <c r="T976" t="s">
        <v>17</v>
      </c>
      <c r="U976" t="s">
        <v>594</v>
      </c>
      <c r="W976" t="s">
        <v>639</v>
      </c>
      <c r="X976" t="s">
        <v>640</v>
      </c>
      <c r="AC976" t="s">
        <v>372</v>
      </c>
      <c r="AD976" t="s">
        <v>321</v>
      </c>
      <c r="AE976" t="s">
        <v>107</v>
      </c>
      <c r="AG976">
        <v>2</v>
      </c>
      <c r="AH976">
        <v>0</v>
      </c>
      <c r="AI976">
        <v>4</v>
      </c>
      <c r="AJ976">
        <v>0</v>
      </c>
      <c r="AK976">
        <v>0</v>
      </c>
      <c r="AL976">
        <v>0</v>
      </c>
      <c r="AM976">
        <v>0</v>
      </c>
      <c r="AN976">
        <v>0</v>
      </c>
      <c r="AO976" s="36">
        <v>2</v>
      </c>
      <c r="AP976">
        <v>0</v>
      </c>
      <c r="AQ976">
        <v>0</v>
      </c>
      <c r="AR976">
        <v>0</v>
      </c>
      <c r="AS976">
        <v>6</v>
      </c>
      <c r="AT976">
        <v>6</v>
      </c>
      <c r="AU976" t="s">
        <v>37</v>
      </c>
      <c r="AW976">
        <v>185</v>
      </c>
      <c r="AX976">
        <v>0</v>
      </c>
      <c r="AY976">
        <v>0</v>
      </c>
      <c r="AZ976">
        <v>0</v>
      </c>
      <c r="BA976">
        <v>185</v>
      </c>
      <c r="BB976">
        <v>5.0849866700000002</v>
      </c>
      <c r="BC976">
        <v>14.63825578</v>
      </c>
      <c r="BD976">
        <v>12</v>
      </c>
    </row>
    <row r="977" spans="1:56" x14ac:dyDescent="0.25">
      <c r="A977" s="171">
        <v>44167</v>
      </c>
      <c r="B977" t="s">
        <v>92</v>
      </c>
      <c r="C977" t="s">
        <v>602</v>
      </c>
      <c r="D977" t="s">
        <v>940</v>
      </c>
      <c r="E977" t="s">
        <v>604</v>
      </c>
      <c r="F977" t="s">
        <v>218</v>
      </c>
      <c r="G977" t="s">
        <v>837</v>
      </c>
      <c r="H977" t="s">
        <v>364</v>
      </c>
      <c r="I977" t="s">
        <v>25</v>
      </c>
      <c r="J977" t="s">
        <v>596</v>
      </c>
      <c r="L977" t="s">
        <v>92</v>
      </c>
      <c r="M977" t="s">
        <v>602</v>
      </c>
      <c r="N977" t="s">
        <v>940</v>
      </c>
      <c r="O977" t="s">
        <v>604</v>
      </c>
      <c r="P977" t="s">
        <v>218</v>
      </c>
      <c r="Q977" t="s">
        <v>837</v>
      </c>
      <c r="R977" t="s">
        <v>948</v>
      </c>
      <c r="S977" t="s">
        <v>314</v>
      </c>
      <c r="T977" t="s">
        <v>17</v>
      </c>
      <c r="U977" t="s">
        <v>594</v>
      </c>
      <c r="W977" t="s">
        <v>18</v>
      </c>
      <c r="X977" t="s">
        <v>601</v>
      </c>
      <c r="AC977" t="s">
        <v>372</v>
      </c>
      <c r="AD977" t="s">
        <v>279</v>
      </c>
      <c r="AE977" t="s">
        <v>30</v>
      </c>
      <c r="AG977">
        <v>7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 s="36">
        <v>1</v>
      </c>
      <c r="AP977">
        <v>0</v>
      </c>
      <c r="AQ977">
        <v>3</v>
      </c>
      <c r="AR977">
        <v>1</v>
      </c>
      <c r="AS977">
        <v>3</v>
      </c>
      <c r="AT977">
        <v>7</v>
      </c>
      <c r="AU977" t="s">
        <v>31</v>
      </c>
      <c r="AW977">
        <v>400</v>
      </c>
      <c r="AX977">
        <v>50</v>
      </c>
      <c r="AY977">
        <v>0</v>
      </c>
      <c r="AZ977">
        <v>0</v>
      </c>
      <c r="BA977">
        <v>450</v>
      </c>
      <c r="BB977">
        <v>5.0849866700000002</v>
      </c>
      <c r="BC977">
        <v>14.63825578</v>
      </c>
      <c r="BD977">
        <v>12</v>
      </c>
    </row>
    <row r="978" spans="1:56" x14ac:dyDescent="0.25">
      <c r="A978" s="171">
        <v>44167</v>
      </c>
      <c r="B978" t="s">
        <v>92</v>
      </c>
      <c r="C978" t="s">
        <v>602</v>
      </c>
      <c r="D978" t="s">
        <v>157</v>
      </c>
      <c r="E978" t="s">
        <v>665</v>
      </c>
      <c r="F978" t="s">
        <v>158</v>
      </c>
      <c r="G978" t="s">
        <v>667</v>
      </c>
      <c r="H978" t="s">
        <v>847</v>
      </c>
      <c r="I978" t="s">
        <v>17</v>
      </c>
      <c r="J978" t="s">
        <v>594</v>
      </c>
      <c r="L978" t="s">
        <v>221</v>
      </c>
      <c r="M978" t="s">
        <v>622</v>
      </c>
      <c r="R978" t="s">
        <v>372</v>
      </c>
      <c r="S978" t="s">
        <v>19</v>
      </c>
      <c r="T978" t="s">
        <v>25</v>
      </c>
      <c r="U978" t="s">
        <v>596</v>
      </c>
      <c r="W978" t="s">
        <v>92</v>
      </c>
      <c r="X978" t="s">
        <v>602</v>
      </c>
      <c r="Y978" t="s">
        <v>603</v>
      </c>
      <c r="Z978" t="s">
        <v>604</v>
      </c>
      <c r="AA978" t="s">
        <v>193</v>
      </c>
      <c r="AB978" t="s">
        <v>754</v>
      </c>
      <c r="AC978" t="s">
        <v>829</v>
      </c>
      <c r="AD978" t="s">
        <v>342</v>
      </c>
      <c r="AE978" t="s">
        <v>112</v>
      </c>
      <c r="AG978">
        <v>0</v>
      </c>
      <c r="AH978">
        <v>0</v>
      </c>
      <c r="AI978">
        <v>2</v>
      </c>
      <c r="AJ978">
        <v>0</v>
      </c>
      <c r="AK978">
        <v>0</v>
      </c>
      <c r="AL978">
        <v>0</v>
      </c>
      <c r="AM978">
        <v>0</v>
      </c>
      <c r="AN978">
        <v>0</v>
      </c>
      <c r="AO978" s="36">
        <v>1</v>
      </c>
      <c r="AP978">
        <v>0</v>
      </c>
      <c r="AQ978">
        <v>0</v>
      </c>
      <c r="AR978">
        <v>0</v>
      </c>
      <c r="AS978">
        <v>2</v>
      </c>
      <c r="AT978">
        <v>2</v>
      </c>
      <c r="AU978" t="s">
        <v>37</v>
      </c>
      <c r="AW978">
        <v>130</v>
      </c>
      <c r="AX978">
        <v>0</v>
      </c>
      <c r="AY978">
        <v>0</v>
      </c>
      <c r="AZ978">
        <v>0</v>
      </c>
      <c r="BA978">
        <v>130</v>
      </c>
      <c r="BB978">
        <v>6.0385846000000001</v>
      </c>
      <c r="BC978">
        <v>14.4007468</v>
      </c>
      <c r="BD978">
        <v>12</v>
      </c>
    </row>
    <row r="979" spans="1:56" x14ac:dyDescent="0.25">
      <c r="A979" s="171">
        <v>44167</v>
      </c>
      <c r="B979" t="s">
        <v>92</v>
      </c>
      <c r="C979" t="s">
        <v>602</v>
      </c>
      <c r="D979" t="s">
        <v>157</v>
      </c>
      <c r="E979" t="s">
        <v>665</v>
      </c>
      <c r="F979" t="s">
        <v>158</v>
      </c>
      <c r="G979" t="s">
        <v>667</v>
      </c>
      <c r="H979" t="s">
        <v>847</v>
      </c>
      <c r="I979" t="s">
        <v>25</v>
      </c>
      <c r="J979" t="s">
        <v>596</v>
      </c>
      <c r="L979" t="s">
        <v>26</v>
      </c>
      <c r="M979" t="s">
        <v>590</v>
      </c>
      <c r="N979" t="s">
        <v>288</v>
      </c>
      <c r="O979" t="s">
        <v>878</v>
      </c>
      <c r="P979" t="s">
        <v>289</v>
      </c>
      <c r="Q979" t="s">
        <v>879</v>
      </c>
      <c r="R979" t="s">
        <v>880</v>
      </c>
      <c r="S979" t="s">
        <v>232</v>
      </c>
      <c r="T979" t="s">
        <v>25</v>
      </c>
      <c r="U979" t="s">
        <v>596</v>
      </c>
      <c r="W979" t="s">
        <v>92</v>
      </c>
      <c r="X979" t="s">
        <v>602</v>
      </c>
      <c r="Y979" t="s">
        <v>157</v>
      </c>
      <c r="Z979" t="s">
        <v>665</v>
      </c>
      <c r="AA979" t="s">
        <v>158</v>
      </c>
      <c r="AB979" t="s">
        <v>667</v>
      </c>
      <c r="AC979" t="s">
        <v>881</v>
      </c>
      <c r="AD979" t="s">
        <v>320</v>
      </c>
      <c r="AE979" t="s">
        <v>30</v>
      </c>
      <c r="AG979">
        <v>2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1</v>
      </c>
      <c r="AP979">
        <v>0</v>
      </c>
      <c r="AQ979">
        <v>0</v>
      </c>
      <c r="AR979">
        <v>0</v>
      </c>
      <c r="AS979">
        <v>2</v>
      </c>
      <c r="AT979">
        <v>2</v>
      </c>
      <c r="AU979" t="s">
        <v>37</v>
      </c>
      <c r="AW979">
        <v>118</v>
      </c>
      <c r="AX979">
        <v>0</v>
      </c>
      <c r="AY979">
        <v>0</v>
      </c>
      <c r="AZ979">
        <v>0</v>
      </c>
      <c r="BA979">
        <v>118</v>
      </c>
      <c r="BB979">
        <v>6.0385846000000001</v>
      </c>
      <c r="BC979">
        <v>14.4007468</v>
      </c>
      <c r="BD979">
        <v>12</v>
      </c>
    </row>
    <row r="980" spans="1:56" x14ac:dyDescent="0.25">
      <c r="A980" s="171">
        <v>44167</v>
      </c>
      <c r="B980" t="s">
        <v>92</v>
      </c>
      <c r="C980" t="s">
        <v>602</v>
      </c>
      <c r="D980" t="s">
        <v>157</v>
      </c>
      <c r="E980" t="s">
        <v>665</v>
      </c>
      <c r="F980" t="s">
        <v>158</v>
      </c>
      <c r="G980" t="s">
        <v>667</v>
      </c>
      <c r="H980" t="s">
        <v>847</v>
      </c>
      <c r="I980" t="s">
        <v>17</v>
      </c>
      <c r="J980" t="s">
        <v>594</v>
      </c>
      <c r="L980" t="s">
        <v>221</v>
      </c>
      <c r="M980" t="s">
        <v>622</v>
      </c>
      <c r="R980" t="s">
        <v>372</v>
      </c>
      <c r="S980" t="s">
        <v>194</v>
      </c>
      <c r="T980" t="s">
        <v>25</v>
      </c>
      <c r="U980" t="s">
        <v>596</v>
      </c>
      <c r="W980" t="s">
        <v>92</v>
      </c>
      <c r="X980" t="s">
        <v>602</v>
      </c>
      <c r="Y980" t="s">
        <v>157</v>
      </c>
      <c r="Z980" t="s">
        <v>665</v>
      </c>
      <c r="AA980" t="s">
        <v>671</v>
      </c>
      <c r="AB980" t="s">
        <v>672</v>
      </c>
      <c r="AC980" t="s">
        <v>926</v>
      </c>
      <c r="AD980" t="s">
        <v>319</v>
      </c>
      <c r="AE980" t="s">
        <v>112</v>
      </c>
      <c r="AG980">
        <v>0</v>
      </c>
      <c r="AH980">
        <v>0</v>
      </c>
      <c r="AI980">
        <v>5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1</v>
      </c>
      <c r="AP980">
        <v>0</v>
      </c>
      <c r="AQ980">
        <v>0</v>
      </c>
      <c r="AR980">
        <v>0</v>
      </c>
      <c r="AS980">
        <v>5</v>
      </c>
      <c r="AT980">
        <v>5</v>
      </c>
      <c r="AU980" t="s">
        <v>37</v>
      </c>
      <c r="AW980">
        <v>205</v>
      </c>
      <c r="AX980">
        <v>0</v>
      </c>
      <c r="AY980">
        <v>0</v>
      </c>
      <c r="AZ980">
        <v>0</v>
      </c>
      <c r="BA980">
        <v>205</v>
      </c>
      <c r="BB980">
        <v>6.0385846000000001</v>
      </c>
      <c r="BC980">
        <v>14.4007468</v>
      </c>
      <c r="BD980">
        <v>12</v>
      </c>
    </row>
    <row r="981" spans="1:56" x14ac:dyDescent="0.25">
      <c r="A981" s="171">
        <v>44167</v>
      </c>
      <c r="B981" t="s">
        <v>92</v>
      </c>
      <c r="C981" t="s">
        <v>602</v>
      </c>
      <c r="D981" t="s">
        <v>157</v>
      </c>
      <c r="E981" t="s">
        <v>665</v>
      </c>
      <c r="F981" t="s">
        <v>158</v>
      </c>
      <c r="G981" t="s">
        <v>667</v>
      </c>
      <c r="H981" t="s">
        <v>847</v>
      </c>
      <c r="I981" t="s">
        <v>17</v>
      </c>
      <c r="J981" t="s">
        <v>594</v>
      </c>
      <c r="L981" t="s">
        <v>221</v>
      </c>
      <c r="M981" t="s">
        <v>622</v>
      </c>
      <c r="R981" t="s">
        <v>372</v>
      </c>
      <c r="S981" t="s">
        <v>194</v>
      </c>
      <c r="T981" t="s">
        <v>25</v>
      </c>
      <c r="U981" t="s">
        <v>596</v>
      </c>
      <c r="W981" t="s">
        <v>92</v>
      </c>
      <c r="X981" t="s">
        <v>602</v>
      </c>
      <c r="Y981" t="s">
        <v>603</v>
      </c>
      <c r="Z981" t="s">
        <v>604</v>
      </c>
      <c r="AA981" t="s">
        <v>193</v>
      </c>
      <c r="AB981" t="s">
        <v>754</v>
      </c>
      <c r="AC981" t="s">
        <v>829</v>
      </c>
      <c r="AD981" t="s">
        <v>319</v>
      </c>
      <c r="AE981" t="s">
        <v>112</v>
      </c>
      <c r="AG981">
        <v>0</v>
      </c>
      <c r="AH981">
        <v>0</v>
      </c>
      <c r="AI981">
        <v>2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1</v>
      </c>
      <c r="AP981">
        <v>0</v>
      </c>
      <c r="AQ981">
        <v>0</v>
      </c>
      <c r="AR981">
        <v>0</v>
      </c>
      <c r="AS981">
        <v>2</v>
      </c>
      <c r="AT981">
        <v>2</v>
      </c>
      <c r="AU981" t="s">
        <v>37</v>
      </c>
      <c r="AW981">
        <v>190</v>
      </c>
      <c r="AX981">
        <v>0</v>
      </c>
      <c r="AY981">
        <v>0</v>
      </c>
      <c r="AZ981">
        <v>0</v>
      </c>
      <c r="BA981">
        <v>190</v>
      </c>
      <c r="BB981">
        <v>6.0385846000000001</v>
      </c>
      <c r="BC981">
        <v>14.4007468</v>
      </c>
      <c r="BD981">
        <v>12</v>
      </c>
    </row>
    <row r="982" spans="1:56" x14ac:dyDescent="0.25">
      <c r="A982" s="171">
        <v>44167</v>
      </c>
      <c r="B982" t="s">
        <v>10</v>
      </c>
      <c r="C982" t="s">
        <v>659</v>
      </c>
      <c r="D982" t="s">
        <v>11</v>
      </c>
      <c r="E982" t="s">
        <v>660</v>
      </c>
      <c r="F982" t="s">
        <v>51</v>
      </c>
      <c r="G982" t="s">
        <v>1141</v>
      </c>
      <c r="H982" t="s">
        <v>361</v>
      </c>
      <c r="I982" t="s">
        <v>25</v>
      </c>
      <c r="J982" t="s">
        <v>596</v>
      </c>
      <c r="L982" t="s">
        <v>10</v>
      </c>
      <c r="M982" t="s">
        <v>659</v>
      </c>
      <c r="N982" t="s">
        <v>11</v>
      </c>
      <c r="O982" t="s">
        <v>660</v>
      </c>
      <c r="P982" t="s">
        <v>51</v>
      </c>
      <c r="Q982" t="s">
        <v>1141</v>
      </c>
      <c r="R982" t="s">
        <v>1166</v>
      </c>
      <c r="S982" t="s">
        <v>314</v>
      </c>
      <c r="T982" t="s">
        <v>25</v>
      </c>
      <c r="U982" t="s">
        <v>596</v>
      </c>
      <c r="W982" t="s">
        <v>10</v>
      </c>
      <c r="X982" t="s">
        <v>659</v>
      </c>
      <c r="Y982" t="s">
        <v>11</v>
      </c>
      <c r="Z982" t="s">
        <v>660</v>
      </c>
      <c r="AA982" t="s">
        <v>12</v>
      </c>
      <c r="AB982" t="s">
        <v>661</v>
      </c>
      <c r="AC982" t="s">
        <v>499</v>
      </c>
      <c r="AD982" t="s">
        <v>59</v>
      </c>
      <c r="AE982" t="s">
        <v>36</v>
      </c>
      <c r="AG982">
        <v>0</v>
      </c>
      <c r="AH982">
        <v>4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 s="36">
        <v>1</v>
      </c>
      <c r="AP982">
        <v>0</v>
      </c>
      <c r="AQ982">
        <v>0</v>
      </c>
      <c r="AR982">
        <v>0</v>
      </c>
      <c r="AS982">
        <v>4</v>
      </c>
      <c r="AT982">
        <v>4</v>
      </c>
      <c r="AU982" t="s">
        <v>37</v>
      </c>
      <c r="AW982">
        <v>40</v>
      </c>
      <c r="AX982">
        <v>0</v>
      </c>
      <c r="AY982">
        <v>0</v>
      </c>
      <c r="AZ982">
        <v>0</v>
      </c>
      <c r="BA982">
        <v>40</v>
      </c>
      <c r="BB982">
        <v>8.6633450799999991</v>
      </c>
      <c r="BC982">
        <v>14.9876931</v>
      </c>
      <c r="BD982">
        <v>12</v>
      </c>
    </row>
    <row r="983" spans="1:56" x14ac:dyDescent="0.25">
      <c r="A983" s="171">
        <v>44167</v>
      </c>
      <c r="B983" t="s">
        <v>10</v>
      </c>
      <c r="C983" t="s">
        <v>659</v>
      </c>
      <c r="D983" t="s">
        <v>11</v>
      </c>
      <c r="E983" t="s">
        <v>660</v>
      </c>
      <c r="F983" t="s">
        <v>51</v>
      </c>
      <c r="G983" t="s">
        <v>1141</v>
      </c>
      <c r="H983" t="s">
        <v>361</v>
      </c>
      <c r="I983" t="s">
        <v>14</v>
      </c>
      <c r="J983" t="s">
        <v>611</v>
      </c>
      <c r="L983" t="s">
        <v>52</v>
      </c>
      <c r="M983" t="s">
        <v>616</v>
      </c>
      <c r="R983" t="s">
        <v>372</v>
      </c>
      <c r="S983" t="s">
        <v>196</v>
      </c>
      <c r="T983" t="s">
        <v>25</v>
      </c>
      <c r="U983" t="s">
        <v>596</v>
      </c>
      <c r="W983" t="s">
        <v>10</v>
      </c>
      <c r="X983" t="s">
        <v>659</v>
      </c>
      <c r="Y983" t="s">
        <v>11</v>
      </c>
      <c r="Z983" t="s">
        <v>660</v>
      </c>
      <c r="AA983" t="s">
        <v>12</v>
      </c>
      <c r="AB983" t="s">
        <v>661</v>
      </c>
      <c r="AC983" t="s">
        <v>381</v>
      </c>
      <c r="AD983" t="s">
        <v>863</v>
      </c>
      <c r="AE983" t="s">
        <v>36</v>
      </c>
      <c r="AG983">
        <v>0</v>
      </c>
      <c r="AH983">
        <v>7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 s="36">
        <v>1</v>
      </c>
      <c r="AP983">
        <v>1</v>
      </c>
      <c r="AQ983">
        <v>2</v>
      </c>
      <c r="AR983">
        <v>2</v>
      </c>
      <c r="AS983">
        <v>2</v>
      </c>
      <c r="AT983">
        <v>7</v>
      </c>
      <c r="AU983" t="s">
        <v>21</v>
      </c>
      <c r="AV983" t="s">
        <v>652</v>
      </c>
      <c r="AW983">
        <v>70</v>
      </c>
      <c r="AX983">
        <v>35</v>
      </c>
      <c r="AY983">
        <v>0</v>
      </c>
      <c r="AZ983">
        <v>5</v>
      </c>
      <c r="BA983">
        <v>110</v>
      </c>
      <c r="BB983">
        <v>8.6633450799999991</v>
      </c>
      <c r="BC983">
        <v>14.9876931</v>
      </c>
      <c r="BD983">
        <v>12</v>
      </c>
    </row>
    <row r="984" spans="1:56" x14ac:dyDescent="0.25">
      <c r="A984" s="171">
        <v>44167</v>
      </c>
      <c r="B984" t="s">
        <v>10</v>
      </c>
      <c r="C984" t="s">
        <v>659</v>
      </c>
      <c r="D984" t="s">
        <v>11</v>
      </c>
      <c r="E984" t="s">
        <v>660</v>
      </c>
      <c r="F984" t="s">
        <v>51</v>
      </c>
      <c r="G984" t="s">
        <v>1141</v>
      </c>
      <c r="H984" t="s">
        <v>361</v>
      </c>
      <c r="I984" t="s">
        <v>14</v>
      </c>
      <c r="J984" t="s">
        <v>611</v>
      </c>
      <c r="L984" t="s">
        <v>52</v>
      </c>
      <c r="M984" t="s">
        <v>616</v>
      </c>
      <c r="R984" t="s">
        <v>372</v>
      </c>
      <c r="S984" t="s">
        <v>196</v>
      </c>
      <c r="T984" t="s">
        <v>25</v>
      </c>
      <c r="U984" t="s">
        <v>596</v>
      </c>
      <c r="W984" t="s">
        <v>10</v>
      </c>
      <c r="X984" t="s">
        <v>659</v>
      </c>
      <c r="Y984" t="s">
        <v>11</v>
      </c>
      <c r="Z984" t="s">
        <v>660</v>
      </c>
      <c r="AA984" t="s">
        <v>12</v>
      </c>
      <c r="AB984" t="s">
        <v>661</v>
      </c>
      <c r="AC984" t="s">
        <v>381</v>
      </c>
      <c r="AD984" t="s">
        <v>863</v>
      </c>
      <c r="AE984" t="s">
        <v>36</v>
      </c>
      <c r="AG984">
        <v>0</v>
      </c>
      <c r="AH984">
        <v>9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 s="36">
        <v>1</v>
      </c>
      <c r="AP984">
        <v>2</v>
      </c>
      <c r="AQ984">
        <v>2</v>
      </c>
      <c r="AR984">
        <v>2</v>
      </c>
      <c r="AS984">
        <v>3</v>
      </c>
      <c r="AT984">
        <v>9</v>
      </c>
      <c r="AU984" t="s">
        <v>21</v>
      </c>
      <c r="AV984" t="s">
        <v>327</v>
      </c>
      <c r="AW984">
        <v>90</v>
      </c>
      <c r="AX984">
        <v>40</v>
      </c>
      <c r="AY984">
        <v>0</v>
      </c>
      <c r="AZ984">
        <v>3</v>
      </c>
      <c r="BA984">
        <v>133</v>
      </c>
      <c r="BB984">
        <v>8.6633450799999991</v>
      </c>
      <c r="BC984">
        <v>14.9876931</v>
      </c>
      <c r="BD984">
        <v>12</v>
      </c>
    </row>
    <row r="985" spans="1:56" x14ac:dyDescent="0.25">
      <c r="A985" s="171">
        <v>44167</v>
      </c>
      <c r="B985" t="s">
        <v>10</v>
      </c>
      <c r="C985" t="s">
        <v>659</v>
      </c>
      <c r="D985" t="s">
        <v>11</v>
      </c>
      <c r="E985" t="s">
        <v>660</v>
      </c>
      <c r="F985" t="s">
        <v>33</v>
      </c>
      <c r="G985" t="s">
        <v>668</v>
      </c>
      <c r="H985" t="s">
        <v>362</v>
      </c>
      <c r="I985" t="s">
        <v>25</v>
      </c>
      <c r="J985" t="s">
        <v>596</v>
      </c>
      <c r="L985" t="s">
        <v>10</v>
      </c>
      <c r="M985" t="s">
        <v>659</v>
      </c>
      <c r="N985" t="s">
        <v>927</v>
      </c>
      <c r="O985" t="s">
        <v>928</v>
      </c>
      <c r="P985" t="s">
        <v>1143</v>
      </c>
      <c r="Q985" t="s">
        <v>1144</v>
      </c>
      <c r="R985" t="s">
        <v>359</v>
      </c>
      <c r="S985" t="s">
        <v>234</v>
      </c>
      <c r="T985" t="s">
        <v>25</v>
      </c>
      <c r="U985" t="s">
        <v>596</v>
      </c>
      <c r="W985" t="s">
        <v>10</v>
      </c>
      <c r="X985" t="s">
        <v>659</v>
      </c>
      <c r="Y985" t="s">
        <v>11</v>
      </c>
      <c r="Z985" t="s">
        <v>660</v>
      </c>
      <c r="AA985" t="s">
        <v>33</v>
      </c>
      <c r="AB985" t="s">
        <v>668</v>
      </c>
      <c r="AC985" t="s">
        <v>362</v>
      </c>
      <c r="AD985" t="s">
        <v>185</v>
      </c>
      <c r="AE985" t="s">
        <v>30</v>
      </c>
      <c r="AG985">
        <v>19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 s="36">
        <v>1</v>
      </c>
      <c r="AP985">
        <v>5</v>
      </c>
      <c r="AQ985">
        <v>6</v>
      </c>
      <c r="AR985">
        <v>4</v>
      </c>
      <c r="AS985">
        <v>4</v>
      </c>
      <c r="AT985">
        <v>19</v>
      </c>
      <c r="AU985" t="s">
        <v>346</v>
      </c>
      <c r="AW985">
        <v>0</v>
      </c>
      <c r="AX985">
        <v>0</v>
      </c>
      <c r="AY985">
        <v>700</v>
      </c>
      <c r="AZ985">
        <v>0</v>
      </c>
      <c r="BA985">
        <v>700</v>
      </c>
      <c r="BB985">
        <v>9.3887997999999993</v>
      </c>
      <c r="BC985">
        <v>13.43275727</v>
      </c>
      <c r="BD985">
        <v>12</v>
      </c>
    </row>
    <row r="986" spans="1:56" x14ac:dyDescent="0.25">
      <c r="A986" s="171">
        <v>44167</v>
      </c>
      <c r="B986" t="s">
        <v>10</v>
      </c>
      <c r="C986" t="s">
        <v>659</v>
      </c>
      <c r="D986" t="s">
        <v>11</v>
      </c>
      <c r="E986" t="s">
        <v>660</v>
      </c>
      <c r="F986" t="s">
        <v>12</v>
      </c>
      <c r="G986" t="s">
        <v>661</v>
      </c>
      <c r="H986" t="s">
        <v>368</v>
      </c>
      <c r="I986" t="s">
        <v>25</v>
      </c>
      <c r="J986" t="s">
        <v>596</v>
      </c>
      <c r="L986" t="s">
        <v>10</v>
      </c>
      <c r="M986" t="s">
        <v>659</v>
      </c>
      <c r="N986" t="s">
        <v>11</v>
      </c>
      <c r="O986" t="s">
        <v>660</v>
      </c>
      <c r="P986" t="s">
        <v>12</v>
      </c>
      <c r="Q986" t="s">
        <v>661</v>
      </c>
      <c r="R986" t="s">
        <v>397</v>
      </c>
      <c r="S986" t="s">
        <v>182</v>
      </c>
      <c r="T986" t="s">
        <v>25</v>
      </c>
      <c r="U986" t="s">
        <v>596</v>
      </c>
      <c r="W986" t="s">
        <v>10</v>
      </c>
      <c r="X986" t="s">
        <v>659</v>
      </c>
      <c r="Y986" t="s">
        <v>11</v>
      </c>
      <c r="Z986" t="s">
        <v>660</v>
      </c>
      <c r="AA986" t="s">
        <v>12</v>
      </c>
      <c r="AB986" t="s">
        <v>661</v>
      </c>
      <c r="AC986" t="s">
        <v>510</v>
      </c>
      <c r="AD986" t="s">
        <v>265</v>
      </c>
      <c r="AE986" t="s">
        <v>30</v>
      </c>
      <c r="AG986">
        <v>7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 s="36">
        <v>1</v>
      </c>
      <c r="AP986">
        <v>0</v>
      </c>
      <c r="AQ986">
        <v>1</v>
      </c>
      <c r="AR986">
        <v>4</v>
      </c>
      <c r="AS986">
        <v>2</v>
      </c>
      <c r="AT986">
        <v>7</v>
      </c>
      <c r="AU986" t="s">
        <v>37</v>
      </c>
      <c r="AW986">
        <v>130</v>
      </c>
      <c r="AX986">
        <v>0</v>
      </c>
      <c r="AY986">
        <v>0</v>
      </c>
      <c r="AZ986">
        <v>0</v>
      </c>
      <c r="BA986">
        <v>130</v>
      </c>
      <c r="BB986">
        <v>7.5627594599999997</v>
      </c>
      <c r="BC986">
        <v>15.4252009</v>
      </c>
      <c r="BD986">
        <v>12</v>
      </c>
    </row>
    <row r="987" spans="1:56" x14ac:dyDescent="0.25">
      <c r="A987" s="171">
        <v>44168</v>
      </c>
      <c r="B987" t="s">
        <v>26</v>
      </c>
      <c r="C987" t="s">
        <v>590</v>
      </c>
      <c r="D987" t="s">
        <v>591</v>
      </c>
      <c r="E987" t="s">
        <v>592</v>
      </c>
      <c r="F987" t="s">
        <v>142</v>
      </c>
      <c r="G987" t="s">
        <v>606</v>
      </c>
      <c r="H987" t="s">
        <v>363</v>
      </c>
      <c r="I987" t="s">
        <v>25</v>
      </c>
      <c r="J987" t="s">
        <v>596</v>
      </c>
      <c r="L987" t="s">
        <v>26</v>
      </c>
      <c r="M987" t="s">
        <v>590</v>
      </c>
      <c r="N987" t="s">
        <v>591</v>
      </c>
      <c r="O987" t="s">
        <v>592</v>
      </c>
      <c r="P987" t="s">
        <v>142</v>
      </c>
      <c r="Q987" t="s">
        <v>606</v>
      </c>
      <c r="R987" t="s">
        <v>363</v>
      </c>
      <c r="S987" t="s">
        <v>144</v>
      </c>
      <c r="T987" t="s">
        <v>25</v>
      </c>
      <c r="U987" t="s">
        <v>596</v>
      </c>
      <c r="W987" t="s">
        <v>92</v>
      </c>
      <c r="X987" t="s">
        <v>602</v>
      </c>
      <c r="Y987" t="s">
        <v>157</v>
      </c>
      <c r="Z987" t="s">
        <v>665</v>
      </c>
      <c r="AA987" t="s">
        <v>158</v>
      </c>
      <c r="AB987" t="s">
        <v>667</v>
      </c>
      <c r="AC987" t="s">
        <v>450</v>
      </c>
      <c r="AD987" t="s">
        <v>267</v>
      </c>
      <c r="AE987" t="s">
        <v>112</v>
      </c>
      <c r="AG987">
        <v>0</v>
      </c>
      <c r="AH987">
        <v>0</v>
      </c>
      <c r="AI987">
        <v>2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1</v>
      </c>
      <c r="AP987">
        <v>0</v>
      </c>
      <c r="AQ987">
        <v>0</v>
      </c>
      <c r="AR987">
        <v>0</v>
      </c>
      <c r="AS987">
        <v>2</v>
      </c>
      <c r="AT987">
        <v>2</v>
      </c>
      <c r="AU987" t="s">
        <v>37</v>
      </c>
      <c r="AW987">
        <v>64</v>
      </c>
      <c r="AX987">
        <v>0</v>
      </c>
      <c r="AY987">
        <v>0</v>
      </c>
      <c r="AZ987">
        <v>0</v>
      </c>
      <c r="BA987">
        <v>64</v>
      </c>
      <c r="BB987">
        <v>6.9304543000000001</v>
      </c>
      <c r="BC987">
        <v>14.819990539999999</v>
      </c>
      <c r="BD987">
        <v>12</v>
      </c>
    </row>
    <row r="988" spans="1:56" x14ac:dyDescent="0.25">
      <c r="A988" s="171">
        <v>44168</v>
      </c>
      <c r="B988" t="s">
        <v>26</v>
      </c>
      <c r="C988" t="s">
        <v>590</v>
      </c>
      <c r="D988" t="s">
        <v>591</v>
      </c>
      <c r="E988" t="s">
        <v>592</v>
      </c>
      <c r="F988" t="s">
        <v>142</v>
      </c>
      <c r="G988" t="s">
        <v>606</v>
      </c>
      <c r="H988" t="s">
        <v>363</v>
      </c>
      <c r="I988" t="s">
        <v>25</v>
      </c>
      <c r="J988" t="s">
        <v>596</v>
      </c>
      <c r="L988" t="s">
        <v>26</v>
      </c>
      <c r="M988" t="s">
        <v>590</v>
      </c>
      <c r="N988" t="s">
        <v>591</v>
      </c>
      <c r="O988" t="s">
        <v>592</v>
      </c>
      <c r="P988" t="s">
        <v>142</v>
      </c>
      <c r="Q988" t="s">
        <v>606</v>
      </c>
      <c r="R988" t="s">
        <v>363</v>
      </c>
      <c r="S988" t="s">
        <v>144</v>
      </c>
      <c r="T988" t="s">
        <v>25</v>
      </c>
      <c r="U988" t="s">
        <v>596</v>
      </c>
      <c r="W988" t="s">
        <v>92</v>
      </c>
      <c r="X988" t="s">
        <v>602</v>
      </c>
      <c r="Y988" t="s">
        <v>157</v>
      </c>
      <c r="Z988" t="s">
        <v>665</v>
      </c>
      <c r="AA988" t="s">
        <v>158</v>
      </c>
      <c r="AB988" t="s">
        <v>667</v>
      </c>
      <c r="AC988" t="s">
        <v>450</v>
      </c>
      <c r="AD988" t="s">
        <v>322</v>
      </c>
      <c r="AE988" t="s">
        <v>30</v>
      </c>
      <c r="AG988">
        <v>2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1</v>
      </c>
      <c r="AP988">
        <v>0</v>
      </c>
      <c r="AQ988">
        <v>0</v>
      </c>
      <c r="AR988">
        <v>0</v>
      </c>
      <c r="AS988">
        <v>2</v>
      </c>
      <c r="AT988">
        <v>2</v>
      </c>
      <c r="AU988" t="s">
        <v>37</v>
      </c>
      <c r="AW988">
        <v>79</v>
      </c>
      <c r="AX988">
        <v>0</v>
      </c>
      <c r="AY988">
        <v>0</v>
      </c>
      <c r="AZ988">
        <v>0</v>
      </c>
      <c r="BA988">
        <v>79</v>
      </c>
      <c r="BB988">
        <v>6.9304543000000001</v>
      </c>
      <c r="BC988">
        <v>14.819990539999999</v>
      </c>
      <c r="BD988">
        <v>12</v>
      </c>
    </row>
    <row r="989" spans="1:56" x14ac:dyDescent="0.25">
      <c r="A989" s="171">
        <v>44168</v>
      </c>
      <c r="B989" t="s">
        <v>26</v>
      </c>
      <c r="C989" t="s">
        <v>590</v>
      </c>
      <c r="D989" t="s">
        <v>591</v>
      </c>
      <c r="E989" t="s">
        <v>592</v>
      </c>
      <c r="F989" t="s">
        <v>142</v>
      </c>
      <c r="G989" t="s">
        <v>606</v>
      </c>
      <c r="H989" t="s">
        <v>363</v>
      </c>
      <c r="I989" t="s">
        <v>25</v>
      </c>
      <c r="J989" t="s">
        <v>596</v>
      </c>
      <c r="L989" t="s">
        <v>26</v>
      </c>
      <c r="M989" t="s">
        <v>590</v>
      </c>
      <c r="N989" t="s">
        <v>591</v>
      </c>
      <c r="O989" t="s">
        <v>592</v>
      </c>
      <c r="P989" t="s">
        <v>142</v>
      </c>
      <c r="Q989" t="s">
        <v>606</v>
      </c>
      <c r="R989" t="s">
        <v>363</v>
      </c>
      <c r="S989" t="s">
        <v>144</v>
      </c>
      <c r="T989" t="s">
        <v>25</v>
      </c>
      <c r="U989" t="s">
        <v>596</v>
      </c>
      <c r="W989" t="s">
        <v>92</v>
      </c>
      <c r="X989" t="s">
        <v>602</v>
      </c>
      <c r="Y989" t="s">
        <v>157</v>
      </c>
      <c r="Z989" t="s">
        <v>665</v>
      </c>
      <c r="AA989" t="s">
        <v>158</v>
      </c>
      <c r="AB989" t="s">
        <v>667</v>
      </c>
      <c r="AC989" t="s">
        <v>450</v>
      </c>
      <c r="AD989" t="s">
        <v>322</v>
      </c>
      <c r="AE989" t="s">
        <v>107</v>
      </c>
      <c r="AG989">
        <v>3</v>
      </c>
      <c r="AH989">
        <v>0</v>
      </c>
      <c r="AI989">
        <v>2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2</v>
      </c>
      <c r="AP989">
        <v>0</v>
      </c>
      <c r="AQ989">
        <v>0</v>
      </c>
      <c r="AR989">
        <v>0</v>
      </c>
      <c r="AS989">
        <v>5</v>
      </c>
      <c r="AT989">
        <v>5</v>
      </c>
      <c r="AU989" t="s">
        <v>37</v>
      </c>
      <c r="AW989">
        <v>100</v>
      </c>
      <c r="AX989">
        <v>0</v>
      </c>
      <c r="AY989">
        <v>0</v>
      </c>
      <c r="AZ989">
        <v>0</v>
      </c>
      <c r="BA989">
        <v>100</v>
      </c>
      <c r="BB989">
        <v>6.9304543000000001</v>
      </c>
      <c r="BC989">
        <v>14.819990539999999</v>
      </c>
      <c r="BD989">
        <v>12</v>
      </c>
    </row>
    <row r="990" spans="1:56" x14ac:dyDescent="0.25">
      <c r="A990" s="171">
        <v>44168</v>
      </c>
      <c r="B990" t="s">
        <v>26</v>
      </c>
      <c r="C990" t="s">
        <v>590</v>
      </c>
      <c r="D990" t="s">
        <v>591</v>
      </c>
      <c r="E990" t="s">
        <v>592</v>
      </c>
      <c r="F990" t="s">
        <v>142</v>
      </c>
      <c r="G990" t="s">
        <v>606</v>
      </c>
      <c r="H990" t="s">
        <v>363</v>
      </c>
      <c r="I990" t="s">
        <v>14</v>
      </c>
      <c r="J990" t="s">
        <v>611</v>
      </c>
      <c r="L990" t="s">
        <v>23</v>
      </c>
      <c r="M990" t="s">
        <v>613</v>
      </c>
      <c r="R990" t="s">
        <v>372</v>
      </c>
      <c r="S990" t="s">
        <v>182</v>
      </c>
      <c r="T990" t="s">
        <v>17</v>
      </c>
      <c r="U990" t="s">
        <v>594</v>
      </c>
      <c r="W990" t="s">
        <v>614</v>
      </c>
      <c r="X990" t="s">
        <v>615</v>
      </c>
      <c r="AC990" t="s">
        <v>372</v>
      </c>
      <c r="AD990" t="s">
        <v>59</v>
      </c>
      <c r="AE990" t="s">
        <v>36</v>
      </c>
      <c r="AG990">
        <v>0</v>
      </c>
      <c r="AH990">
        <v>14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1</v>
      </c>
      <c r="AP990">
        <v>4</v>
      </c>
      <c r="AQ990">
        <v>5</v>
      </c>
      <c r="AR990">
        <v>2</v>
      </c>
      <c r="AS990">
        <v>3</v>
      </c>
      <c r="AT990">
        <v>14</v>
      </c>
      <c r="AU990" t="s">
        <v>39</v>
      </c>
      <c r="AW990">
        <v>110</v>
      </c>
      <c r="AX990">
        <v>89</v>
      </c>
      <c r="AY990">
        <v>42</v>
      </c>
      <c r="AZ990">
        <v>0</v>
      </c>
      <c r="BA990">
        <v>241</v>
      </c>
      <c r="BB990">
        <v>6.9304543000000001</v>
      </c>
      <c r="BC990">
        <v>14.819990539999999</v>
      </c>
      <c r="BD990">
        <v>12</v>
      </c>
    </row>
    <row r="991" spans="1:56" x14ac:dyDescent="0.25">
      <c r="A991" s="171">
        <v>44168</v>
      </c>
      <c r="B991" t="s">
        <v>26</v>
      </c>
      <c r="C991" t="s">
        <v>590</v>
      </c>
      <c r="D991" t="s">
        <v>591</v>
      </c>
      <c r="E991" t="s">
        <v>592</v>
      </c>
      <c r="F991" t="s">
        <v>142</v>
      </c>
      <c r="G991" t="s">
        <v>606</v>
      </c>
      <c r="H991" t="s">
        <v>363</v>
      </c>
      <c r="I991" t="s">
        <v>14</v>
      </c>
      <c r="J991" t="s">
        <v>611</v>
      </c>
      <c r="L991" t="s">
        <v>23</v>
      </c>
      <c r="M991" t="s">
        <v>613</v>
      </c>
      <c r="R991" t="s">
        <v>372</v>
      </c>
      <c r="S991" t="s">
        <v>182</v>
      </c>
      <c r="T991" t="s">
        <v>17</v>
      </c>
      <c r="U991" t="s">
        <v>594</v>
      </c>
      <c r="W991" t="s">
        <v>18</v>
      </c>
      <c r="X991" t="s">
        <v>601</v>
      </c>
      <c r="AC991" t="s">
        <v>372</v>
      </c>
      <c r="AD991" t="s">
        <v>342</v>
      </c>
      <c r="AE991" t="s">
        <v>36</v>
      </c>
      <c r="AG991">
        <v>0</v>
      </c>
      <c r="AH991">
        <v>11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1</v>
      </c>
      <c r="AP991">
        <v>3</v>
      </c>
      <c r="AQ991">
        <v>3</v>
      </c>
      <c r="AR991">
        <v>2</v>
      </c>
      <c r="AS991">
        <v>3</v>
      </c>
      <c r="AT991">
        <v>11</v>
      </c>
      <c r="AU991" t="s">
        <v>39</v>
      </c>
      <c r="AW991">
        <v>115</v>
      </c>
      <c r="AX991">
        <v>82</v>
      </c>
      <c r="AY991">
        <v>43</v>
      </c>
      <c r="AZ991">
        <v>0</v>
      </c>
      <c r="BA991">
        <v>240</v>
      </c>
      <c r="BB991">
        <v>6.9304543000000001</v>
      </c>
      <c r="BC991">
        <v>14.819990539999999</v>
      </c>
      <c r="BD991">
        <v>12</v>
      </c>
    </row>
    <row r="992" spans="1:56" x14ac:dyDescent="0.25">
      <c r="A992" s="171">
        <v>44168</v>
      </c>
      <c r="B992" t="s">
        <v>26</v>
      </c>
      <c r="C992" t="s">
        <v>590</v>
      </c>
      <c r="D992" t="s">
        <v>591</v>
      </c>
      <c r="E992" t="s">
        <v>592</v>
      </c>
      <c r="F992" t="s">
        <v>142</v>
      </c>
      <c r="G992" t="s">
        <v>606</v>
      </c>
      <c r="H992" t="s">
        <v>363</v>
      </c>
      <c r="I992" t="s">
        <v>14</v>
      </c>
      <c r="J992" t="s">
        <v>611</v>
      </c>
      <c r="L992" t="s">
        <v>313</v>
      </c>
      <c r="M992" t="s">
        <v>627</v>
      </c>
      <c r="R992" t="s">
        <v>372</v>
      </c>
      <c r="S992" t="s">
        <v>232</v>
      </c>
      <c r="T992" t="s">
        <v>17</v>
      </c>
      <c r="U992" t="s">
        <v>594</v>
      </c>
      <c r="W992" t="s">
        <v>618</v>
      </c>
      <c r="X992" t="s">
        <v>619</v>
      </c>
      <c r="AC992" t="s">
        <v>372</v>
      </c>
      <c r="AD992" t="s">
        <v>59</v>
      </c>
      <c r="AE992" t="s">
        <v>36</v>
      </c>
      <c r="AG992">
        <v>0</v>
      </c>
      <c r="AH992">
        <v>12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1</v>
      </c>
      <c r="AP992">
        <v>3</v>
      </c>
      <c r="AQ992">
        <v>4</v>
      </c>
      <c r="AR992">
        <v>2</v>
      </c>
      <c r="AS992">
        <v>3</v>
      </c>
      <c r="AT992">
        <v>12</v>
      </c>
      <c r="AU992" t="s">
        <v>39</v>
      </c>
      <c r="AW992">
        <v>105</v>
      </c>
      <c r="AX992">
        <v>65</v>
      </c>
      <c r="AY992">
        <v>36</v>
      </c>
      <c r="AZ992">
        <v>0</v>
      </c>
      <c r="BA992">
        <v>206</v>
      </c>
      <c r="BB992">
        <v>6.9304543000000001</v>
      </c>
      <c r="BC992">
        <v>14.819990539999999</v>
      </c>
      <c r="BD992">
        <v>12</v>
      </c>
    </row>
    <row r="993" spans="1:56" x14ac:dyDescent="0.25">
      <c r="A993" s="171">
        <v>44168</v>
      </c>
      <c r="B993" t="s">
        <v>26</v>
      </c>
      <c r="C993" t="s">
        <v>590</v>
      </c>
      <c r="D993" t="s">
        <v>591</v>
      </c>
      <c r="E993" t="s">
        <v>592</v>
      </c>
      <c r="F993" t="s">
        <v>88</v>
      </c>
      <c r="G993" t="s">
        <v>593</v>
      </c>
      <c r="H993" t="s">
        <v>89</v>
      </c>
      <c r="I993" t="s">
        <v>25</v>
      </c>
      <c r="J993" t="s">
        <v>596</v>
      </c>
      <c r="L993" t="s">
        <v>26</v>
      </c>
      <c r="M993" t="s">
        <v>590</v>
      </c>
      <c r="N993" t="s">
        <v>591</v>
      </c>
      <c r="O993" t="s">
        <v>592</v>
      </c>
      <c r="P993" t="s">
        <v>142</v>
      </c>
      <c r="Q993" t="s">
        <v>606</v>
      </c>
      <c r="R993" t="s">
        <v>153</v>
      </c>
      <c r="S993" t="s">
        <v>314</v>
      </c>
      <c r="T993" t="s">
        <v>25</v>
      </c>
      <c r="U993" t="s">
        <v>596</v>
      </c>
      <c r="W993" t="s">
        <v>26</v>
      </c>
      <c r="X993" t="s">
        <v>590</v>
      </c>
      <c r="Y993" t="s">
        <v>591</v>
      </c>
      <c r="Z993" t="s">
        <v>592</v>
      </c>
      <c r="AA993" t="s">
        <v>88</v>
      </c>
      <c r="AB993" t="s">
        <v>593</v>
      </c>
      <c r="AC993" t="s">
        <v>400</v>
      </c>
      <c r="AD993" t="s">
        <v>253</v>
      </c>
      <c r="AE993" t="s">
        <v>30</v>
      </c>
      <c r="AG993">
        <v>2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 s="36">
        <v>1</v>
      </c>
      <c r="AP993">
        <v>0</v>
      </c>
      <c r="AQ993">
        <v>0</v>
      </c>
      <c r="AR993">
        <v>0</v>
      </c>
      <c r="AS993">
        <v>2</v>
      </c>
      <c r="AT993">
        <v>2</v>
      </c>
      <c r="AU993" t="s">
        <v>37</v>
      </c>
      <c r="AW993">
        <v>18</v>
      </c>
      <c r="AX993">
        <v>0</v>
      </c>
      <c r="AY993">
        <v>0</v>
      </c>
      <c r="AZ993">
        <v>0</v>
      </c>
      <c r="BA993">
        <v>18</v>
      </c>
      <c r="BB993">
        <v>6.7419379599999996</v>
      </c>
      <c r="BC993">
        <v>14.56870743</v>
      </c>
      <c r="BD993">
        <v>12</v>
      </c>
    </row>
    <row r="994" spans="1:56" x14ac:dyDescent="0.25">
      <c r="A994" s="171">
        <v>44168</v>
      </c>
      <c r="B994" t="s">
        <v>26</v>
      </c>
      <c r="C994" t="s">
        <v>590</v>
      </c>
      <c r="D994" t="s">
        <v>591</v>
      </c>
      <c r="E994" t="s">
        <v>592</v>
      </c>
      <c r="F994" t="s">
        <v>88</v>
      </c>
      <c r="G994" t="s">
        <v>593</v>
      </c>
      <c r="H994" t="s">
        <v>89</v>
      </c>
      <c r="I994" t="s">
        <v>25</v>
      </c>
      <c r="J994" t="s">
        <v>596</v>
      </c>
      <c r="L994" t="s">
        <v>26</v>
      </c>
      <c r="M994" t="s">
        <v>590</v>
      </c>
      <c r="N994" t="s">
        <v>591</v>
      </c>
      <c r="O994" t="s">
        <v>592</v>
      </c>
      <c r="P994" t="s">
        <v>27</v>
      </c>
      <c r="Q994" t="s">
        <v>607</v>
      </c>
      <c r="R994" t="s">
        <v>713</v>
      </c>
      <c r="S994" t="s">
        <v>185</v>
      </c>
      <c r="T994" t="s">
        <v>25</v>
      </c>
      <c r="U994" t="s">
        <v>596</v>
      </c>
      <c r="W994" t="s">
        <v>92</v>
      </c>
      <c r="X994" t="s">
        <v>602</v>
      </c>
      <c r="Y994" t="s">
        <v>157</v>
      </c>
      <c r="Z994" t="s">
        <v>665</v>
      </c>
      <c r="AA994" t="s">
        <v>201</v>
      </c>
      <c r="AB994" t="s">
        <v>666</v>
      </c>
      <c r="AC994" t="s">
        <v>423</v>
      </c>
      <c r="AD994" t="s">
        <v>297</v>
      </c>
      <c r="AE994" t="s">
        <v>30</v>
      </c>
      <c r="AG994">
        <v>3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1</v>
      </c>
      <c r="AP994">
        <v>0</v>
      </c>
      <c r="AQ994">
        <v>0</v>
      </c>
      <c r="AR994">
        <v>0</v>
      </c>
      <c r="AS994">
        <v>3</v>
      </c>
      <c r="AT994">
        <v>3</v>
      </c>
      <c r="AU994" t="s">
        <v>37</v>
      </c>
      <c r="AW994">
        <v>47</v>
      </c>
      <c r="AX994">
        <v>0</v>
      </c>
      <c r="AY994">
        <v>0</v>
      </c>
      <c r="AZ994">
        <v>0</v>
      </c>
      <c r="BA994">
        <v>47</v>
      </c>
      <c r="BB994">
        <v>6.7419379599999996</v>
      </c>
      <c r="BC994">
        <v>14.56870743</v>
      </c>
      <c r="BD994">
        <v>12</v>
      </c>
    </row>
    <row r="995" spans="1:56" x14ac:dyDescent="0.25">
      <c r="A995" s="171">
        <v>44168</v>
      </c>
      <c r="B995" t="s">
        <v>26</v>
      </c>
      <c r="C995" t="s">
        <v>590</v>
      </c>
      <c r="D995" t="s">
        <v>591</v>
      </c>
      <c r="E995" t="s">
        <v>592</v>
      </c>
      <c r="F995" t="s">
        <v>88</v>
      </c>
      <c r="G995" t="s">
        <v>593</v>
      </c>
      <c r="H995" t="s">
        <v>89</v>
      </c>
      <c r="I995" t="s">
        <v>25</v>
      </c>
      <c r="J995" t="s">
        <v>596</v>
      </c>
      <c r="L995" t="s">
        <v>26</v>
      </c>
      <c r="M995" t="s">
        <v>590</v>
      </c>
      <c r="N995" t="s">
        <v>591</v>
      </c>
      <c r="O995" t="s">
        <v>592</v>
      </c>
      <c r="P995" t="s">
        <v>27</v>
      </c>
      <c r="Q995" t="s">
        <v>607</v>
      </c>
      <c r="R995" t="s">
        <v>689</v>
      </c>
      <c r="S995" t="s">
        <v>185</v>
      </c>
      <c r="T995" t="s">
        <v>25</v>
      </c>
      <c r="U995" t="s">
        <v>596</v>
      </c>
      <c r="W995" t="s">
        <v>109</v>
      </c>
      <c r="X995" t="s">
        <v>690</v>
      </c>
      <c r="Y995" t="s">
        <v>173</v>
      </c>
      <c r="Z995" t="s">
        <v>691</v>
      </c>
      <c r="AA995" t="s">
        <v>174</v>
      </c>
      <c r="AB995" t="s">
        <v>718</v>
      </c>
      <c r="AC995" t="s">
        <v>489</v>
      </c>
      <c r="AD995" t="s">
        <v>319</v>
      </c>
      <c r="AE995" t="s">
        <v>30</v>
      </c>
      <c r="AG995">
        <v>2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1</v>
      </c>
      <c r="AP995">
        <v>0</v>
      </c>
      <c r="AQ995">
        <v>0</v>
      </c>
      <c r="AR995">
        <v>0</v>
      </c>
      <c r="AS995">
        <v>2</v>
      </c>
      <c r="AT995">
        <v>2</v>
      </c>
      <c r="AU995" t="s">
        <v>37</v>
      </c>
      <c r="AW995">
        <v>29</v>
      </c>
      <c r="AX995">
        <v>0</v>
      </c>
      <c r="AY995">
        <v>0</v>
      </c>
      <c r="AZ995">
        <v>0</v>
      </c>
      <c r="BA995">
        <v>29</v>
      </c>
      <c r="BB995">
        <v>6.7419379599999996</v>
      </c>
      <c r="BC995">
        <v>14.56870743</v>
      </c>
      <c r="BD995">
        <v>12</v>
      </c>
    </row>
    <row r="996" spans="1:56" x14ac:dyDescent="0.25">
      <c r="A996" s="171">
        <v>44168</v>
      </c>
      <c r="B996" t="s">
        <v>92</v>
      </c>
      <c r="C996" t="s">
        <v>602</v>
      </c>
      <c r="D996" t="s">
        <v>940</v>
      </c>
      <c r="E996" t="s">
        <v>604</v>
      </c>
      <c r="F996" t="s">
        <v>193</v>
      </c>
      <c r="G996" t="s">
        <v>754</v>
      </c>
      <c r="H996" t="s">
        <v>367</v>
      </c>
      <c r="I996" t="s">
        <v>286</v>
      </c>
      <c r="J996" t="s">
        <v>620</v>
      </c>
      <c r="L996" t="s">
        <v>287</v>
      </c>
      <c r="M996" t="s">
        <v>1027</v>
      </c>
      <c r="R996" t="s">
        <v>372</v>
      </c>
      <c r="S996" t="s">
        <v>138</v>
      </c>
      <c r="T996" t="s">
        <v>544</v>
      </c>
      <c r="U996" t="s">
        <v>782</v>
      </c>
      <c r="AC996" t="s">
        <v>372</v>
      </c>
      <c r="AD996" t="s">
        <v>322</v>
      </c>
      <c r="AE996" t="s">
        <v>1038</v>
      </c>
      <c r="AG996">
        <v>1</v>
      </c>
      <c r="AH996">
        <v>0</v>
      </c>
      <c r="AI996">
        <v>0</v>
      </c>
      <c r="AJ996">
        <v>0</v>
      </c>
      <c r="AK996">
        <v>6</v>
      </c>
      <c r="AL996">
        <v>0</v>
      </c>
      <c r="AM996">
        <v>0</v>
      </c>
      <c r="AN996">
        <v>0</v>
      </c>
      <c r="AO996" s="36">
        <v>2</v>
      </c>
      <c r="AP996">
        <v>0</v>
      </c>
      <c r="AQ996">
        <v>0</v>
      </c>
      <c r="AR996">
        <v>0</v>
      </c>
      <c r="AS996">
        <v>7</v>
      </c>
      <c r="AT996">
        <v>7</v>
      </c>
      <c r="AU996" t="s">
        <v>151</v>
      </c>
      <c r="AV996" t="s">
        <v>327</v>
      </c>
      <c r="AW996">
        <v>159</v>
      </c>
      <c r="AX996">
        <v>0</v>
      </c>
      <c r="AY996">
        <v>0</v>
      </c>
      <c r="AZ996">
        <v>2</v>
      </c>
      <c r="BA996">
        <v>161</v>
      </c>
      <c r="BB996">
        <v>4.8990748999999996</v>
      </c>
      <c r="BC996">
        <v>14.54433978</v>
      </c>
      <c r="BD996">
        <v>12</v>
      </c>
    </row>
    <row r="997" spans="1:56" x14ac:dyDescent="0.25">
      <c r="A997" s="171">
        <v>44168</v>
      </c>
      <c r="B997" t="s">
        <v>92</v>
      </c>
      <c r="C997" t="s">
        <v>602</v>
      </c>
      <c r="D997" t="s">
        <v>940</v>
      </c>
      <c r="E997" t="s">
        <v>604</v>
      </c>
      <c r="F997" t="s">
        <v>193</v>
      </c>
      <c r="G997" t="s">
        <v>754</v>
      </c>
      <c r="H997" t="s">
        <v>367</v>
      </c>
      <c r="I997" t="s">
        <v>14</v>
      </c>
      <c r="J997" t="s">
        <v>611</v>
      </c>
      <c r="L997" t="s">
        <v>280</v>
      </c>
      <c r="M997" t="s">
        <v>1028</v>
      </c>
      <c r="R997" t="s">
        <v>372</v>
      </c>
      <c r="S997" t="s">
        <v>83</v>
      </c>
      <c r="T997" t="s">
        <v>544</v>
      </c>
      <c r="U997" t="s">
        <v>782</v>
      </c>
      <c r="AC997" t="s">
        <v>372</v>
      </c>
      <c r="AD997" t="s">
        <v>328</v>
      </c>
      <c r="AE997" t="s">
        <v>20</v>
      </c>
      <c r="AG997">
        <v>2</v>
      </c>
      <c r="AH997">
        <v>6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 s="36">
        <v>2</v>
      </c>
      <c r="AP997">
        <v>0</v>
      </c>
      <c r="AQ997">
        <v>0</v>
      </c>
      <c r="AR997">
        <v>0</v>
      </c>
      <c r="AS997">
        <v>8</v>
      </c>
      <c r="AT997">
        <v>8</v>
      </c>
      <c r="AU997" t="s">
        <v>151</v>
      </c>
      <c r="AV997" t="s">
        <v>327</v>
      </c>
      <c r="AW997">
        <v>197</v>
      </c>
      <c r="AX997">
        <v>0</v>
      </c>
      <c r="AY997">
        <v>0</v>
      </c>
      <c r="AZ997">
        <v>3</v>
      </c>
      <c r="BA997">
        <v>200</v>
      </c>
      <c r="BB997">
        <v>4.8990748999999996</v>
      </c>
      <c r="BC997">
        <v>14.54433978</v>
      </c>
      <c r="BD997">
        <v>12</v>
      </c>
    </row>
    <row r="998" spans="1:56" x14ac:dyDescent="0.25">
      <c r="A998" s="171">
        <v>44168</v>
      </c>
      <c r="B998" t="s">
        <v>92</v>
      </c>
      <c r="C998" t="s">
        <v>602</v>
      </c>
      <c r="D998" t="s">
        <v>940</v>
      </c>
      <c r="E998" t="s">
        <v>604</v>
      </c>
      <c r="F998" t="s">
        <v>193</v>
      </c>
      <c r="G998" t="s">
        <v>754</v>
      </c>
      <c r="H998" t="s">
        <v>367</v>
      </c>
      <c r="I998" t="s">
        <v>25</v>
      </c>
      <c r="J998" t="s">
        <v>596</v>
      </c>
      <c r="L998" t="s">
        <v>26</v>
      </c>
      <c r="M998" t="s">
        <v>590</v>
      </c>
      <c r="N998" t="s">
        <v>237</v>
      </c>
      <c r="O998" t="s">
        <v>858</v>
      </c>
      <c r="P998" t="s">
        <v>547</v>
      </c>
      <c r="Q998" t="s">
        <v>859</v>
      </c>
      <c r="R998" t="s">
        <v>891</v>
      </c>
      <c r="S998" t="s">
        <v>245</v>
      </c>
      <c r="T998" t="s">
        <v>17</v>
      </c>
      <c r="U998" t="s">
        <v>594</v>
      </c>
      <c r="W998" t="s">
        <v>137</v>
      </c>
      <c r="X998" t="s">
        <v>649</v>
      </c>
      <c r="AC998" t="s">
        <v>372</v>
      </c>
      <c r="AD998" t="s">
        <v>77</v>
      </c>
      <c r="AE998" t="s">
        <v>30</v>
      </c>
      <c r="AG998">
        <v>8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 s="36">
        <v>1</v>
      </c>
      <c r="AP998">
        <v>0</v>
      </c>
      <c r="AQ998">
        <v>0</v>
      </c>
      <c r="AR998">
        <v>0</v>
      </c>
      <c r="AS998">
        <v>8</v>
      </c>
      <c r="AT998">
        <v>8</v>
      </c>
      <c r="AU998" t="s">
        <v>151</v>
      </c>
      <c r="AV998" t="s">
        <v>327</v>
      </c>
      <c r="AW998">
        <v>205</v>
      </c>
      <c r="AX998">
        <v>0</v>
      </c>
      <c r="AY998">
        <v>0</v>
      </c>
      <c r="AZ998">
        <v>2</v>
      </c>
      <c r="BA998">
        <v>207</v>
      </c>
      <c r="BB998">
        <v>4.8990748999999996</v>
      </c>
      <c r="BC998">
        <v>14.54433978</v>
      </c>
      <c r="BD998">
        <v>12</v>
      </c>
    </row>
    <row r="999" spans="1:56" x14ac:dyDescent="0.25">
      <c r="A999" s="171">
        <v>44168</v>
      </c>
      <c r="B999" t="s">
        <v>92</v>
      </c>
      <c r="C999" t="s">
        <v>602</v>
      </c>
      <c r="D999" t="s">
        <v>940</v>
      </c>
      <c r="E999" t="s">
        <v>604</v>
      </c>
      <c r="F999" t="s">
        <v>193</v>
      </c>
      <c r="G999" t="s">
        <v>754</v>
      </c>
      <c r="H999" t="s">
        <v>367</v>
      </c>
      <c r="I999" t="s">
        <v>25</v>
      </c>
      <c r="J999" t="s">
        <v>596</v>
      </c>
      <c r="L999" t="s">
        <v>92</v>
      </c>
      <c r="M999" t="s">
        <v>602</v>
      </c>
      <c r="N999" t="s">
        <v>940</v>
      </c>
      <c r="O999" t="s">
        <v>604</v>
      </c>
      <c r="P999" t="s">
        <v>193</v>
      </c>
      <c r="Q999" t="s">
        <v>754</v>
      </c>
      <c r="R999" t="s">
        <v>366</v>
      </c>
      <c r="S999" t="s">
        <v>185</v>
      </c>
      <c r="T999" t="s">
        <v>25</v>
      </c>
      <c r="U999" t="s">
        <v>596</v>
      </c>
      <c r="W999" t="s">
        <v>92</v>
      </c>
      <c r="X999" t="s">
        <v>602</v>
      </c>
      <c r="Y999" t="s">
        <v>603</v>
      </c>
      <c r="Z999" t="s">
        <v>604</v>
      </c>
      <c r="AA999" t="s">
        <v>99</v>
      </c>
      <c r="AB999" t="s">
        <v>695</v>
      </c>
      <c r="AC999" t="s">
        <v>1079</v>
      </c>
      <c r="AD999" t="s">
        <v>59</v>
      </c>
      <c r="AE999" t="s">
        <v>30</v>
      </c>
      <c r="AG999">
        <v>2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 s="36">
        <v>1</v>
      </c>
      <c r="AP999">
        <v>0</v>
      </c>
      <c r="AQ999">
        <v>0</v>
      </c>
      <c r="AR999">
        <v>0</v>
      </c>
      <c r="AS999">
        <v>2</v>
      </c>
      <c r="AT999">
        <v>2</v>
      </c>
      <c r="AU999" t="s">
        <v>37</v>
      </c>
      <c r="AW999">
        <v>16</v>
      </c>
      <c r="AX999">
        <v>0</v>
      </c>
      <c r="AY999">
        <v>0</v>
      </c>
      <c r="AZ999">
        <v>0</v>
      </c>
      <c r="BA999">
        <v>16</v>
      </c>
      <c r="BB999">
        <v>4.8990748999999996</v>
      </c>
      <c r="BC999">
        <v>14.54433978</v>
      </c>
      <c r="BD999">
        <v>12</v>
      </c>
    </row>
    <row r="1000" spans="1:56" x14ac:dyDescent="0.25">
      <c r="A1000" s="171">
        <v>44168</v>
      </c>
      <c r="B1000" t="s">
        <v>92</v>
      </c>
      <c r="C1000" t="s">
        <v>602</v>
      </c>
      <c r="D1000" t="s">
        <v>940</v>
      </c>
      <c r="E1000" t="s">
        <v>604</v>
      </c>
      <c r="F1000" t="s">
        <v>193</v>
      </c>
      <c r="G1000" t="s">
        <v>754</v>
      </c>
      <c r="H1000" t="s">
        <v>367</v>
      </c>
      <c r="I1000" t="s">
        <v>25</v>
      </c>
      <c r="J1000" t="s">
        <v>596</v>
      </c>
      <c r="L1000" t="s">
        <v>92</v>
      </c>
      <c r="M1000" t="s">
        <v>602</v>
      </c>
      <c r="N1000" t="s">
        <v>940</v>
      </c>
      <c r="O1000" t="s">
        <v>604</v>
      </c>
      <c r="P1000" t="s">
        <v>193</v>
      </c>
      <c r="Q1000" t="s">
        <v>754</v>
      </c>
      <c r="R1000" t="s">
        <v>366</v>
      </c>
      <c r="S1000" t="s">
        <v>185</v>
      </c>
      <c r="T1000" t="s">
        <v>25</v>
      </c>
      <c r="U1000" t="s">
        <v>596</v>
      </c>
      <c r="W1000" t="s">
        <v>92</v>
      </c>
      <c r="X1000" t="s">
        <v>602</v>
      </c>
      <c r="Y1000" t="s">
        <v>93</v>
      </c>
      <c r="Z1000" t="s">
        <v>687</v>
      </c>
      <c r="AA1000" t="s">
        <v>211</v>
      </c>
      <c r="AB1000" t="s">
        <v>688</v>
      </c>
      <c r="AC1000" t="s">
        <v>432</v>
      </c>
      <c r="AD1000" t="s">
        <v>61</v>
      </c>
      <c r="AE1000" t="s">
        <v>30</v>
      </c>
      <c r="AG1000">
        <v>5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 s="36">
        <v>1</v>
      </c>
      <c r="AP1000">
        <v>0</v>
      </c>
      <c r="AQ1000">
        <v>0</v>
      </c>
      <c r="AR1000">
        <v>0</v>
      </c>
      <c r="AS1000">
        <v>5</v>
      </c>
      <c r="AT1000">
        <v>5</v>
      </c>
      <c r="AU1000" t="s">
        <v>37</v>
      </c>
      <c r="AW1000">
        <v>76</v>
      </c>
      <c r="AX1000">
        <v>0</v>
      </c>
      <c r="AY1000">
        <v>0</v>
      </c>
      <c r="AZ1000">
        <v>0</v>
      </c>
      <c r="BA1000">
        <v>76</v>
      </c>
      <c r="BB1000">
        <v>4.8990748999999996</v>
      </c>
      <c r="BC1000">
        <v>14.54433978</v>
      </c>
      <c r="BD1000">
        <v>12</v>
      </c>
    </row>
    <row r="1001" spans="1:56" x14ac:dyDescent="0.25">
      <c r="A1001" s="171">
        <v>44168</v>
      </c>
      <c r="B1001" t="s">
        <v>92</v>
      </c>
      <c r="C1001" t="s">
        <v>602</v>
      </c>
      <c r="D1001" t="s">
        <v>940</v>
      </c>
      <c r="E1001" t="s">
        <v>604</v>
      </c>
      <c r="F1001" t="s">
        <v>193</v>
      </c>
      <c r="G1001" t="s">
        <v>754</v>
      </c>
      <c r="H1001" t="s">
        <v>367</v>
      </c>
      <c r="I1001" t="s">
        <v>25</v>
      </c>
      <c r="J1001" t="s">
        <v>596</v>
      </c>
      <c r="L1001" t="s">
        <v>92</v>
      </c>
      <c r="M1001" t="s">
        <v>602</v>
      </c>
      <c r="N1001" t="s">
        <v>940</v>
      </c>
      <c r="O1001" t="s">
        <v>604</v>
      </c>
      <c r="P1001" t="s">
        <v>193</v>
      </c>
      <c r="Q1001" t="s">
        <v>754</v>
      </c>
      <c r="R1001" t="s">
        <v>1090</v>
      </c>
      <c r="S1001" t="s">
        <v>185</v>
      </c>
      <c r="T1001" t="s">
        <v>17</v>
      </c>
      <c r="U1001" t="s">
        <v>594</v>
      </c>
      <c r="W1001" t="s">
        <v>221</v>
      </c>
      <c r="X1001" t="s">
        <v>622</v>
      </c>
      <c r="AC1001" t="s">
        <v>372</v>
      </c>
      <c r="AD1001" t="s">
        <v>315</v>
      </c>
      <c r="AE1001" t="s">
        <v>30</v>
      </c>
      <c r="AG1001">
        <v>7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 s="36">
        <v>1</v>
      </c>
      <c r="AP1001">
        <v>0</v>
      </c>
      <c r="AQ1001">
        <v>0</v>
      </c>
      <c r="AR1001">
        <v>0</v>
      </c>
      <c r="AS1001">
        <v>7</v>
      </c>
      <c r="AT1001">
        <v>7</v>
      </c>
      <c r="AU1001" t="s">
        <v>151</v>
      </c>
      <c r="AV1001" t="s">
        <v>327</v>
      </c>
      <c r="AW1001">
        <v>173</v>
      </c>
      <c r="AX1001">
        <v>0</v>
      </c>
      <c r="AY1001">
        <v>0</v>
      </c>
      <c r="AZ1001">
        <v>2</v>
      </c>
      <c r="BA1001">
        <v>175</v>
      </c>
      <c r="BB1001">
        <v>4.8990748999999996</v>
      </c>
      <c r="BC1001">
        <v>14.54433978</v>
      </c>
      <c r="BD1001">
        <v>12</v>
      </c>
    </row>
    <row r="1002" spans="1:56" x14ac:dyDescent="0.25">
      <c r="A1002" s="171">
        <v>44168</v>
      </c>
      <c r="B1002" t="s">
        <v>92</v>
      </c>
      <c r="C1002" t="s">
        <v>602</v>
      </c>
      <c r="D1002" t="s">
        <v>940</v>
      </c>
      <c r="E1002" t="s">
        <v>604</v>
      </c>
      <c r="F1002" t="s">
        <v>218</v>
      </c>
      <c r="G1002" t="s">
        <v>837</v>
      </c>
      <c r="H1002" t="s">
        <v>364</v>
      </c>
      <c r="I1002" t="s">
        <v>25</v>
      </c>
      <c r="J1002" t="s">
        <v>596</v>
      </c>
      <c r="L1002" t="s">
        <v>92</v>
      </c>
      <c r="M1002" t="s">
        <v>602</v>
      </c>
      <c r="N1002" t="s">
        <v>940</v>
      </c>
      <c r="O1002" t="s">
        <v>604</v>
      </c>
      <c r="P1002" t="s">
        <v>218</v>
      </c>
      <c r="Q1002" t="s">
        <v>837</v>
      </c>
      <c r="R1002" t="s">
        <v>997</v>
      </c>
      <c r="S1002" t="s">
        <v>314</v>
      </c>
      <c r="T1002" t="s">
        <v>17</v>
      </c>
      <c r="U1002" t="s">
        <v>594</v>
      </c>
      <c r="W1002" t="s">
        <v>18</v>
      </c>
      <c r="X1002" t="s">
        <v>601</v>
      </c>
      <c r="AC1002" t="s">
        <v>372</v>
      </c>
      <c r="AD1002" t="s">
        <v>279</v>
      </c>
      <c r="AE1002" t="s">
        <v>30</v>
      </c>
      <c r="AG1002">
        <v>5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 s="36">
        <v>1</v>
      </c>
      <c r="AP1002">
        <v>0</v>
      </c>
      <c r="AQ1002">
        <v>2</v>
      </c>
      <c r="AR1002">
        <v>1</v>
      </c>
      <c r="AS1002">
        <v>2</v>
      </c>
      <c r="AT1002">
        <v>5</v>
      </c>
      <c r="AU1002" t="s">
        <v>135</v>
      </c>
      <c r="AW1002">
        <v>350</v>
      </c>
      <c r="AX1002">
        <v>0</v>
      </c>
      <c r="AY1002">
        <v>45</v>
      </c>
      <c r="AZ1002">
        <v>0</v>
      </c>
      <c r="BA1002">
        <v>395</v>
      </c>
      <c r="BB1002">
        <v>5.0849866700000002</v>
      </c>
      <c r="BC1002">
        <v>14.63825578</v>
      </c>
      <c r="BD1002">
        <v>12</v>
      </c>
    </row>
    <row r="1003" spans="1:56" x14ac:dyDescent="0.25">
      <c r="A1003" s="171">
        <v>44168</v>
      </c>
      <c r="B1003" t="s">
        <v>92</v>
      </c>
      <c r="C1003" t="s">
        <v>602</v>
      </c>
      <c r="D1003" t="s">
        <v>157</v>
      </c>
      <c r="E1003" t="s">
        <v>665</v>
      </c>
      <c r="F1003" t="s">
        <v>158</v>
      </c>
      <c r="G1003" t="s">
        <v>667</v>
      </c>
      <c r="H1003" t="s">
        <v>847</v>
      </c>
      <c r="I1003" t="s">
        <v>17</v>
      </c>
      <c r="J1003" t="s">
        <v>594</v>
      </c>
      <c r="L1003" t="s">
        <v>221</v>
      </c>
      <c r="M1003" t="s">
        <v>622</v>
      </c>
      <c r="R1003" t="s">
        <v>372</v>
      </c>
      <c r="S1003" t="s">
        <v>19</v>
      </c>
      <c r="T1003" t="s">
        <v>25</v>
      </c>
      <c r="U1003" t="s">
        <v>596</v>
      </c>
      <c r="W1003" t="s">
        <v>92</v>
      </c>
      <c r="X1003" t="s">
        <v>602</v>
      </c>
      <c r="Y1003" t="s">
        <v>157</v>
      </c>
      <c r="Z1003" t="s">
        <v>665</v>
      </c>
      <c r="AA1003" t="s">
        <v>671</v>
      </c>
      <c r="AB1003" t="s">
        <v>672</v>
      </c>
      <c r="AC1003" t="s">
        <v>838</v>
      </c>
      <c r="AD1003" t="s">
        <v>61</v>
      </c>
      <c r="AE1003" t="s">
        <v>112</v>
      </c>
      <c r="AG1003">
        <v>0</v>
      </c>
      <c r="AH1003">
        <v>0</v>
      </c>
      <c r="AI1003">
        <v>3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1</v>
      </c>
      <c r="AP1003">
        <v>0</v>
      </c>
      <c r="AQ1003">
        <v>0</v>
      </c>
      <c r="AR1003">
        <v>0</v>
      </c>
      <c r="AS1003">
        <v>3</v>
      </c>
      <c r="AT1003">
        <v>3</v>
      </c>
      <c r="AU1003" t="s">
        <v>37</v>
      </c>
      <c r="AW1003">
        <v>190</v>
      </c>
      <c r="AX1003">
        <v>0</v>
      </c>
      <c r="AY1003">
        <v>0</v>
      </c>
      <c r="AZ1003">
        <v>0</v>
      </c>
      <c r="BA1003">
        <v>190</v>
      </c>
      <c r="BB1003">
        <v>6.0385846000000001</v>
      </c>
      <c r="BC1003">
        <v>14.4007468</v>
      </c>
      <c r="BD1003">
        <v>12</v>
      </c>
    </row>
    <row r="1004" spans="1:56" x14ac:dyDescent="0.25">
      <c r="A1004" s="171">
        <v>44168</v>
      </c>
      <c r="B1004" t="s">
        <v>92</v>
      </c>
      <c r="C1004" t="s">
        <v>602</v>
      </c>
      <c r="D1004" t="s">
        <v>157</v>
      </c>
      <c r="E1004" t="s">
        <v>665</v>
      </c>
      <c r="F1004" t="s">
        <v>158</v>
      </c>
      <c r="G1004" t="s">
        <v>667</v>
      </c>
      <c r="H1004" t="s">
        <v>847</v>
      </c>
      <c r="I1004" t="s">
        <v>17</v>
      </c>
      <c r="J1004" t="s">
        <v>594</v>
      </c>
      <c r="L1004" t="s">
        <v>221</v>
      </c>
      <c r="M1004" t="s">
        <v>622</v>
      </c>
      <c r="R1004" t="s">
        <v>372</v>
      </c>
      <c r="S1004" t="s">
        <v>194</v>
      </c>
      <c r="T1004" t="s">
        <v>25</v>
      </c>
      <c r="U1004" t="s">
        <v>596</v>
      </c>
      <c r="W1004" t="s">
        <v>92</v>
      </c>
      <c r="X1004" t="s">
        <v>602</v>
      </c>
      <c r="Y1004" t="s">
        <v>157</v>
      </c>
      <c r="Z1004" t="s">
        <v>665</v>
      </c>
      <c r="AA1004" t="s">
        <v>158</v>
      </c>
      <c r="AB1004" t="s">
        <v>667</v>
      </c>
      <c r="AC1004" t="s">
        <v>917</v>
      </c>
      <c r="AD1004" t="s">
        <v>315</v>
      </c>
      <c r="AE1004" t="s">
        <v>112</v>
      </c>
      <c r="AG1004">
        <v>0</v>
      </c>
      <c r="AH1004">
        <v>0</v>
      </c>
      <c r="AI1004">
        <v>2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1</v>
      </c>
      <c r="AP1004">
        <v>0</v>
      </c>
      <c r="AQ1004">
        <v>0</v>
      </c>
      <c r="AR1004">
        <v>0</v>
      </c>
      <c r="AS1004">
        <v>2</v>
      </c>
      <c r="AT1004">
        <v>2</v>
      </c>
      <c r="AU1004" t="s">
        <v>37</v>
      </c>
      <c r="AW1004">
        <v>98</v>
      </c>
      <c r="AX1004">
        <v>0</v>
      </c>
      <c r="AY1004">
        <v>0</v>
      </c>
      <c r="AZ1004">
        <v>0</v>
      </c>
      <c r="BA1004">
        <v>98</v>
      </c>
      <c r="BB1004">
        <v>6.0385846000000001</v>
      </c>
      <c r="BC1004">
        <v>14.4007468</v>
      </c>
      <c r="BD1004">
        <v>12</v>
      </c>
    </row>
    <row r="1005" spans="1:56" x14ac:dyDescent="0.25">
      <c r="A1005" s="171">
        <v>44168</v>
      </c>
      <c r="B1005" t="s">
        <v>92</v>
      </c>
      <c r="C1005" t="s">
        <v>602</v>
      </c>
      <c r="D1005" t="s">
        <v>157</v>
      </c>
      <c r="E1005" t="s">
        <v>665</v>
      </c>
      <c r="F1005" t="s">
        <v>158</v>
      </c>
      <c r="G1005" t="s">
        <v>667</v>
      </c>
      <c r="H1005" t="s">
        <v>847</v>
      </c>
      <c r="I1005" t="s">
        <v>17</v>
      </c>
      <c r="J1005" t="s">
        <v>594</v>
      </c>
      <c r="L1005" t="s">
        <v>221</v>
      </c>
      <c r="M1005" t="s">
        <v>622</v>
      </c>
      <c r="R1005" t="s">
        <v>372</v>
      </c>
      <c r="S1005" t="s">
        <v>245</v>
      </c>
      <c r="T1005" t="s">
        <v>25</v>
      </c>
      <c r="U1005" t="s">
        <v>596</v>
      </c>
      <c r="W1005" t="s">
        <v>92</v>
      </c>
      <c r="X1005" t="s">
        <v>602</v>
      </c>
      <c r="Y1005" t="s">
        <v>157</v>
      </c>
      <c r="Z1005" t="s">
        <v>665</v>
      </c>
      <c r="AA1005" t="s">
        <v>671</v>
      </c>
      <c r="AB1005" t="s">
        <v>672</v>
      </c>
      <c r="AC1005" t="s">
        <v>931</v>
      </c>
      <c r="AD1005" t="s">
        <v>61</v>
      </c>
      <c r="AE1005" t="s">
        <v>112</v>
      </c>
      <c r="AG1005">
        <v>0</v>
      </c>
      <c r="AH1005">
        <v>0</v>
      </c>
      <c r="AI1005">
        <v>2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1</v>
      </c>
      <c r="AP1005">
        <v>0</v>
      </c>
      <c r="AQ1005">
        <v>0</v>
      </c>
      <c r="AR1005">
        <v>0</v>
      </c>
      <c r="AS1005">
        <v>2</v>
      </c>
      <c r="AT1005">
        <v>2</v>
      </c>
      <c r="AU1005" t="s">
        <v>37</v>
      </c>
      <c r="AW1005">
        <v>26</v>
      </c>
      <c r="AX1005">
        <v>0</v>
      </c>
      <c r="AY1005">
        <v>0</v>
      </c>
      <c r="AZ1005">
        <v>0</v>
      </c>
      <c r="BA1005">
        <v>26</v>
      </c>
      <c r="BB1005">
        <v>6.0385846000000001</v>
      </c>
      <c r="BC1005">
        <v>14.4007468</v>
      </c>
      <c r="BD1005">
        <v>12</v>
      </c>
    </row>
    <row r="1006" spans="1:56" x14ac:dyDescent="0.25">
      <c r="A1006" s="171">
        <v>44168</v>
      </c>
      <c r="B1006" t="s">
        <v>92</v>
      </c>
      <c r="C1006" t="s">
        <v>602</v>
      </c>
      <c r="D1006" t="s">
        <v>157</v>
      </c>
      <c r="E1006" t="s">
        <v>665</v>
      </c>
      <c r="F1006" t="s">
        <v>158</v>
      </c>
      <c r="G1006" t="s">
        <v>667</v>
      </c>
      <c r="H1006" t="s">
        <v>847</v>
      </c>
      <c r="I1006" t="s">
        <v>25</v>
      </c>
      <c r="J1006" t="s">
        <v>596</v>
      </c>
      <c r="L1006" t="s">
        <v>26</v>
      </c>
      <c r="M1006" t="s">
        <v>590</v>
      </c>
      <c r="N1006" t="s">
        <v>288</v>
      </c>
      <c r="O1006" t="s">
        <v>878</v>
      </c>
      <c r="P1006" t="s">
        <v>289</v>
      </c>
      <c r="Q1006" t="s">
        <v>879</v>
      </c>
      <c r="R1006" t="s">
        <v>907</v>
      </c>
      <c r="S1006" t="s">
        <v>176</v>
      </c>
      <c r="T1006" t="s">
        <v>25</v>
      </c>
      <c r="U1006" t="s">
        <v>596</v>
      </c>
      <c r="W1006" t="s">
        <v>92</v>
      </c>
      <c r="X1006" t="s">
        <v>602</v>
      </c>
      <c r="Y1006" t="s">
        <v>157</v>
      </c>
      <c r="Z1006" t="s">
        <v>665</v>
      </c>
      <c r="AA1006" t="s">
        <v>158</v>
      </c>
      <c r="AB1006" t="s">
        <v>667</v>
      </c>
      <c r="AC1006" t="s">
        <v>877</v>
      </c>
      <c r="AD1006" t="s">
        <v>320</v>
      </c>
      <c r="AE1006" t="s">
        <v>30</v>
      </c>
      <c r="AG1006">
        <v>2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1</v>
      </c>
      <c r="AP1006">
        <v>0</v>
      </c>
      <c r="AQ1006">
        <v>0</v>
      </c>
      <c r="AR1006">
        <v>0</v>
      </c>
      <c r="AS1006">
        <v>2</v>
      </c>
      <c r="AT1006">
        <v>2</v>
      </c>
      <c r="AU1006" t="s">
        <v>37</v>
      </c>
      <c r="AW1006">
        <v>115</v>
      </c>
      <c r="AX1006">
        <v>0</v>
      </c>
      <c r="AY1006">
        <v>0</v>
      </c>
      <c r="AZ1006">
        <v>0</v>
      </c>
      <c r="BA1006">
        <v>115</v>
      </c>
      <c r="BB1006">
        <v>6.0387188500000004</v>
      </c>
      <c r="BC1006">
        <v>14.40065877</v>
      </c>
      <c r="BD1006">
        <v>12</v>
      </c>
    </row>
    <row r="1007" spans="1:56" x14ac:dyDescent="0.25">
      <c r="A1007" s="171">
        <v>44168</v>
      </c>
      <c r="B1007" t="s">
        <v>92</v>
      </c>
      <c r="C1007" t="s">
        <v>602</v>
      </c>
      <c r="D1007" t="s">
        <v>157</v>
      </c>
      <c r="E1007" t="s">
        <v>665</v>
      </c>
      <c r="F1007" t="s">
        <v>158</v>
      </c>
      <c r="G1007" t="s">
        <v>667</v>
      </c>
      <c r="H1007" t="s">
        <v>847</v>
      </c>
      <c r="I1007" t="s">
        <v>25</v>
      </c>
      <c r="J1007" t="s">
        <v>596</v>
      </c>
      <c r="L1007" t="s">
        <v>26</v>
      </c>
      <c r="M1007" t="s">
        <v>590</v>
      </c>
      <c r="N1007" t="s">
        <v>288</v>
      </c>
      <c r="O1007" t="s">
        <v>878</v>
      </c>
      <c r="P1007" t="s">
        <v>289</v>
      </c>
      <c r="Q1007" t="s">
        <v>879</v>
      </c>
      <c r="R1007" t="s">
        <v>907</v>
      </c>
      <c r="S1007" t="s">
        <v>72</v>
      </c>
      <c r="T1007" t="s">
        <v>25</v>
      </c>
      <c r="U1007" t="s">
        <v>596</v>
      </c>
      <c r="W1007" t="s">
        <v>92</v>
      </c>
      <c r="X1007" t="s">
        <v>602</v>
      </c>
      <c r="Y1007" t="s">
        <v>157</v>
      </c>
      <c r="Z1007" t="s">
        <v>665</v>
      </c>
      <c r="AA1007" t="s">
        <v>158</v>
      </c>
      <c r="AB1007" t="s">
        <v>667</v>
      </c>
      <c r="AC1007" t="s">
        <v>912</v>
      </c>
      <c r="AD1007" t="s">
        <v>56</v>
      </c>
      <c r="AE1007" t="s">
        <v>30</v>
      </c>
      <c r="AG1007">
        <v>2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1</v>
      </c>
      <c r="AP1007">
        <v>0</v>
      </c>
      <c r="AQ1007">
        <v>0</v>
      </c>
      <c r="AR1007">
        <v>0</v>
      </c>
      <c r="AS1007">
        <v>2</v>
      </c>
      <c r="AT1007">
        <v>2</v>
      </c>
      <c r="AU1007" t="s">
        <v>37</v>
      </c>
      <c r="AW1007">
        <v>193</v>
      </c>
      <c r="AX1007">
        <v>0</v>
      </c>
      <c r="AY1007">
        <v>0</v>
      </c>
      <c r="AZ1007">
        <v>0</v>
      </c>
      <c r="BA1007">
        <v>193</v>
      </c>
      <c r="BB1007">
        <v>6.0387188500000004</v>
      </c>
      <c r="BC1007">
        <v>14.40065877</v>
      </c>
      <c r="BD1007">
        <v>12</v>
      </c>
    </row>
    <row r="1008" spans="1:56" x14ac:dyDescent="0.25">
      <c r="A1008" s="171">
        <v>44168</v>
      </c>
      <c r="B1008" t="s">
        <v>10</v>
      </c>
      <c r="C1008" t="s">
        <v>659</v>
      </c>
      <c r="D1008" t="s">
        <v>11</v>
      </c>
      <c r="E1008" t="s">
        <v>660</v>
      </c>
      <c r="F1008" t="s">
        <v>51</v>
      </c>
      <c r="G1008" t="s">
        <v>1141</v>
      </c>
      <c r="H1008" t="s">
        <v>361</v>
      </c>
      <c r="I1008" t="s">
        <v>14</v>
      </c>
      <c r="J1008" t="s">
        <v>611</v>
      </c>
      <c r="L1008" t="s">
        <v>52</v>
      </c>
      <c r="M1008" t="s">
        <v>616</v>
      </c>
      <c r="R1008" t="s">
        <v>372</v>
      </c>
      <c r="S1008" t="s">
        <v>19</v>
      </c>
      <c r="T1008" t="s">
        <v>17</v>
      </c>
      <c r="U1008" t="s">
        <v>594</v>
      </c>
      <c r="W1008" t="s">
        <v>614</v>
      </c>
      <c r="X1008" t="s">
        <v>615</v>
      </c>
      <c r="AC1008" t="s">
        <v>372</v>
      </c>
      <c r="AD1008" t="s">
        <v>670</v>
      </c>
      <c r="AE1008" t="s">
        <v>36</v>
      </c>
      <c r="AG1008">
        <v>0</v>
      </c>
      <c r="AH1008">
        <v>7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 s="36">
        <v>1</v>
      </c>
      <c r="AP1008">
        <v>1</v>
      </c>
      <c r="AQ1008">
        <v>2</v>
      </c>
      <c r="AR1008">
        <v>1</v>
      </c>
      <c r="AS1008">
        <v>3</v>
      </c>
      <c r="AT1008">
        <v>7</v>
      </c>
      <c r="AU1008" t="s">
        <v>21</v>
      </c>
      <c r="AV1008" t="s">
        <v>652</v>
      </c>
      <c r="AW1008">
        <v>80</v>
      </c>
      <c r="AX1008">
        <v>15</v>
      </c>
      <c r="AY1008">
        <v>0</v>
      </c>
      <c r="AZ1008">
        <v>5</v>
      </c>
      <c r="BA1008">
        <v>100</v>
      </c>
      <c r="BB1008">
        <v>8.6633450799999991</v>
      </c>
      <c r="BC1008">
        <v>14.9876931</v>
      </c>
      <c r="BD1008">
        <v>12</v>
      </c>
    </row>
    <row r="1009" spans="1:56" x14ac:dyDescent="0.25">
      <c r="A1009" s="171">
        <v>44168</v>
      </c>
      <c r="B1009" t="s">
        <v>10</v>
      </c>
      <c r="C1009" t="s">
        <v>659</v>
      </c>
      <c r="D1009" t="s">
        <v>11</v>
      </c>
      <c r="E1009" t="s">
        <v>660</v>
      </c>
      <c r="F1009" t="s">
        <v>51</v>
      </c>
      <c r="G1009" t="s">
        <v>1141</v>
      </c>
      <c r="H1009" t="s">
        <v>361</v>
      </c>
      <c r="I1009" t="s">
        <v>17</v>
      </c>
      <c r="J1009" t="s">
        <v>594</v>
      </c>
      <c r="L1009" t="s">
        <v>614</v>
      </c>
      <c r="M1009" t="s">
        <v>615</v>
      </c>
      <c r="R1009" t="s">
        <v>372</v>
      </c>
      <c r="S1009" t="s">
        <v>19</v>
      </c>
      <c r="T1009" t="s">
        <v>17</v>
      </c>
      <c r="U1009" t="s">
        <v>594</v>
      </c>
      <c r="W1009" t="s">
        <v>614</v>
      </c>
      <c r="X1009" t="s">
        <v>615</v>
      </c>
      <c r="AC1009" t="s">
        <v>372</v>
      </c>
      <c r="AD1009" t="s">
        <v>670</v>
      </c>
      <c r="AE1009" t="s">
        <v>36</v>
      </c>
      <c r="AG1009">
        <v>0</v>
      </c>
      <c r="AH1009">
        <v>6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 s="36">
        <v>1</v>
      </c>
      <c r="AP1009">
        <v>0</v>
      </c>
      <c r="AQ1009">
        <v>2</v>
      </c>
      <c r="AR1009">
        <v>2</v>
      </c>
      <c r="AS1009">
        <v>2</v>
      </c>
      <c r="AT1009">
        <v>6</v>
      </c>
      <c r="AU1009" t="s">
        <v>21</v>
      </c>
      <c r="AV1009" t="s">
        <v>327</v>
      </c>
      <c r="AW1009">
        <v>50</v>
      </c>
      <c r="AX1009">
        <v>20</v>
      </c>
      <c r="AY1009">
        <v>0</v>
      </c>
      <c r="AZ1009">
        <v>4</v>
      </c>
      <c r="BA1009">
        <v>74</v>
      </c>
      <c r="BB1009">
        <v>8.6633450799999991</v>
      </c>
      <c r="BC1009">
        <v>14.9876931</v>
      </c>
      <c r="BD1009">
        <v>12</v>
      </c>
    </row>
    <row r="1010" spans="1:56" x14ac:dyDescent="0.25">
      <c r="A1010" s="171">
        <v>44168</v>
      </c>
      <c r="B1010" t="s">
        <v>10</v>
      </c>
      <c r="C1010" t="s">
        <v>659</v>
      </c>
      <c r="D1010" t="s">
        <v>11</v>
      </c>
      <c r="E1010" t="s">
        <v>660</v>
      </c>
      <c r="F1010" t="s">
        <v>33</v>
      </c>
      <c r="G1010" t="s">
        <v>668</v>
      </c>
      <c r="H1010" t="s">
        <v>362</v>
      </c>
      <c r="I1010" t="s">
        <v>25</v>
      </c>
      <c r="J1010" t="s">
        <v>596</v>
      </c>
      <c r="L1010" t="s">
        <v>10</v>
      </c>
      <c r="M1010" t="s">
        <v>659</v>
      </c>
      <c r="N1010" t="s">
        <v>927</v>
      </c>
      <c r="O1010" t="s">
        <v>928</v>
      </c>
      <c r="P1010" t="s">
        <v>1143</v>
      </c>
      <c r="Q1010" t="s">
        <v>1144</v>
      </c>
      <c r="R1010" t="s">
        <v>1159</v>
      </c>
      <c r="S1010" t="s">
        <v>19</v>
      </c>
      <c r="T1010" t="s">
        <v>25</v>
      </c>
      <c r="U1010" t="s">
        <v>596</v>
      </c>
      <c r="W1010" t="s">
        <v>10</v>
      </c>
      <c r="X1010" t="s">
        <v>659</v>
      </c>
      <c r="Y1010" t="s">
        <v>927</v>
      </c>
      <c r="Z1010" t="s">
        <v>928</v>
      </c>
      <c r="AA1010" t="s">
        <v>1143</v>
      </c>
      <c r="AB1010" t="s">
        <v>1144</v>
      </c>
      <c r="AC1010" t="s">
        <v>1151</v>
      </c>
      <c r="AD1010" t="s">
        <v>185</v>
      </c>
      <c r="AE1010" t="s">
        <v>30</v>
      </c>
      <c r="AG1010">
        <v>4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 s="36">
        <v>1</v>
      </c>
      <c r="AP1010">
        <v>0</v>
      </c>
      <c r="AQ1010">
        <v>0</v>
      </c>
      <c r="AR1010">
        <v>0</v>
      </c>
      <c r="AS1010">
        <v>4</v>
      </c>
      <c r="AT1010">
        <v>4</v>
      </c>
      <c r="AU1010" t="s">
        <v>37</v>
      </c>
      <c r="AW1010">
        <v>150</v>
      </c>
      <c r="AX1010">
        <v>0</v>
      </c>
      <c r="AY1010">
        <v>0</v>
      </c>
      <c r="AZ1010">
        <v>0</v>
      </c>
      <c r="BA1010">
        <v>150</v>
      </c>
      <c r="BB1010">
        <v>9.3887997999999993</v>
      </c>
      <c r="BC1010">
        <v>13.43275727</v>
      </c>
      <c r="BD1010">
        <v>12</v>
      </c>
    </row>
    <row r="1011" spans="1:56" x14ac:dyDescent="0.25">
      <c r="A1011" s="171">
        <v>44168</v>
      </c>
      <c r="B1011" t="s">
        <v>10</v>
      </c>
      <c r="C1011" t="s">
        <v>659</v>
      </c>
      <c r="D1011" t="s">
        <v>11</v>
      </c>
      <c r="E1011" t="s">
        <v>660</v>
      </c>
      <c r="F1011" t="s">
        <v>12</v>
      </c>
      <c r="G1011" t="s">
        <v>661</v>
      </c>
      <c r="H1011" t="s">
        <v>368</v>
      </c>
      <c r="I1011" t="s">
        <v>25</v>
      </c>
      <c r="J1011" t="s">
        <v>596</v>
      </c>
      <c r="L1011" t="s">
        <v>10</v>
      </c>
      <c r="M1011" t="s">
        <v>659</v>
      </c>
      <c r="N1011" t="s">
        <v>11</v>
      </c>
      <c r="O1011" t="s">
        <v>660</v>
      </c>
      <c r="P1011" t="s">
        <v>12</v>
      </c>
      <c r="Q1011" t="s">
        <v>661</v>
      </c>
      <c r="R1011" t="s">
        <v>1189</v>
      </c>
      <c r="S1011" t="s">
        <v>185</v>
      </c>
      <c r="T1011" t="s">
        <v>25</v>
      </c>
      <c r="U1011" t="s">
        <v>596</v>
      </c>
      <c r="W1011" t="s">
        <v>10</v>
      </c>
      <c r="X1011" t="s">
        <v>659</v>
      </c>
      <c r="Y1011" t="s">
        <v>11</v>
      </c>
      <c r="Z1011" t="s">
        <v>660</v>
      </c>
      <c r="AA1011" t="s">
        <v>12</v>
      </c>
      <c r="AB1011" t="s">
        <v>661</v>
      </c>
      <c r="AC1011" t="s">
        <v>368</v>
      </c>
      <c r="AD1011" t="s">
        <v>144</v>
      </c>
      <c r="AE1011" t="s">
        <v>30</v>
      </c>
      <c r="AG1011">
        <v>4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 s="36">
        <v>1</v>
      </c>
      <c r="AP1011">
        <v>0</v>
      </c>
      <c r="AQ1011">
        <v>0</v>
      </c>
      <c r="AR1011">
        <v>2</v>
      </c>
      <c r="AS1011">
        <v>2</v>
      </c>
      <c r="AT1011">
        <v>4</v>
      </c>
      <c r="AU1011" t="s">
        <v>37</v>
      </c>
      <c r="AW1011">
        <v>157</v>
      </c>
      <c r="AX1011">
        <v>0</v>
      </c>
      <c r="AY1011">
        <v>0</v>
      </c>
      <c r="AZ1011">
        <v>0</v>
      </c>
      <c r="BA1011">
        <v>157</v>
      </c>
      <c r="BB1011">
        <v>7.5627594599999997</v>
      </c>
      <c r="BC1011">
        <v>15.4252009</v>
      </c>
      <c r="BD1011">
        <v>12</v>
      </c>
    </row>
    <row r="1012" spans="1:56" x14ac:dyDescent="0.25">
      <c r="A1012" s="171">
        <v>44168</v>
      </c>
      <c r="B1012" t="s">
        <v>10</v>
      </c>
      <c r="C1012" t="s">
        <v>659</v>
      </c>
      <c r="D1012" t="s">
        <v>11</v>
      </c>
      <c r="E1012" t="s">
        <v>660</v>
      </c>
      <c r="F1012" t="s">
        <v>12</v>
      </c>
      <c r="G1012" t="s">
        <v>661</v>
      </c>
      <c r="H1012" t="s">
        <v>368</v>
      </c>
      <c r="I1012" t="s">
        <v>25</v>
      </c>
      <c r="J1012" t="s">
        <v>596</v>
      </c>
      <c r="L1012" t="s">
        <v>10</v>
      </c>
      <c r="M1012" t="s">
        <v>659</v>
      </c>
      <c r="N1012" t="s">
        <v>11</v>
      </c>
      <c r="O1012" t="s">
        <v>660</v>
      </c>
      <c r="P1012" t="s">
        <v>12</v>
      </c>
      <c r="Q1012" t="s">
        <v>661</v>
      </c>
      <c r="R1012" t="s">
        <v>1190</v>
      </c>
      <c r="S1012" t="s">
        <v>176</v>
      </c>
      <c r="T1012" t="s">
        <v>25</v>
      </c>
      <c r="U1012" t="s">
        <v>596</v>
      </c>
      <c r="W1012" t="s">
        <v>10</v>
      </c>
      <c r="X1012" t="s">
        <v>659</v>
      </c>
      <c r="Y1012" t="s">
        <v>11</v>
      </c>
      <c r="Z1012" t="s">
        <v>660</v>
      </c>
      <c r="AA1012" t="s">
        <v>12</v>
      </c>
      <c r="AB1012" t="s">
        <v>661</v>
      </c>
      <c r="AC1012" t="s">
        <v>368</v>
      </c>
      <c r="AD1012" t="s">
        <v>144</v>
      </c>
      <c r="AE1012" t="s">
        <v>30</v>
      </c>
      <c r="AG1012">
        <v>6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 s="36">
        <v>1</v>
      </c>
      <c r="AP1012">
        <v>0</v>
      </c>
      <c r="AQ1012">
        <v>0</v>
      </c>
      <c r="AR1012">
        <v>3</v>
      </c>
      <c r="AS1012">
        <v>3</v>
      </c>
      <c r="AT1012">
        <v>6</v>
      </c>
      <c r="AU1012" t="s">
        <v>31</v>
      </c>
      <c r="AW1012">
        <v>120</v>
      </c>
      <c r="AX1012">
        <v>45</v>
      </c>
      <c r="AY1012">
        <v>0</v>
      </c>
      <c r="AZ1012">
        <v>0</v>
      </c>
      <c r="BA1012">
        <v>165</v>
      </c>
      <c r="BB1012">
        <v>7.5627594599999997</v>
      </c>
      <c r="BC1012">
        <v>15.4252009</v>
      </c>
      <c r="BD1012">
        <v>12</v>
      </c>
    </row>
    <row r="1013" spans="1:56" x14ac:dyDescent="0.25">
      <c r="A1013" s="171">
        <v>44169</v>
      </c>
      <c r="B1013" t="s">
        <v>26</v>
      </c>
      <c r="C1013" t="s">
        <v>590</v>
      </c>
      <c r="D1013" t="s">
        <v>591</v>
      </c>
      <c r="E1013" t="s">
        <v>592</v>
      </c>
      <c r="F1013" t="s">
        <v>142</v>
      </c>
      <c r="G1013" t="s">
        <v>606</v>
      </c>
      <c r="H1013" t="s">
        <v>363</v>
      </c>
      <c r="I1013" t="s">
        <v>25</v>
      </c>
      <c r="J1013" t="s">
        <v>596</v>
      </c>
      <c r="L1013" t="s">
        <v>26</v>
      </c>
      <c r="M1013" t="s">
        <v>590</v>
      </c>
      <c r="N1013" t="s">
        <v>591</v>
      </c>
      <c r="O1013" t="s">
        <v>592</v>
      </c>
      <c r="P1013" t="s">
        <v>142</v>
      </c>
      <c r="Q1013" t="s">
        <v>606</v>
      </c>
      <c r="R1013" t="s">
        <v>363</v>
      </c>
      <c r="S1013" t="s">
        <v>253</v>
      </c>
      <c r="T1013" t="s">
        <v>17</v>
      </c>
      <c r="U1013" t="s">
        <v>594</v>
      </c>
      <c r="W1013" t="s">
        <v>18</v>
      </c>
      <c r="X1013" t="s">
        <v>601</v>
      </c>
      <c r="AC1013" t="s">
        <v>372</v>
      </c>
      <c r="AD1013" t="s">
        <v>321</v>
      </c>
      <c r="AE1013" t="s">
        <v>112</v>
      </c>
      <c r="AG1013">
        <v>0</v>
      </c>
      <c r="AH1013">
        <v>0</v>
      </c>
      <c r="AI1013">
        <v>2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1</v>
      </c>
      <c r="AP1013">
        <v>0</v>
      </c>
      <c r="AQ1013">
        <v>0</v>
      </c>
      <c r="AR1013">
        <v>0</v>
      </c>
      <c r="AS1013">
        <v>2</v>
      </c>
      <c r="AT1013">
        <v>2</v>
      </c>
      <c r="AU1013" t="s">
        <v>37</v>
      </c>
      <c r="AW1013">
        <v>46</v>
      </c>
      <c r="AX1013">
        <v>0</v>
      </c>
      <c r="AY1013">
        <v>0</v>
      </c>
      <c r="AZ1013">
        <v>0</v>
      </c>
      <c r="BA1013">
        <v>46</v>
      </c>
      <c r="BB1013">
        <v>6.9304543000000001</v>
      </c>
      <c r="BC1013">
        <v>14.819990539999999</v>
      </c>
      <c r="BD1013">
        <v>12</v>
      </c>
    </row>
    <row r="1014" spans="1:56" x14ac:dyDescent="0.25">
      <c r="A1014" s="171">
        <v>44169</v>
      </c>
      <c r="B1014" t="s">
        <v>26</v>
      </c>
      <c r="C1014" t="s">
        <v>590</v>
      </c>
      <c r="D1014" t="s">
        <v>591</v>
      </c>
      <c r="E1014" t="s">
        <v>592</v>
      </c>
      <c r="F1014" t="s">
        <v>142</v>
      </c>
      <c r="G1014" t="s">
        <v>606</v>
      </c>
      <c r="H1014" t="s">
        <v>363</v>
      </c>
      <c r="I1014" t="s">
        <v>14</v>
      </c>
      <c r="J1014" t="s">
        <v>611</v>
      </c>
      <c r="L1014" t="s">
        <v>313</v>
      </c>
      <c r="M1014" t="s">
        <v>627</v>
      </c>
      <c r="R1014" t="s">
        <v>372</v>
      </c>
      <c r="S1014" t="s">
        <v>196</v>
      </c>
      <c r="T1014" t="s">
        <v>17</v>
      </c>
      <c r="U1014" t="s">
        <v>594</v>
      </c>
      <c r="W1014" t="s">
        <v>252</v>
      </c>
      <c r="X1014" t="s">
        <v>628</v>
      </c>
      <c r="AC1014" t="s">
        <v>372</v>
      </c>
      <c r="AD1014" t="s">
        <v>545</v>
      </c>
      <c r="AE1014" t="s">
        <v>36</v>
      </c>
      <c r="AG1014">
        <v>0</v>
      </c>
      <c r="AH1014">
        <v>19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1</v>
      </c>
      <c r="AP1014">
        <v>5</v>
      </c>
      <c r="AQ1014">
        <v>4</v>
      </c>
      <c r="AR1014">
        <v>7</v>
      </c>
      <c r="AS1014">
        <v>3</v>
      </c>
      <c r="AT1014">
        <v>19</v>
      </c>
      <c r="AU1014" t="s">
        <v>39</v>
      </c>
      <c r="AW1014">
        <v>250</v>
      </c>
      <c r="AX1014">
        <v>28</v>
      </c>
      <c r="AY1014">
        <v>12</v>
      </c>
      <c r="AZ1014">
        <v>0</v>
      </c>
      <c r="BA1014">
        <v>290</v>
      </c>
      <c r="BB1014">
        <v>6.9304543000000001</v>
      </c>
      <c r="BC1014">
        <v>14.819990539999999</v>
      </c>
      <c r="BD1014">
        <v>12</v>
      </c>
    </row>
    <row r="1015" spans="1:56" x14ac:dyDescent="0.25">
      <c r="A1015" s="171">
        <v>44169</v>
      </c>
      <c r="B1015" t="s">
        <v>26</v>
      </c>
      <c r="C1015" t="s">
        <v>590</v>
      </c>
      <c r="D1015" t="s">
        <v>591</v>
      </c>
      <c r="E1015" t="s">
        <v>592</v>
      </c>
      <c r="F1015" t="s">
        <v>142</v>
      </c>
      <c r="G1015" t="s">
        <v>606</v>
      </c>
      <c r="H1015" t="s">
        <v>363</v>
      </c>
      <c r="I1015" t="s">
        <v>14</v>
      </c>
      <c r="J1015" t="s">
        <v>611</v>
      </c>
      <c r="L1015" t="s">
        <v>208</v>
      </c>
      <c r="M1015" t="s">
        <v>631</v>
      </c>
      <c r="R1015" t="s">
        <v>372</v>
      </c>
      <c r="S1015" t="s">
        <v>234</v>
      </c>
      <c r="T1015" t="s">
        <v>17</v>
      </c>
      <c r="U1015" t="s">
        <v>594</v>
      </c>
      <c r="W1015" t="s">
        <v>143</v>
      </c>
      <c r="X1015" t="s">
        <v>595</v>
      </c>
      <c r="AC1015" t="s">
        <v>372</v>
      </c>
      <c r="AD1015" t="s">
        <v>297</v>
      </c>
      <c r="AE1015" t="s">
        <v>36</v>
      </c>
      <c r="AG1015">
        <v>0</v>
      </c>
      <c r="AH1015">
        <v>17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1</v>
      </c>
      <c r="AP1015">
        <v>5</v>
      </c>
      <c r="AQ1015">
        <v>4</v>
      </c>
      <c r="AR1015">
        <v>3</v>
      </c>
      <c r="AS1015">
        <v>5</v>
      </c>
      <c r="AT1015">
        <v>17</v>
      </c>
      <c r="AU1015" t="s">
        <v>39</v>
      </c>
      <c r="AW1015">
        <v>250</v>
      </c>
      <c r="AX1015">
        <v>120</v>
      </c>
      <c r="AY1015">
        <v>23</v>
      </c>
      <c r="AZ1015">
        <v>0</v>
      </c>
      <c r="BA1015">
        <v>393</v>
      </c>
      <c r="BB1015">
        <v>6.9304543000000001</v>
      </c>
      <c r="BC1015">
        <v>14.819990539999999</v>
      </c>
      <c r="BD1015">
        <v>12</v>
      </c>
    </row>
    <row r="1016" spans="1:56" x14ac:dyDescent="0.25">
      <c r="A1016" s="171">
        <v>44169</v>
      </c>
      <c r="B1016" t="s">
        <v>26</v>
      </c>
      <c r="C1016" t="s">
        <v>590</v>
      </c>
      <c r="D1016" t="s">
        <v>591</v>
      </c>
      <c r="E1016" t="s">
        <v>592</v>
      </c>
      <c r="F1016" t="s">
        <v>142</v>
      </c>
      <c r="G1016" t="s">
        <v>606</v>
      </c>
      <c r="H1016" t="s">
        <v>363</v>
      </c>
      <c r="I1016" t="s">
        <v>14</v>
      </c>
      <c r="J1016" t="s">
        <v>611</v>
      </c>
      <c r="L1016" t="s">
        <v>634</v>
      </c>
      <c r="M1016" t="s">
        <v>635</v>
      </c>
      <c r="R1016" t="s">
        <v>372</v>
      </c>
      <c r="S1016" t="s">
        <v>138</v>
      </c>
      <c r="T1016" t="s">
        <v>17</v>
      </c>
      <c r="U1016" t="s">
        <v>594</v>
      </c>
      <c r="W1016" t="s">
        <v>647</v>
      </c>
      <c r="X1016" t="s">
        <v>648</v>
      </c>
      <c r="AC1016" t="s">
        <v>372</v>
      </c>
      <c r="AD1016" t="s">
        <v>319</v>
      </c>
      <c r="AE1016" t="s">
        <v>36</v>
      </c>
      <c r="AG1016">
        <v>0</v>
      </c>
      <c r="AH1016">
        <v>23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1</v>
      </c>
      <c r="AP1016">
        <v>8</v>
      </c>
      <c r="AQ1016">
        <v>4</v>
      </c>
      <c r="AR1016">
        <v>7</v>
      </c>
      <c r="AS1016">
        <v>4</v>
      </c>
      <c r="AT1016">
        <v>23</v>
      </c>
      <c r="AU1016" t="s">
        <v>39</v>
      </c>
      <c r="AW1016">
        <v>350</v>
      </c>
      <c r="AX1016">
        <v>105</v>
      </c>
      <c r="AY1016">
        <v>32</v>
      </c>
      <c r="AZ1016">
        <v>0</v>
      </c>
      <c r="BA1016">
        <v>487</v>
      </c>
      <c r="BB1016">
        <v>6.9304543000000001</v>
      </c>
      <c r="BC1016">
        <v>14.819990539999999</v>
      </c>
      <c r="BD1016">
        <v>12</v>
      </c>
    </row>
    <row r="1017" spans="1:56" x14ac:dyDescent="0.25">
      <c r="A1017" s="171">
        <v>44169</v>
      </c>
      <c r="B1017" t="s">
        <v>26</v>
      </c>
      <c r="C1017" t="s">
        <v>590</v>
      </c>
      <c r="D1017" t="s">
        <v>591</v>
      </c>
      <c r="E1017" t="s">
        <v>592</v>
      </c>
      <c r="F1017" t="s">
        <v>142</v>
      </c>
      <c r="G1017" t="s">
        <v>606</v>
      </c>
      <c r="H1017" t="s">
        <v>363</v>
      </c>
      <c r="I1017" t="s">
        <v>14</v>
      </c>
      <c r="J1017" t="s">
        <v>611</v>
      </c>
      <c r="L1017" t="s">
        <v>258</v>
      </c>
      <c r="M1017" t="s">
        <v>623</v>
      </c>
      <c r="R1017" t="s">
        <v>372</v>
      </c>
      <c r="S1017" t="s">
        <v>245</v>
      </c>
      <c r="T1017" t="s">
        <v>17</v>
      </c>
      <c r="U1017" t="s">
        <v>594</v>
      </c>
      <c r="W1017" t="s">
        <v>614</v>
      </c>
      <c r="X1017" t="s">
        <v>615</v>
      </c>
      <c r="AC1017" t="s">
        <v>372</v>
      </c>
      <c r="AD1017" t="s">
        <v>77</v>
      </c>
      <c r="AE1017" t="s">
        <v>36</v>
      </c>
      <c r="AG1017">
        <v>0</v>
      </c>
      <c r="AH1017">
        <v>12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1</v>
      </c>
      <c r="AP1017">
        <v>2</v>
      </c>
      <c r="AQ1017">
        <v>4</v>
      </c>
      <c r="AR1017">
        <v>2</v>
      </c>
      <c r="AS1017">
        <v>4</v>
      </c>
      <c r="AT1017">
        <v>12</v>
      </c>
      <c r="AU1017" t="s">
        <v>31</v>
      </c>
      <c r="AW1017">
        <v>100</v>
      </c>
      <c r="AX1017">
        <v>22</v>
      </c>
      <c r="AY1017">
        <v>0</v>
      </c>
      <c r="AZ1017">
        <v>0</v>
      </c>
      <c r="BA1017">
        <v>122</v>
      </c>
      <c r="BB1017">
        <v>6.9304543000000001</v>
      </c>
      <c r="BC1017">
        <v>14.819990539999999</v>
      </c>
      <c r="BD1017">
        <v>12</v>
      </c>
    </row>
    <row r="1018" spans="1:56" x14ac:dyDescent="0.25">
      <c r="A1018" s="171">
        <v>44169</v>
      </c>
      <c r="B1018" t="s">
        <v>26</v>
      </c>
      <c r="C1018" t="s">
        <v>590</v>
      </c>
      <c r="D1018" t="s">
        <v>591</v>
      </c>
      <c r="E1018" t="s">
        <v>592</v>
      </c>
      <c r="F1018" t="s">
        <v>142</v>
      </c>
      <c r="G1018" t="s">
        <v>606</v>
      </c>
      <c r="H1018" t="s">
        <v>363</v>
      </c>
      <c r="I1018" t="s">
        <v>286</v>
      </c>
      <c r="J1018" t="s">
        <v>620</v>
      </c>
      <c r="L1018" t="s">
        <v>311</v>
      </c>
      <c r="M1018" t="s">
        <v>621</v>
      </c>
      <c r="R1018" t="s">
        <v>372</v>
      </c>
      <c r="S1018" t="s">
        <v>140</v>
      </c>
      <c r="T1018" t="s">
        <v>17</v>
      </c>
      <c r="U1018" t="s">
        <v>594</v>
      </c>
      <c r="W1018" t="s">
        <v>137</v>
      </c>
      <c r="X1018" t="s">
        <v>649</v>
      </c>
      <c r="AC1018" t="s">
        <v>372</v>
      </c>
      <c r="AD1018" t="s">
        <v>320</v>
      </c>
      <c r="AE1018" t="s">
        <v>244</v>
      </c>
      <c r="AG1018">
        <v>0</v>
      </c>
      <c r="AH1018">
        <v>0</v>
      </c>
      <c r="AI1018">
        <v>0</v>
      </c>
      <c r="AJ1018">
        <v>0</v>
      </c>
      <c r="AK1018">
        <v>9</v>
      </c>
      <c r="AL1018">
        <v>0</v>
      </c>
      <c r="AM1018">
        <v>0</v>
      </c>
      <c r="AN1018">
        <v>0</v>
      </c>
      <c r="AO1018">
        <v>1</v>
      </c>
      <c r="AP1018">
        <v>2</v>
      </c>
      <c r="AQ1018">
        <v>3</v>
      </c>
      <c r="AR1018">
        <v>1</v>
      </c>
      <c r="AS1018">
        <v>3</v>
      </c>
      <c r="AT1018">
        <v>9</v>
      </c>
      <c r="AU1018" t="s">
        <v>31</v>
      </c>
      <c r="AW1018">
        <v>200</v>
      </c>
      <c r="AX1018">
        <v>35</v>
      </c>
      <c r="AY1018">
        <v>0</v>
      </c>
      <c r="AZ1018">
        <v>0</v>
      </c>
      <c r="BA1018">
        <v>235</v>
      </c>
      <c r="BB1018">
        <v>6.9304543000000001</v>
      </c>
      <c r="BC1018">
        <v>14.819990539999999</v>
      </c>
      <c r="BD1018">
        <v>12</v>
      </c>
    </row>
    <row r="1019" spans="1:56" x14ac:dyDescent="0.25">
      <c r="A1019" s="171">
        <v>44169</v>
      </c>
      <c r="B1019" t="s">
        <v>26</v>
      </c>
      <c r="C1019" t="s">
        <v>590</v>
      </c>
      <c r="D1019" t="s">
        <v>591</v>
      </c>
      <c r="E1019" t="s">
        <v>592</v>
      </c>
      <c r="F1019" t="s">
        <v>88</v>
      </c>
      <c r="G1019" t="s">
        <v>593</v>
      </c>
      <c r="H1019" t="s">
        <v>89</v>
      </c>
      <c r="I1019" t="s">
        <v>25</v>
      </c>
      <c r="J1019" t="s">
        <v>596</v>
      </c>
      <c r="L1019" t="s">
        <v>26</v>
      </c>
      <c r="M1019" t="s">
        <v>590</v>
      </c>
      <c r="N1019" t="s">
        <v>591</v>
      </c>
      <c r="O1019" t="s">
        <v>592</v>
      </c>
      <c r="P1019" t="s">
        <v>88</v>
      </c>
      <c r="Q1019" t="s">
        <v>593</v>
      </c>
      <c r="R1019" t="s">
        <v>331</v>
      </c>
      <c r="S1019" t="s">
        <v>253</v>
      </c>
      <c r="T1019" t="s">
        <v>25</v>
      </c>
      <c r="U1019" t="s">
        <v>596</v>
      </c>
      <c r="W1019" t="s">
        <v>26</v>
      </c>
      <c r="X1019" t="s">
        <v>590</v>
      </c>
      <c r="Y1019" t="s">
        <v>591</v>
      </c>
      <c r="Z1019" t="s">
        <v>592</v>
      </c>
      <c r="AA1019" t="s">
        <v>88</v>
      </c>
      <c r="AB1019" t="s">
        <v>593</v>
      </c>
      <c r="AC1019" t="s">
        <v>776</v>
      </c>
      <c r="AD1019" t="s">
        <v>265</v>
      </c>
      <c r="AE1019" t="s">
        <v>30</v>
      </c>
      <c r="AG1019">
        <v>1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1</v>
      </c>
      <c r="AP1019">
        <v>0</v>
      </c>
      <c r="AQ1019">
        <v>0</v>
      </c>
      <c r="AR1019">
        <v>0</v>
      </c>
      <c r="AS1019">
        <v>1</v>
      </c>
      <c r="AT1019">
        <v>1</v>
      </c>
      <c r="AU1019" t="s">
        <v>37</v>
      </c>
      <c r="AW1019">
        <v>15</v>
      </c>
      <c r="AX1019">
        <v>0</v>
      </c>
      <c r="AY1019">
        <v>0</v>
      </c>
      <c r="AZ1019">
        <v>0</v>
      </c>
      <c r="BA1019">
        <v>15</v>
      </c>
      <c r="BB1019">
        <v>6.7419379599999996</v>
      </c>
      <c r="BC1019">
        <v>14.56870743</v>
      </c>
      <c r="BD1019">
        <v>12</v>
      </c>
    </row>
    <row r="1020" spans="1:56" x14ac:dyDescent="0.25">
      <c r="A1020" s="171">
        <v>44169</v>
      </c>
      <c r="B1020" t="s">
        <v>26</v>
      </c>
      <c r="C1020" t="s">
        <v>590</v>
      </c>
      <c r="D1020" t="s">
        <v>591</v>
      </c>
      <c r="E1020" t="s">
        <v>592</v>
      </c>
      <c r="F1020" t="s">
        <v>88</v>
      </c>
      <c r="G1020" t="s">
        <v>593</v>
      </c>
      <c r="H1020" t="s">
        <v>89</v>
      </c>
      <c r="I1020" t="s">
        <v>25</v>
      </c>
      <c r="J1020" t="s">
        <v>596</v>
      </c>
      <c r="L1020" t="s">
        <v>26</v>
      </c>
      <c r="M1020" t="s">
        <v>590</v>
      </c>
      <c r="N1020" t="s">
        <v>591</v>
      </c>
      <c r="O1020" t="s">
        <v>592</v>
      </c>
      <c r="P1020" t="s">
        <v>142</v>
      </c>
      <c r="Q1020" t="s">
        <v>606</v>
      </c>
      <c r="R1020" t="s">
        <v>153</v>
      </c>
      <c r="S1020" t="s">
        <v>144</v>
      </c>
      <c r="T1020" t="s">
        <v>25</v>
      </c>
      <c r="U1020" t="s">
        <v>596</v>
      </c>
      <c r="W1020" t="s">
        <v>26</v>
      </c>
      <c r="X1020" t="s">
        <v>590</v>
      </c>
      <c r="Y1020" t="s">
        <v>591</v>
      </c>
      <c r="Z1020" t="s">
        <v>592</v>
      </c>
      <c r="AA1020" t="s">
        <v>88</v>
      </c>
      <c r="AB1020" t="s">
        <v>593</v>
      </c>
      <c r="AC1020" t="s">
        <v>400</v>
      </c>
      <c r="AD1020" t="s">
        <v>265</v>
      </c>
      <c r="AE1020" t="s">
        <v>30</v>
      </c>
      <c r="AG1020">
        <v>2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 s="36">
        <v>1</v>
      </c>
      <c r="AP1020">
        <v>0</v>
      </c>
      <c r="AQ1020">
        <v>0</v>
      </c>
      <c r="AR1020">
        <v>0</v>
      </c>
      <c r="AS1020">
        <v>2</v>
      </c>
      <c r="AT1020">
        <v>2</v>
      </c>
      <c r="AU1020" t="s">
        <v>37</v>
      </c>
      <c r="AW1020">
        <v>31</v>
      </c>
      <c r="AX1020">
        <v>0</v>
      </c>
      <c r="AY1020">
        <v>0</v>
      </c>
      <c r="AZ1020">
        <v>0</v>
      </c>
      <c r="BA1020">
        <v>31</v>
      </c>
      <c r="BB1020">
        <v>6.7419379599999996</v>
      </c>
      <c r="BC1020">
        <v>14.56870743</v>
      </c>
      <c r="BD1020">
        <v>12</v>
      </c>
    </row>
    <row r="1021" spans="1:56" x14ac:dyDescent="0.25">
      <c r="A1021" s="171">
        <v>44169</v>
      </c>
      <c r="B1021" t="s">
        <v>26</v>
      </c>
      <c r="C1021" t="s">
        <v>590</v>
      </c>
      <c r="D1021" t="s">
        <v>591</v>
      </c>
      <c r="E1021" t="s">
        <v>592</v>
      </c>
      <c r="F1021" t="s">
        <v>88</v>
      </c>
      <c r="G1021" t="s">
        <v>593</v>
      </c>
      <c r="H1021" t="s">
        <v>89</v>
      </c>
      <c r="I1021" t="s">
        <v>25</v>
      </c>
      <c r="J1021" t="s">
        <v>596</v>
      </c>
      <c r="L1021" t="s">
        <v>26</v>
      </c>
      <c r="M1021" t="s">
        <v>590</v>
      </c>
      <c r="N1021" t="s">
        <v>591</v>
      </c>
      <c r="O1021" t="s">
        <v>592</v>
      </c>
      <c r="P1021" t="s">
        <v>142</v>
      </c>
      <c r="Q1021" t="s">
        <v>606</v>
      </c>
      <c r="R1021" t="s">
        <v>763</v>
      </c>
      <c r="S1021" t="s">
        <v>185</v>
      </c>
      <c r="T1021" t="s">
        <v>25</v>
      </c>
      <c r="U1021" t="s">
        <v>596</v>
      </c>
      <c r="W1021" t="s">
        <v>92</v>
      </c>
      <c r="X1021" t="s">
        <v>602</v>
      </c>
      <c r="Y1021" t="s">
        <v>157</v>
      </c>
      <c r="Z1021" t="s">
        <v>665</v>
      </c>
      <c r="AA1021" t="s">
        <v>158</v>
      </c>
      <c r="AB1021" t="s">
        <v>667</v>
      </c>
      <c r="AC1021" t="s">
        <v>470</v>
      </c>
      <c r="AD1021" t="s">
        <v>61</v>
      </c>
      <c r="AE1021" t="s">
        <v>30</v>
      </c>
      <c r="AG1021">
        <v>3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1</v>
      </c>
      <c r="AP1021">
        <v>0</v>
      </c>
      <c r="AQ1021">
        <v>0</v>
      </c>
      <c r="AR1021">
        <v>1</v>
      </c>
      <c r="AS1021">
        <v>2</v>
      </c>
      <c r="AT1021">
        <v>3</v>
      </c>
      <c r="AU1021" t="s">
        <v>135</v>
      </c>
      <c r="AW1021">
        <v>32</v>
      </c>
      <c r="AX1021">
        <v>0</v>
      </c>
      <c r="AY1021">
        <v>8</v>
      </c>
      <c r="AZ1021">
        <v>0</v>
      </c>
      <c r="BA1021">
        <v>40</v>
      </c>
      <c r="BB1021">
        <v>6.7419379599999996</v>
      </c>
      <c r="BC1021">
        <v>14.56870743</v>
      </c>
      <c r="BD1021">
        <v>12</v>
      </c>
    </row>
    <row r="1022" spans="1:56" x14ac:dyDescent="0.25">
      <c r="A1022" s="171">
        <v>44169</v>
      </c>
      <c r="B1022" t="s">
        <v>26</v>
      </c>
      <c r="C1022" t="s">
        <v>590</v>
      </c>
      <c r="D1022" t="s">
        <v>591</v>
      </c>
      <c r="E1022" t="s">
        <v>592</v>
      </c>
      <c r="F1022" t="s">
        <v>88</v>
      </c>
      <c r="G1022" t="s">
        <v>593</v>
      </c>
      <c r="H1022" t="s">
        <v>89</v>
      </c>
      <c r="I1022" t="s">
        <v>17</v>
      </c>
      <c r="J1022" t="s">
        <v>594</v>
      </c>
      <c r="L1022" t="s">
        <v>618</v>
      </c>
      <c r="M1022" t="s">
        <v>619</v>
      </c>
      <c r="R1022" t="s">
        <v>372</v>
      </c>
      <c r="S1022" t="s">
        <v>29</v>
      </c>
      <c r="T1022" t="s">
        <v>25</v>
      </c>
      <c r="U1022" t="s">
        <v>596</v>
      </c>
      <c r="W1022" t="s">
        <v>170</v>
      </c>
      <c r="X1022" t="s">
        <v>707</v>
      </c>
      <c r="Y1022" t="s">
        <v>171</v>
      </c>
      <c r="Z1022" t="s">
        <v>708</v>
      </c>
      <c r="AA1022" t="s">
        <v>172</v>
      </c>
      <c r="AB1022" t="s">
        <v>709</v>
      </c>
      <c r="AC1022" t="s">
        <v>497</v>
      </c>
      <c r="AD1022" t="s">
        <v>320</v>
      </c>
      <c r="AE1022" t="s">
        <v>112</v>
      </c>
      <c r="AG1022">
        <v>0</v>
      </c>
      <c r="AH1022">
        <v>0</v>
      </c>
      <c r="AI1022">
        <v>6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1</v>
      </c>
      <c r="AP1022">
        <v>0</v>
      </c>
      <c r="AQ1022">
        <v>0</v>
      </c>
      <c r="AR1022">
        <v>0</v>
      </c>
      <c r="AS1022">
        <v>6</v>
      </c>
      <c r="AT1022">
        <v>6</v>
      </c>
      <c r="AU1022" t="s">
        <v>37</v>
      </c>
      <c r="AW1022">
        <v>71</v>
      </c>
      <c r="AX1022">
        <v>0</v>
      </c>
      <c r="AY1022">
        <v>0</v>
      </c>
      <c r="AZ1022">
        <v>0</v>
      </c>
      <c r="BA1022">
        <v>71</v>
      </c>
      <c r="BB1022">
        <v>6.7419379599999996</v>
      </c>
      <c r="BC1022">
        <v>14.56870743</v>
      </c>
      <c r="BD1022">
        <v>12</v>
      </c>
    </row>
    <row r="1023" spans="1:56" x14ac:dyDescent="0.25">
      <c r="A1023" s="171">
        <v>44169</v>
      </c>
      <c r="B1023" t="s">
        <v>26</v>
      </c>
      <c r="C1023" t="s">
        <v>590</v>
      </c>
      <c r="D1023" t="s">
        <v>591</v>
      </c>
      <c r="E1023" t="s">
        <v>592</v>
      </c>
      <c r="F1023" t="s">
        <v>88</v>
      </c>
      <c r="G1023" t="s">
        <v>593</v>
      </c>
      <c r="H1023" t="s">
        <v>89</v>
      </c>
      <c r="I1023" t="s">
        <v>25</v>
      </c>
      <c r="J1023" t="s">
        <v>596</v>
      </c>
      <c r="L1023" t="s">
        <v>26</v>
      </c>
      <c r="M1023" t="s">
        <v>590</v>
      </c>
      <c r="N1023" t="s">
        <v>591</v>
      </c>
      <c r="O1023" t="s">
        <v>592</v>
      </c>
      <c r="P1023" t="s">
        <v>88</v>
      </c>
      <c r="Q1023" t="s">
        <v>593</v>
      </c>
      <c r="R1023" t="s">
        <v>814</v>
      </c>
      <c r="S1023" t="s">
        <v>144</v>
      </c>
      <c r="T1023" t="s">
        <v>17</v>
      </c>
      <c r="U1023" t="s">
        <v>594</v>
      </c>
      <c r="W1023" t="s">
        <v>614</v>
      </c>
      <c r="X1023" t="s">
        <v>615</v>
      </c>
      <c r="AC1023" t="s">
        <v>372</v>
      </c>
      <c r="AD1023" t="s">
        <v>283</v>
      </c>
      <c r="AE1023" t="s">
        <v>112</v>
      </c>
      <c r="AG1023">
        <v>0</v>
      </c>
      <c r="AH1023">
        <v>0</v>
      </c>
      <c r="AI1023">
        <v>5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 s="36">
        <v>1</v>
      </c>
      <c r="AP1023">
        <v>0</v>
      </c>
      <c r="AQ1023">
        <v>1</v>
      </c>
      <c r="AR1023">
        <v>2</v>
      </c>
      <c r="AS1023">
        <v>2</v>
      </c>
      <c r="AT1023">
        <v>5</v>
      </c>
      <c r="AU1023" t="s">
        <v>135</v>
      </c>
      <c r="AW1023">
        <v>72</v>
      </c>
      <c r="AX1023">
        <v>0</v>
      </c>
      <c r="AY1023">
        <v>28</v>
      </c>
      <c r="AZ1023">
        <v>0</v>
      </c>
      <c r="BA1023">
        <v>100</v>
      </c>
      <c r="BB1023">
        <v>6.7419379599999996</v>
      </c>
      <c r="BC1023">
        <v>14.56870743</v>
      </c>
      <c r="BD1023">
        <v>12</v>
      </c>
    </row>
    <row r="1024" spans="1:56" x14ac:dyDescent="0.25">
      <c r="A1024" s="171">
        <v>44169</v>
      </c>
      <c r="B1024" t="s">
        <v>92</v>
      </c>
      <c r="C1024" t="s">
        <v>602</v>
      </c>
      <c r="D1024" t="s">
        <v>940</v>
      </c>
      <c r="E1024" t="s">
        <v>604</v>
      </c>
      <c r="F1024" t="s">
        <v>193</v>
      </c>
      <c r="G1024" t="s">
        <v>754</v>
      </c>
      <c r="H1024" t="s">
        <v>367</v>
      </c>
      <c r="I1024" t="s">
        <v>25</v>
      </c>
      <c r="J1024" t="s">
        <v>596</v>
      </c>
      <c r="L1024" t="s">
        <v>92</v>
      </c>
      <c r="M1024" t="s">
        <v>602</v>
      </c>
      <c r="N1024" t="s">
        <v>157</v>
      </c>
      <c r="O1024" t="s">
        <v>665</v>
      </c>
      <c r="P1024" t="s">
        <v>158</v>
      </c>
      <c r="Q1024" t="s">
        <v>667</v>
      </c>
      <c r="R1024" t="s">
        <v>1033</v>
      </c>
      <c r="S1024" t="s">
        <v>182</v>
      </c>
      <c r="T1024" t="s">
        <v>25</v>
      </c>
      <c r="U1024" t="s">
        <v>596</v>
      </c>
      <c r="W1024" t="s">
        <v>92</v>
      </c>
      <c r="X1024" t="s">
        <v>602</v>
      </c>
      <c r="Y1024" t="s">
        <v>603</v>
      </c>
      <c r="Z1024" t="s">
        <v>604</v>
      </c>
      <c r="AA1024" t="s">
        <v>193</v>
      </c>
      <c r="AB1024" t="s">
        <v>754</v>
      </c>
      <c r="AC1024" t="s">
        <v>1034</v>
      </c>
      <c r="AD1024" t="s">
        <v>279</v>
      </c>
      <c r="AE1024" t="s">
        <v>30</v>
      </c>
      <c r="AG1024">
        <v>4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 s="36">
        <v>1</v>
      </c>
      <c r="AP1024">
        <v>0</v>
      </c>
      <c r="AQ1024">
        <v>0</v>
      </c>
      <c r="AR1024">
        <v>0</v>
      </c>
      <c r="AS1024">
        <v>4</v>
      </c>
      <c r="AT1024">
        <v>4</v>
      </c>
      <c r="AU1024" t="s">
        <v>37</v>
      </c>
      <c r="AW1024">
        <v>120</v>
      </c>
      <c r="AX1024">
        <v>0</v>
      </c>
      <c r="AY1024">
        <v>0</v>
      </c>
      <c r="AZ1024">
        <v>0</v>
      </c>
      <c r="BA1024">
        <v>120</v>
      </c>
      <c r="BB1024">
        <v>4.8990748999999996</v>
      </c>
      <c r="BC1024">
        <v>14.54433978</v>
      </c>
      <c r="BD1024">
        <v>12</v>
      </c>
    </row>
    <row r="1025" spans="1:56" x14ac:dyDescent="0.25">
      <c r="A1025" s="171">
        <v>44169</v>
      </c>
      <c r="B1025" t="s">
        <v>92</v>
      </c>
      <c r="C1025" t="s">
        <v>602</v>
      </c>
      <c r="D1025" t="s">
        <v>940</v>
      </c>
      <c r="E1025" t="s">
        <v>604</v>
      </c>
      <c r="F1025" t="s">
        <v>193</v>
      </c>
      <c r="G1025" t="s">
        <v>754</v>
      </c>
      <c r="H1025" t="s">
        <v>367</v>
      </c>
      <c r="I1025" t="s">
        <v>25</v>
      </c>
      <c r="J1025" t="s">
        <v>596</v>
      </c>
      <c r="L1025" t="s">
        <v>92</v>
      </c>
      <c r="M1025" t="s">
        <v>602</v>
      </c>
      <c r="N1025" t="s">
        <v>157</v>
      </c>
      <c r="O1025" t="s">
        <v>665</v>
      </c>
      <c r="P1025" t="s">
        <v>671</v>
      </c>
      <c r="Q1025" t="s">
        <v>672</v>
      </c>
      <c r="R1025" t="s">
        <v>1040</v>
      </c>
      <c r="S1025" t="s">
        <v>232</v>
      </c>
      <c r="T1025" t="s">
        <v>17</v>
      </c>
      <c r="U1025" t="s">
        <v>594</v>
      </c>
      <c r="W1025" t="s">
        <v>647</v>
      </c>
      <c r="X1025" t="s">
        <v>648</v>
      </c>
      <c r="AC1025" t="s">
        <v>372</v>
      </c>
      <c r="AD1025" t="s">
        <v>320</v>
      </c>
      <c r="AE1025" t="s">
        <v>107</v>
      </c>
      <c r="AG1025">
        <v>3</v>
      </c>
      <c r="AH1025">
        <v>0</v>
      </c>
      <c r="AI1025">
        <v>1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 s="36">
        <v>2</v>
      </c>
      <c r="AP1025">
        <v>0</v>
      </c>
      <c r="AQ1025">
        <v>0</v>
      </c>
      <c r="AR1025">
        <v>0</v>
      </c>
      <c r="AS1025">
        <v>4</v>
      </c>
      <c r="AT1025">
        <v>4</v>
      </c>
      <c r="AU1025" t="s">
        <v>151</v>
      </c>
      <c r="AV1025" t="s">
        <v>327</v>
      </c>
      <c r="AW1025">
        <v>182</v>
      </c>
      <c r="AX1025">
        <v>0</v>
      </c>
      <c r="AY1025">
        <v>0</v>
      </c>
      <c r="AZ1025">
        <v>2</v>
      </c>
      <c r="BA1025">
        <v>184</v>
      </c>
      <c r="BB1025">
        <v>4.8990748999999996</v>
      </c>
      <c r="BC1025">
        <v>14.54433978</v>
      </c>
      <c r="BD1025">
        <v>12</v>
      </c>
    </row>
    <row r="1026" spans="1:56" x14ac:dyDescent="0.25">
      <c r="A1026" s="171">
        <v>44169</v>
      </c>
      <c r="B1026" t="s">
        <v>92</v>
      </c>
      <c r="C1026" t="s">
        <v>602</v>
      </c>
      <c r="D1026" t="s">
        <v>940</v>
      </c>
      <c r="E1026" t="s">
        <v>604</v>
      </c>
      <c r="F1026" t="s">
        <v>193</v>
      </c>
      <c r="G1026" t="s">
        <v>754</v>
      </c>
      <c r="H1026" t="s">
        <v>367</v>
      </c>
      <c r="I1026" t="s">
        <v>25</v>
      </c>
      <c r="J1026" t="s">
        <v>596</v>
      </c>
      <c r="L1026" t="s">
        <v>92</v>
      </c>
      <c r="M1026" t="s">
        <v>602</v>
      </c>
      <c r="N1026" t="s">
        <v>940</v>
      </c>
      <c r="O1026" t="s">
        <v>604</v>
      </c>
      <c r="P1026" t="s">
        <v>154</v>
      </c>
      <c r="Q1026" t="s">
        <v>605</v>
      </c>
      <c r="R1026" t="s">
        <v>1048</v>
      </c>
      <c r="S1026" t="s">
        <v>176</v>
      </c>
      <c r="T1026" t="s">
        <v>25</v>
      </c>
      <c r="U1026" t="s">
        <v>596</v>
      </c>
      <c r="W1026" t="s">
        <v>92</v>
      </c>
      <c r="X1026" t="s">
        <v>602</v>
      </c>
      <c r="Y1026" t="s">
        <v>93</v>
      </c>
      <c r="Z1026" t="s">
        <v>687</v>
      </c>
      <c r="AA1026" t="s">
        <v>211</v>
      </c>
      <c r="AB1026" t="s">
        <v>688</v>
      </c>
      <c r="AC1026" t="s">
        <v>1049</v>
      </c>
      <c r="AD1026" t="s">
        <v>62</v>
      </c>
      <c r="AE1026" t="s">
        <v>30</v>
      </c>
      <c r="AG1026">
        <v>3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 s="36">
        <v>1</v>
      </c>
      <c r="AP1026">
        <v>0</v>
      </c>
      <c r="AQ1026">
        <v>0</v>
      </c>
      <c r="AR1026">
        <v>0</v>
      </c>
      <c r="AS1026">
        <v>3</v>
      </c>
      <c r="AT1026">
        <v>3</v>
      </c>
      <c r="AU1026" t="s">
        <v>37</v>
      </c>
      <c r="AW1026">
        <v>143</v>
      </c>
      <c r="AX1026">
        <v>0</v>
      </c>
      <c r="AY1026">
        <v>0</v>
      </c>
      <c r="AZ1026">
        <v>0</v>
      </c>
      <c r="BA1026">
        <v>143</v>
      </c>
      <c r="BB1026">
        <v>4.8990748999999996</v>
      </c>
      <c r="BC1026">
        <v>14.54433978</v>
      </c>
      <c r="BD1026">
        <v>12</v>
      </c>
    </row>
    <row r="1027" spans="1:56" x14ac:dyDescent="0.25">
      <c r="A1027" s="171">
        <v>44169</v>
      </c>
      <c r="B1027" t="s">
        <v>92</v>
      </c>
      <c r="C1027" t="s">
        <v>602</v>
      </c>
      <c r="D1027" t="s">
        <v>940</v>
      </c>
      <c r="E1027" t="s">
        <v>604</v>
      </c>
      <c r="F1027" t="s">
        <v>193</v>
      </c>
      <c r="G1027" t="s">
        <v>754</v>
      </c>
      <c r="H1027" t="s">
        <v>367</v>
      </c>
      <c r="I1027" t="s">
        <v>14</v>
      </c>
      <c r="J1027" t="s">
        <v>611</v>
      </c>
      <c r="L1027" t="s">
        <v>280</v>
      </c>
      <c r="M1027" t="s">
        <v>1028</v>
      </c>
      <c r="R1027" t="s">
        <v>372</v>
      </c>
      <c r="S1027" t="s">
        <v>83</v>
      </c>
      <c r="T1027" t="s">
        <v>544</v>
      </c>
      <c r="U1027" t="s">
        <v>782</v>
      </c>
      <c r="AC1027" t="s">
        <v>372</v>
      </c>
      <c r="AD1027" t="s">
        <v>266</v>
      </c>
      <c r="AE1027" t="s">
        <v>20</v>
      </c>
      <c r="AG1027">
        <v>1</v>
      </c>
      <c r="AH1027">
        <v>18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 s="36">
        <v>2</v>
      </c>
      <c r="AP1027">
        <v>0</v>
      </c>
      <c r="AQ1027">
        <v>0</v>
      </c>
      <c r="AR1027">
        <v>0</v>
      </c>
      <c r="AS1027">
        <v>19</v>
      </c>
      <c r="AT1027">
        <v>19</v>
      </c>
      <c r="AU1027" t="s">
        <v>151</v>
      </c>
      <c r="AV1027" t="s">
        <v>327</v>
      </c>
      <c r="AW1027">
        <v>482</v>
      </c>
      <c r="AX1027">
        <v>0</v>
      </c>
      <c r="AY1027">
        <v>0</v>
      </c>
      <c r="AZ1027">
        <v>4</v>
      </c>
      <c r="BA1027">
        <v>486</v>
      </c>
      <c r="BB1027">
        <v>4.8990748999999996</v>
      </c>
      <c r="BC1027">
        <v>14.54433978</v>
      </c>
      <c r="BD1027">
        <v>12</v>
      </c>
    </row>
    <row r="1028" spans="1:56" x14ac:dyDescent="0.25">
      <c r="A1028" s="171">
        <v>44169</v>
      </c>
      <c r="B1028" t="s">
        <v>92</v>
      </c>
      <c r="C1028" t="s">
        <v>602</v>
      </c>
      <c r="D1028" t="s">
        <v>940</v>
      </c>
      <c r="E1028" t="s">
        <v>604</v>
      </c>
      <c r="F1028" t="s">
        <v>193</v>
      </c>
      <c r="G1028" t="s">
        <v>754</v>
      </c>
      <c r="H1028" t="s">
        <v>367</v>
      </c>
      <c r="I1028" t="s">
        <v>25</v>
      </c>
      <c r="J1028" t="s">
        <v>596</v>
      </c>
      <c r="L1028" t="s">
        <v>92</v>
      </c>
      <c r="M1028" t="s">
        <v>602</v>
      </c>
      <c r="N1028" t="s">
        <v>157</v>
      </c>
      <c r="O1028" t="s">
        <v>665</v>
      </c>
      <c r="P1028" t="s">
        <v>201</v>
      </c>
      <c r="Q1028" t="s">
        <v>666</v>
      </c>
      <c r="R1028" t="s">
        <v>1050</v>
      </c>
      <c r="S1028" t="s">
        <v>185</v>
      </c>
      <c r="T1028" t="s">
        <v>17</v>
      </c>
      <c r="U1028" t="s">
        <v>594</v>
      </c>
      <c r="W1028" t="s">
        <v>137</v>
      </c>
      <c r="X1028" t="s">
        <v>649</v>
      </c>
      <c r="AC1028" t="s">
        <v>372</v>
      </c>
      <c r="AD1028" t="s">
        <v>54</v>
      </c>
      <c r="AE1028" t="s">
        <v>107</v>
      </c>
      <c r="AG1028">
        <v>4</v>
      </c>
      <c r="AH1028">
        <v>0</v>
      </c>
      <c r="AI1028">
        <v>1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 s="36">
        <v>2</v>
      </c>
      <c r="AP1028">
        <v>0</v>
      </c>
      <c r="AQ1028">
        <v>0</v>
      </c>
      <c r="AR1028">
        <v>0</v>
      </c>
      <c r="AS1028">
        <v>5</v>
      </c>
      <c r="AT1028">
        <v>5</v>
      </c>
      <c r="AU1028" t="s">
        <v>151</v>
      </c>
      <c r="AV1028" t="s">
        <v>327</v>
      </c>
      <c r="AW1028">
        <v>169</v>
      </c>
      <c r="AX1028">
        <v>0</v>
      </c>
      <c r="AY1028">
        <v>0</v>
      </c>
      <c r="AZ1028">
        <v>3</v>
      </c>
      <c r="BA1028">
        <v>172</v>
      </c>
      <c r="BB1028">
        <v>4.8990748999999996</v>
      </c>
      <c r="BC1028">
        <v>14.54433978</v>
      </c>
      <c r="BD1028">
        <v>12</v>
      </c>
    </row>
    <row r="1029" spans="1:56" x14ac:dyDescent="0.25">
      <c r="A1029" s="171">
        <v>44169</v>
      </c>
      <c r="B1029" t="s">
        <v>92</v>
      </c>
      <c r="C1029" t="s">
        <v>602</v>
      </c>
      <c r="D1029" t="s">
        <v>940</v>
      </c>
      <c r="E1029" t="s">
        <v>604</v>
      </c>
      <c r="F1029" t="s">
        <v>193</v>
      </c>
      <c r="G1029" t="s">
        <v>754</v>
      </c>
      <c r="H1029" t="s">
        <v>367</v>
      </c>
      <c r="I1029" t="s">
        <v>25</v>
      </c>
      <c r="J1029" t="s">
        <v>596</v>
      </c>
      <c r="L1029" t="s">
        <v>92</v>
      </c>
      <c r="M1029" t="s">
        <v>602</v>
      </c>
      <c r="N1029" t="s">
        <v>157</v>
      </c>
      <c r="O1029" t="s">
        <v>665</v>
      </c>
      <c r="P1029" t="s">
        <v>158</v>
      </c>
      <c r="Q1029" t="s">
        <v>667</v>
      </c>
      <c r="R1029" t="s">
        <v>1033</v>
      </c>
      <c r="S1029" t="s">
        <v>232</v>
      </c>
      <c r="T1029" t="s">
        <v>25</v>
      </c>
      <c r="U1029" t="s">
        <v>596</v>
      </c>
      <c r="W1029" t="s">
        <v>92</v>
      </c>
      <c r="X1029" t="s">
        <v>602</v>
      </c>
      <c r="Y1029" t="s">
        <v>93</v>
      </c>
      <c r="Z1029" t="s">
        <v>687</v>
      </c>
      <c r="AA1029" t="s">
        <v>211</v>
      </c>
      <c r="AB1029" t="s">
        <v>688</v>
      </c>
      <c r="AC1029" t="s">
        <v>1052</v>
      </c>
      <c r="AD1029" t="s">
        <v>308</v>
      </c>
      <c r="AE1029" t="s">
        <v>30</v>
      </c>
      <c r="AG1029">
        <v>3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 s="36">
        <v>1</v>
      </c>
      <c r="AP1029">
        <v>0</v>
      </c>
      <c r="AQ1029">
        <v>0</v>
      </c>
      <c r="AR1029">
        <v>0</v>
      </c>
      <c r="AS1029">
        <v>3</v>
      </c>
      <c r="AT1029">
        <v>3</v>
      </c>
      <c r="AU1029" t="s">
        <v>151</v>
      </c>
      <c r="AV1029" t="s">
        <v>327</v>
      </c>
      <c r="AW1029">
        <v>141</v>
      </c>
      <c r="AX1029">
        <v>0</v>
      </c>
      <c r="AY1029">
        <v>0</v>
      </c>
      <c r="AZ1029">
        <v>2</v>
      </c>
      <c r="BA1029">
        <v>143</v>
      </c>
      <c r="BB1029">
        <v>4.8990748999999996</v>
      </c>
      <c r="BC1029">
        <v>14.54433978</v>
      </c>
      <c r="BD1029">
        <v>12</v>
      </c>
    </row>
    <row r="1030" spans="1:56" x14ac:dyDescent="0.25">
      <c r="A1030" s="171">
        <v>44169</v>
      </c>
      <c r="B1030" t="s">
        <v>92</v>
      </c>
      <c r="C1030" t="s">
        <v>602</v>
      </c>
      <c r="D1030" t="s">
        <v>940</v>
      </c>
      <c r="E1030" t="s">
        <v>604</v>
      </c>
      <c r="F1030" t="s">
        <v>193</v>
      </c>
      <c r="G1030" t="s">
        <v>754</v>
      </c>
      <c r="H1030" t="s">
        <v>367</v>
      </c>
      <c r="I1030" t="s">
        <v>25</v>
      </c>
      <c r="J1030" t="s">
        <v>596</v>
      </c>
      <c r="L1030" t="s">
        <v>92</v>
      </c>
      <c r="M1030" t="s">
        <v>602</v>
      </c>
      <c r="N1030" t="s">
        <v>157</v>
      </c>
      <c r="O1030" t="s">
        <v>665</v>
      </c>
      <c r="P1030" t="s">
        <v>205</v>
      </c>
      <c r="Q1030" t="s">
        <v>697</v>
      </c>
      <c r="R1030" t="s">
        <v>1053</v>
      </c>
      <c r="S1030" t="s">
        <v>182</v>
      </c>
      <c r="T1030" t="s">
        <v>17</v>
      </c>
      <c r="U1030" t="s">
        <v>594</v>
      </c>
      <c r="W1030" t="s">
        <v>639</v>
      </c>
      <c r="X1030" t="s">
        <v>640</v>
      </c>
      <c r="AC1030" t="s">
        <v>372</v>
      </c>
      <c r="AD1030" t="s">
        <v>54</v>
      </c>
      <c r="AE1030" t="s">
        <v>107</v>
      </c>
      <c r="AG1030">
        <v>5</v>
      </c>
      <c r="AH1030">
        <v>0</v>
      </c>
      <c r="AI1030">
        <v>1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 s="36">
        <v>2</v>
      </c>
      <c r="AP1030">
        <v>0</v>
      </c>
      <c r="AQ1030">
        <v>0</v>
      </c>
      <c r="AR1030">
        <v>0</v>
      </c>
      <c r="AS1030">
        <v>6</v>
      </c>
      <c r="AT1030">
        <v>6</v>
      </c>
      <c r="AU1030" t="s">
        <v>151</v>
      </c>
      <c r="AV1030" t="s">
        <v>327</v>
      </c>
      <c r="AW1030">
        <v>169</v>
      </c>
      <c r="AX1030">
        <v>0</v>
      </c>
      <c r="AY1030">
        <v>0</v>
      </c>
      <c r="AZ1030">
        <v>2</v>
      </c>
      <c r="BA1030">
        <v>171</v>
      </c>
      <c r="BB1030">
        <v>4.8990748999999996</v>
      </c>
      <c r="BC1030">
        <v>14.54433978</v>
      </c>
      <c r="BD1030">
        <v>12</v>
      </c>
    </row>
    <row r="1031" spans="1:56" x14ac:dyDescent="0.25">
      <c r="A1031" s="171">
        <v>44169</v>
      </c>
      <c r="B1031" t="s">
        <v>92</v>
      </c>
      <c r="C1031" t="s">
        <v>602</v>
      </c>
      <c r="D1031" t="s">
        <v>940</v>
      </c>
      <c r="E1031" t="s">
        <v>604</v>
      </c>
      <c r="F1031" t="s">
        <v>193</v>
      </c>
      <c r="G1031" t="s">
        <v>754</v>
      </c>
      <c r="H1031" t="s">
        <v>367</v>
      </c>
      <c r="I1031" t="s">
        <v>14</v>
      </c>
      <c r="J1031" t="s">
        <v>611</v>
      </c>
      <c r="L1031" t="s">
        <v>280</v>
      </c>
      <c r="M1031" t="s">
        <v>1028</v>
      </c>
      <c r="R1031" t="s">
        <v>372</v>
      </c>
      <c r="S1031" t="s">
        <v>303</v>
      </c>
      <c r="T1031" t="s">
        <v>544</v>
      </c>
      <c r="U1031" t="s">
        <v>782</v>
      </c>
      <c r="AC1031" t="s">
        <v>372</v>
      </c>
      <c r="AD1031" t="s">
        <v>1070</v>
      </c>
      <c r="AE1031" t="s">
        <v>36</v>
      </c>
      <c r="AG1031">
        <v>0</v>
      </c>
      <c r="AH1031">
        <v>7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 s="36">
        <v>1</v>
      </c>
      <c r="AP1031">
        <v>0</v>
      </c>
      <c r="AQ1031">
        <v>0</v>
      </c>
      <c r="AR1031">
        <v>0</v>
      </c>
      <c r="AS1031">
        <v>7</v>
      </c>
      <c r="AT1031">
        <v>7</v>
      </c>
      <c r="AU1031" t="s">
        <v>37</v>
      </c>
      <c r="AW1031">
        <v>96</v>
      </c>
      <c r="AX1031">
        <v>0</v>
      </c>
      <c r="AY1031">
        <v>0</v>
      </c>
      <c r="AZ1031">
        <v>0</v>
      </c>
      <c r="BA1031">
        <v>96</v>
      </c>
      <c r="BB1031">
        <v>4.8990748999999996</v>
      </c>
      <c r="BC1031">
        <v>14.54433978</v>
      </c>
      <c r="BD1031">
        <v>12</v>
      </c>
    </row>
    <row r="1032" spans="1:56" x14ac:dyDescent="0.25">
      <c r="A1032" s="171">
        <v>44169</v>
      </c>
      <c r="B1032" t="s">
        <v>92</v>
      </c>
      <c r="C1032" t="s">
        <v>602</v>
      </c>
      <c r="D1032" t="s">
        <v>940</v>
      </c>
      <c r="E1032" t="s">
        <v>604</v>
      </c>
      <c r="F1032" t="s">
        <v>193</v>
      </c>
      <c r="G1032" t="s">
        <v>754</v>
      </c>
      <c r="H1032" t="s">
        <v>367</v>
      </c>
      <c r="I1032" t="s">
        <v>14</v>
      </c>
      <c r="J1032" t="s">
        <v>611</v>
      </c>
      <c r="L1032" t="s">
        <v>280</v>
      </c>
      <c r="M1032" t="s">
        <v>1028</v>
      </c>
      <c r="R1032" t="s">
        <v>372</v>
      </c>
      <c r="S1032" t="s">
        <v>60</v>
      </c>
      <c r="T1032" t="s">
        <v>544</v>
      </c>
      <c r="U1032" t="s">
        <v>782</v>
      </c>
      <c r="AC1032" t="s">
        <v>372</v>
      </c>
      <c r="AD1032" t="s">
        <v>855</v>
      </c>
      <c r="AE1032" t="s">
        <v>184</v>
      </c>
      <c r="AG1032">
        <v>0</v>
      </c>
      <c r="AH1032">
        <v>6</v>
      </c>
      <c r="AI1032">
        <v>3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 s="36">
        <v>2</v>
      </c>
      <c r="AP1032">
        <v>0</v>
      </c>
      <c r="AQ1032">
        <v>0</v>
      </c>
      <c r="AR1032">
        <v>0</v>
      </c>
      <c r="AS1032">
        <v>9</v>
      </c>
      <c r="AT1032">
        <v>9</v>
      </c>
      <c r="AU1032" t="s">
        <v>37</v>
      </c>
      <c r="AW1032">
        <v>251</v>
      </c>
      <c r="AX1032">
        <v>0</v>
      </c>
      <c r="AY1032">
        <v>0</v>
      </c>
      <c r="AZ1032">
        <v>0</v>
      </c>
      <c r="BA1032">
        <v>251</v>
      </c>
      <c r="BB1032">
        <v>4.8990748999999996</v>
      </c>
      <c r="BC1032">
        <v>14.54433978</v>
      </c>
      <c r="BD1032">
        <v>12</v>
      </c>
    </row>
    <row r="1033" spans="1:56" x14ac:dyDescent="0.25">
      <c r="A1033" s="171">
        <v>44169</v>
      </c>
      <c r="B1033" t="s">
        <v>92</v>
      </c>
      <c r="C1033" t="s">
        <v>602</v>
      </c>
      <c r="D1033" t="s">
        <v>940</v>
      </c>
      <c r="E1033" t="s">
        <v>604</v>
      </c>
      <c r="F1033" t="s">
        <v>218</v>
      </c>
      <c r="G1033" t="s">
        <v>837</v>
      </c>
      <c r="H1033" t="s">
        <v>364</v>
      </c>
      <c r="I1033" t="s">
        <v>25</v>
      </c>
      <c r="J1033" t="s">
        <v>596</v>
      </c>
      <c r="L1033" t="s">
        <v>92</v>
      </c>
      <c r="M1033" t="s">
        <v>602</v>
      </c>
      <c r="N1033" t="s">
        <v>940</v>
      </c>
      <c r="O1033" t="s">
        <v>604</v>
      </c>
      <c r="P1033" t="s">
        <v>193</v>
      </c>
      <c r="Q1033" t="s">
        <v>754</v>
      </c>
      <c r="R1033" t="s">
        <v>1006</v>
      </c>
      <c r="S1033" t="s">
        <v>144</v>
      </c>
      <c r="T1033" t="s">
        <v>17</v>
      </c>
      <c r="U1033" t="s">
        <v>594</v>
      </c>
      <c r="W1033" t="s">
        <v>220</v>
      </c>
      <c r="X1033" t="s">
        <v>943</v>
      </c>
      <c r="AC1033" t="s">
        <v>372</v>
      </c>
      <c r="AD1033" t="s">
        <v>308</v>
      </c>
      <c r="AE1033" t="s">
        <v>107</v>
      </c>
      <c r="AG1033">
        <v>3</v>
      </c>
      <c r="AH1033">
        <v>0</v>
      </c>
      <c r="AI1033">
        <v>2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 s="36">
        <v>2</v>
      </c>
      <c r="AP1033">
        <v>0</v>
      </c>
      <c r="AQ1033">
        <v>0</v>
      </c>
      <c r="AR1033">
        <v>0</v>
      </c>
      <c r="AS1033">
        <v>5</v>
      </c>
      <c r="AT1033">
        <v>5</v>
      </c>
      <c r="AU1033" t="s">
        <v>37</v>
      </c>
      <c r="AW1033">
        <v>185</v>
      </c>
      <c r="AX1033">
        <v>0</v>
      </c>
      <c r="AY1033">
        <v>0</v>
      </c>
      <c r="AZ1033">
        <v>0</v>
      </c>
      <c r="BA1033">
        <v>185</v>
      </c>
      <c r="BB1033">
        <v>5.0849866700000002</v>
      </c>
      <c r="BC1033">
        <v>14.63825578</v>
      </c>
      <c r="BD1033">
        <v>12</v>
      </c>
    </row>
    <row r="1034" spans="1:56" x14ac:dyDescent="0.25">
      <c r="A1034" s="171">
        <v>44169</v>
      </c>
      <c r="B1034" t="s">
        <v>92</v>
      </c>
      <c r="C1034" t="s">
        <v>602</v>
      </c>
      <c r="D1034" t="s">
        <v>940</v>
      </c>
      <c r="E1034" t="s">
        <v>604</v>
      </c>
      <c r="F1034" t="s">
        <v>218</v>
      </c>
      <c r="G1034" t="s">
        <v>837</v>
      </c>
      <c r="H1034" t="s">
        <v>364</v>
      </c>
      <c r="I1034" t="s">
        <v>25</v>
      </c>
      <c r="J1034" t="s">
        <v>596</v>
      </c>
      <c r="L1034" t="s">
        <v>92</v>
      </c>
      <c r="M1034" t="s">
        <v>602</v>
      </c>
      <c r="N1034" t="s">
        <v>940</v>
      </c>
      <c r="O1034" t="s">
        <v>604</v>
      </c>
      <c r="P1034" t="s">
        <v>218</v>
      </c>
      <c r="Q1034" t="s">
        <v>837</v>
      </c>
      <c r="R1034" t="s">
        <v>949</v>
      </c>
      <c r="S1034" t="s">
        <v>144</v>
      </c>
      <c r="T1034" t="s">
        <v>17</v>
      </c>
      <c r="U1034" t="s">
        <v>594</v>
      </c>
      <c r="W1034" t="s">
        <v>252</v>
      </c>
      <c r="X1034" t="s">
        <v>628</v>
      </c>
      <c r="AC1034" t="s">
        <v>372</v>
      </c>
      <c r="AD1034" t="s">
        <v>658</v>
      </c>
      <c r="AE1034" t="s">
        <v>107</v>
      </c>
      <c r="AG1034">
        <v>2</v>
      </c>
      <c r="AH1034">
        <v>0</v>
      </c>
      <c r="AI1034">
        <v>3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 s="36">
        <v>2</v>
      </c>
      <c r="AP1034">
        <v>0</v>
      </c>
      <c r="AQ1034">
        <v>0</v>
      </c>
      <c r="AR1034">
        <v>0</v>
      </c>
      <c r="AS1034">
        <v>5</v>
      </c>
      <c r="AT1034">
        <v>5</v>
      </c>
      <c r="AU1034" t="s">
        <v>37</v>
      </c>
      <c r="AW1034">
        <v>201</v>
      </c>
      <c r="AX1034">
        <v>0</v>
      </c>
      <c r="AY1034">
        <v>0</v>
      </c>
      <c r="AZ1034">
        <v>0</v>
      </c>
      <c r="BA1034">
        <v>201</v>
      </c>
      <c r="BB1034">
        <v>5.0849866700000002</v>
      </c>
      <c r="BC1034">
        <v>14.63825578</v>
      </c>
      <c r="BD1034">
        <v>12</v>
      </c>
    </row>
    <row r="1035" spans="1:56" x14ac:dyDescent="0.25">
      <c r="A1035" s="171">
        <v>44169</v>
      </c>
      <c r="B1035" t="s">
        <v>10</v>
      </c>
      <c r="C1035" t="s">
        <v>659</v>
      </c>
      <c r="D1035" t="s">
        <v>11</v>
      </c>
      <c r="E1035" t="s">
        <v>660</v>
      </c>
      <c r="F1035" t="s">
        <v>12</v>
      </c>
      <c r="G1035" t="s">
        <v>661</v>
      </c>
      <c r="H1035" t="s">
        <v>13</v>
      </c>
      <c r="I1035" t="s">
        <v>14</v>
      </c>
      <c r="J1035" t="s">
        <v>611</v>
      </c>
      <c r="L1035" t="s">
        <v>97</v>
      </c>
      <c r="M1035" t="s">
        <v>644</v>
      </c>
      <c r="R1035" t="s">
        <v>372</v>
      </c>
      <c r="S1035" t="s">
        <v>185</v>
      </c>
      <c r="T1035" t="s">
        <v>17</v>
      </c>
      <c r="U1035" t="s">
        <v>594</v>
      </c>
      <c r="W1035" t="s">
        <v>18</v>
      </c>
      <c r="X1035" t="s">
        <v>601</v>
      </c>
      <c r="AC1035" t="s">
        <v>372</v>
      </c>
      <c r="AD1035" t="s">
        <v>249</v>
      </c>
      <c r="AE1035" t="s">
        <v>36</v>
      </c>
      <c r="AG1035">
        <v>0</v>
      </c>
      <c r="AH1035">
        <v>1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 s="36">
        <v>1</v>
      </c>
      <c r="AP1035">
        <v>0</v>
      </c>
      <c r="AQ1035">
        <v>0</v>
      </c>
      <c r="AR1035">
        <v>0</v>
      </c>
      <c r="AS1035">
        <v>1</v>
      </c>
      <c r="AT1035">
        <v>1</v>
      </c>
      <c r="AU1035" t="s">
        <v>37</v>
      </c>
      <c r="AW1035">
        <v>65</v>
      </c>
      <c r="AX1035">
        <v>0</v>
      </c>
      <c r="AY1035">
        <v>0</v>
      </c>
      <c r="AZ1035">
        <v>0</v>
      </c>
      <c r="BA1035">
        <v>65</v>
      </c>
      <c r="BB1035">
        <v>7.7847441999999996</v>
      </c>
      <c r="BC1035">
        <v>15.51739456</v>
      </c>
      <c r="BD1035">
        <v>12</v>
      </c>
    </row>
    <row r="1036" spans="1:56" x14ac:dyDescent="0.25">
      <c r="A1036" s="171">
        <v>44169</v>
      </c>
      <c r="B1036" t="s">
        <v>10</v>
      </c>
      <c r="C1036" t="s">
        <v>659</v>
      </c>
      <c r="D1036" t="s">
        <v>11</v>
      </c>
      <c r="E1036" t="s">
        <v>660</v>
      </c>
      <c r="F1036" t="s">
        <v>12</v>
      </c>
      <c r="G1036" t="s">
        <v>661</v>
      </c>
      <c r="H1036" t="s">
        <v>13</v>
      </c>
      <c r="I1036" t="s">
        <v>14</v>
      </c>
      <c r="J1036" t="s">
        <v>611</v>
      </c>
      <c r="L1036" t="s">
        <v>97</v>
      </c>
      <c r="M1036" t="s">
        <v>644</v>
      </c>
      <c r="R1036" t="s">
        <v>372</v>
      </c>
      <c r="S1036" t="s">
        <v>185</v>
      </c>
      <c r="T1036" t="s">
        <v>17</v>
      </c>
      <c r="U1036" t="s">
        <v>594</v>
      </c>
      <c r="W1036" t="s">
        <v>18</v>
      </c>
      <c r="X1036" t="s">
        <v>601</v>
      </c>
      <c r="AC1036" t="s">
        <v>372</v>
      </c>
      <c r="AD1036" t="s">
        <v>249</v>
      </c>
      <c r="AE1036" t="s">
        <v>36</v>
      </c>
      <c r="AG1036">
        <v>0</v>
      </c>
      <c r="AH1036">
        <v>1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 s="36">
        <v>1</v>
      </c>
      <c r="AP1036">
        <v>0</v>
      </c>
      <c r="AQ1036">
        <v>0</v>
      </c>
      <c r="AR1036">
        <v>0</v>
      </c>
      <c r="AS1036">
        <v>1</v>
      </c>
      <c r="AT1036">
        <v>1</v>
      </c>
      <c r="AU1036" t="s">
        <v>37</v>
      </c>
      <c r="AW1036">
        <v>45</v>
      </c>
      <c r="AX1036">
        <v>0</v>
      </c>
      <c r="AY1036">
        <v>0</v>
      </c>
      <c r="AZ1036">
        <v>0</v>
      </c>
      <c r="BA1036">
        <v>45</v>
      </c>
      <c r="BB1036">
        <v>7.7847441999999996</v>
      </c>
      <c r="BC1036">
        <v>15.51739456</v>
      </c>
      <c r="BD1036">
        <v>12</v>
      </c>
    </row>
    <row r="1037" spans="1:56" x14ac:dyDescent="0.25">
      <c r="A1037" s="171">
        <v>44169</v>
      </c>
      <c r="B1037" t="s">
        <v>10</v>
      </c>
      <c r="C1037" t="s">
        <v>659</v>
      </c>
      <c r="D1037" t="s">
        <v>11</v>
      </c>
      <c r="E1037" t="s">
        <v>660</v>
      </c>
      <c r="F1037" t="s">
        <v>12</v>
      </c>
      <c r="G1037" t="s">
        <v>661</v>
      </c>
      <c r="H1037" t="s">
        <v>13</v>
      </c>
      <c r="I1037" t="s">
        <v>14</v>
      </c>
      <c r="J1037" t="s">
        <v>611</v>
      </c>
      <c r="L1037" t="s">
        <v>97</v>
      </c>
      <c r="M1037" t="s">
        <v>644</v>
      </c>
      <c r="R1037" t="s">
        <v>372</v>
      </c>
      <c r="S1037" t="s">
        <v>314</v>
      </c>
      <c r="T1037" t="s">
        <v>17</v>
      </c>
      <c r="U1037" t="s">
        <v>594</v>
      </c>
      <c r="W1037" t="s">
        <v>18</v>
      </c>
      <c r="X1037" t="s">
        <v>601</v>
      </c>
      <c r="AC1037" t="s">
        <v>372</v>
      </c>
      <c r="AD1037" t="s">
        <v>249</v>
      </c>
      <c r="AE1037" t="s">
        <v>36</v>
      </c>
      <c r="AG1037">
        <v>0</v>
      </c>
      <c r="AH1037">
        <v>2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 s="36">
        <v>1</v>
      </c>
      <c r="AP1037">
        <v>0</v>
      </c>
      <c r="AQ1037">
        <v>0</v>
      </c>
      <c r="AR1037">
        <v>0</v>
      </c>
      <c r="AS1037">
        <v>2</v>
      </c>
      <c r="AT1037">
        <v>2</v>
      </c>
      <c r="AU1037" t="s">
        <v>37</v>
      </c>
      <c r="AW1037">
        <v>75</v>
      </c>
      <c r="AX1037">
        <v>0</v>
      </c>
      <c r="AY1037">
        <v>0</v>
      </c>
      <c r="AZ1037">
        <v>0</v>
      </c>
      <c r="BA1037">
        <v>75</v>
      </c>
      <c r="BB1037">
        <v>7.7847441999999996</v>
      </c>
      <c r="BC1037">
        <v>15.51739456</v>
      </c>
      <c r="BD1037">
        <v>12</v>
      </c>
    </row>
    <row r="1038" spans="1:56" x14ac:dyDescent="0.25">
      <c r="A1038" s="171">
        <v>44169</v>
      </c>
      <c r="B1038" t="s">
        <v>10</v>
      </c>
      <c r="C1038" t="s">
        <v>659</v>
      </c>
      <c r="D1038" t="s">
        <v>11</v>
      </c>
      <c r="E1038" t="s">
        <v>660</v>
      </c>
      <c r="F1038" t="s">
        <v>12</v>
      </c>
      <c r="G1038" t="s">
        <v>661</v>
      </c>
      <c r="H1038" t="s">
        <v>13</v>
      </c>
      <c r="I1038" t="s">
        <v>14</v>
      </c>
      <c r="J1038" t="s">
        <v>611</v>
      </c>
      <c r="L1038" t="s">
        <v>97</v>
      </c>
      <c r="M1038" t="s">
        <v>644</v>
      </c>
      <c r="R1038" t="s">
        <v>372</v>
      </c>
      <c r="S1038" t="s">
        <v>314</v>
      </c>
      <c r="T1038" t="s">
        <v>17</v>
      </c>
      <c r="U1038" t="s">
        <v>594</v>
      </c>
      <c r="W1038" t="s">
        <v>18</v>
      </c>
      <c r="X1038" t="s">
        <v>601</v>
      </c>
      <c r="AC1038" t="s">
        <v>372</v>
      </c>
      <c r="AD1038" t="s">
        <v>249</v>
      </c>
      <c r="AE1038" t="s">
        <v>36</v>
      </c>
      <c r="AG1038">
        <v>0</v>
      </c>
      <c r="AH1038">
        <v>2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 s="36">
        <v>1</v>
      </c>
      <c r="AP1038">
        <v>0</v>
      </c>
      <c r="AQ1038">
        <v>0</v>
      </c>
      <c r="AR1038">
        <v>0</v>
      </c>
      <c r="AS1038">
        <v>2</v>
      </c>
      <c r="AT1038">
        <v>2</v>
      </c>
      <c r="AU1038" t="s">
        <v>37</v>
      </c>
      <c r="AW1038">
        <v>90</v>
      </c>
      <c r="AX1038">
        <v>0</v>
      </c>
      <c r="AY1038">
        <v>0</v>
      </c>
      <c r="AZ1038">
        <v>0</v>
      </c>
      <c r="BA1038">
        <v>90</v>
      </c>
      <c r="BB1038">
        <v>7.7847441999999996</v>
      </c>
      <c r="BC1038">
        <v>15.51739456</v>
      </c>
      <c r="BD1038">
        <v>12</v>
      </c>
    </row>
    <row r="1039" spans="1:56" x14ac:dyDescent="0.25">
      <c r="A1039" s="171">
        <v>44169</v>
      </c>
      <c r="B1039" t="s">
        <v>10</v>
      </c>
      <c r="C1039" t="s">
        <v>659</v>
      </c>
      <c r="D1039" t="s">
        <v>11</v>
      </c>
      <c r="E1039" t="s">
        <v>660</v>
      </c>
      <c r="F1039" t="s">
        <v>12</v>
      </c>
      <c r="G1039" t="s">
        <v>661</v>
      </c>
      <c r="H1039" t="s">
        <v>13</v>
      </c>
      <c r="I1039" t="s">
        <v>14</v>
      </c>
      <c r="J1039" t="s">
        <v>611</v>
      </c>
      <c r="L1039" t="s">
        <v>97</v>
      </c>
      <c r="M1039" t="s">
        <v>644</v>
      </c>
      <c r="R1039" t="s">
        <v>372</v>
      </c>
      <c r="S1039" t="s">
        <v>314</v>
      </c>
      <c r="T1039" t="s">
        <v>17</v>
      </c>
      <c r="U1039" t="s">
        <v>594</v>
      </c>
      <c r="W1039" t="s">
        <v>18</v>
      </c>
      <c r="X1039" t="s">
        <v>601</v>
      </c>
      <c r="AC1039" t="s">
        <v>372</v>
      </c>
      <c r="AD1039" t="s">
        <v>249</v>
      </c>
      <c r="AE1039" t="s">
        <v>36</v>
      </c>
      <c r="AG1039">
        <v>0</v>
      </c>
      <c r="AH1039">
        <v>2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 s="36">
        <v>1</v>
      </c>
      <c r="AP1039">
        <v>0</v>
      </c>
      <c r="AQ1039">
        <v>0</v>
      </c>
      <c r="AR1039">
        <v>0</v>
      </c>
      <c r="AS1039">
        <v>2</v>
      </c>
      <c r="AT1039">
        <v>2</v>
      </c>
      <c r="AU1039" t="s">
        <v>37</v>
      </c>
      <c r="AW1039">
        <v>100</v>
      </c>
      <c r="AX1039">
        <v>0</v>
      </c>
      <c r="AY1039">
        <v>0</v>
      </c>
      <c r="AZ1039">
        <v>0</v>
      </c>
      <c r="BA1039">
        <v>100</v>
      </c>
      <c r="BB1039">
        <v>7.7847441999999996</v>
      </c>
      <c r="BC1039">
        <v>15.51739456</v>
      </c>
      <c r="BD1039">
        <v>12</v>
      </c>
    </row>
    <row r="1040" spans="1:56" x14ac:dyDescent="0.25">
      <c r="A1040" s="171">
        <v>44170</v>
      </c>
      <c r="B1040" t="s">
        <v>26</v>
      </c>
      <c r="C1040" t="s">
        <v>590</v>
      </c>
      <c r="D1040" t="s">
        <v>591</v>
      </c>
      <c r="E1040" t="s">
        <v>592</v>
      </c>
      <c r="F1040" t="s">
        <v>142</v>
      </c>
      <c r="G1040" t="s">
        <v>606</v>
      </c>
      <c r="H1040" t="s">
        <v>363</v>
      </c>
      <c r="I1040" t="s">
        <v>25</v>
      </c>
      <c r="J1040" t="s">
        <v>596</v>
      </c>
      <c r="L1040" t="s">
        <v>26</v>
      </c>
      <c r="M1040" t="s">
        <v>590</v>
      </c>
      <c r="N1040" t="s">
        <v>591</v>
      </c>
      <c r="O1040" t="s">
        <v>592</v>
      </c>
      <c r="P1040" t="s">
        <v>142</v>
      </c>
      <c r="Q1040" t="s">
        <v>606</v>
      </c>
      <c r="R1040" t="s">
        <v>679</v>
      </c>
      <c r="S1040" t="s">
        <v>314</v>
      </c>
      <c r="T1040" t="s">
        <v>17</v>
      </c>
      <c r="U1040" t="s">
        <v>594</v>
      </c>
      <c r="W1040" t="s">
        <v>177</v>
      </c>
      <c r="X1040" t="s">
        <v>624</v>
      </c>
      <c r="AC1040" t="s">
        <v>372</v>
      </c>
      <c r="AD1040" t="s">
        <v>54</v>
      </c>
      <c r="AE1040" t="s">
        <v>30</v>
      </c>
      <c r="AG1040">
        <v>15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1</v>
      </c>
      <c r="AP1040">
        <v>6</v>
      </c>
      <c r="AQ1040">
        <v>2</v>
      </c>
      <c r="AR1040">
        <v>3</v>
      </c>
      <c r="AS1040">
        <v>4</v>
      </c>
      <c r="AT1040">
        <v>15</v>
      </c>
      <c r="AU1040" t="s">
        <v>37</v>
      </c>
      <c r="AW1040">
        <v>273</v>
      </c>
      <c r="AX1040">
        <v>0</v>
      </c>
      <c r="AY1040">
        <v>0</v>
      </c>
      <c r="AZ1040">
        <v>0</v>
      </c>
      <c r="BA1040">
        <v>273</v>
      </c>
      <c r="BB1040">
        <v>6.9304543000000001</v>
      </c>
      <c r="BC1040">
        <v>14.819990539999999</v>
      </c>
      <c r="BD1040">
        <v>12</v>
      </c>
    </row>
    <row r="1041" spans="1:56" x14ac:dyDescent="0.25">
      <c r="A1041" s="171">
        <v>44170</v>
      </c>
      <c r="B1041" t="s">
        <v>26</v>
      </c>
      <c r="C1041" t="s">
        <v>590</v>
      </c>
      <c r="D1041" t="s">
        <v>591</v>
      </c>
      <c r="E1041" t="s">
        <v>592</v>
      </c>
      <c r="F1041" t="s">
        <v>142</v>
      </c>
      <c r="G1041" t="s">
        <v>606</v>
      </c>
      <c r="H1041" t="s">
        <v>363</v>
      </c>
      <c r="I1041" t="s">
        <v>14</v>
      </c>
      <c r="J1041" t="s">
        <v>611</v>
      </c>
      <c r="L1041" t="s">
        <v>147</v>
      </c>
      <c r="M1041" t="s">
        <v>641</v>
      </c>
      <c r="R1041" t="s">
        <v>372</v>
      </c>
      <c r="S1041" t="s">
        <v>194</v>
      </c>
      <c r="T1041" t="s">
        <v>17</v>
      </c>
      <c r="U1041" t="s">
        <v>594</v>
      </c>
      <c r="W1041" t="s">
        <v>18</v>
      </c>
      <c r="X1041" t="s">
        <v>601</v>
      </c>
      <c r="AC1041" t="s">
        <v>372</v>
      </c>
      <c r="AD1041" t="s">
        <v>338</v>
      </c>
      <c r="AE1041" t="s">
        <v>36</v>
      </c>
      <c r="AG1041">
        <v>0</v>
      </c>
      <c r="AH1041">
        <v>13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1</v>
      </c>
      <c r="AP1041">
        <v>3</v>
      </c>
      <c r="AQ1041">
        <v>4</v>
      </c>
      <c r="AR1041">
        <v>3</v>
      </c>
      <c r="AS1041">
        <v>3</v>
      </c>
      <c r="AT1041">
        <v>13</v>
      </c>
      <c r="AU1041" t="s">
        <v>37</v>
      </c>
      <c r="AW1041">
        <v>384</v>
      </c>
      <c r="AX1041">
        <v>0</v>
      </c>
      <c r="AY1041">
        <v>0</v>
      </c>
      <c r="AZ1041">
        <v>0</v>
      </c>
      <c r="BA1041">
        <v>384</v>
      </c>
      <c r="BB1041">
        <v>6.9304543000000001</v>
      </c>
      <c r="BC1041">
        <v>14.819990539999999</v>
      </c>
      <c r="BD1041">
        <v>12</v>
      </c>
    </row>
    <row r="1042" spans="1:56" x14ac:dyDescent="0.25">
      <c r="A1042" s="171">
        <v>44170</v>
      </c>
      <c r="B1042" t="s">
        <v>26</v>
      </c>
      <c r="C1042" t="s">
        <v>590</v>
      </c>
      <c r="D1042" t="s">
        <v>591</v>
      </c>
      <c r="E1042" t="s">
        <v>592</v>
      </c>
      <c r="F1042" t="s">
        <v>142</v>
      </c>
      <c r="G1042" t="s">
        <v>606</v>
      </c>
      <c r="H1042" t="s">
        <v>363</v>
      </c>
      <c r="I1042" t="s">
        <v>25</v>
      </c>
      <c r="J1042" t="s">
        <v>596</v>
      </c>
      <c r="L1042" t="s">
        <v>122</v>
      </c>
      <c r="M1042" t="s">
        <v>680</v>
      </c>
      <c r="N1042" t="s">
        <v>227</v>
      </c>
      <c r="O1042" t="s">
        <v>681</v>
      </c>
      <c r="P1042" t="s">
        <v>682</v>
      </c>
      <c r="Q1042" t="s">
        <v>683</v>
      </c>
      <c r="R1042" t="s">
        <v>102</v>
      </c>
      <c r="S1042" t="s">
        <v>185</v>
      </c>
      <c r="T1042" t="s">
        <v>17</v>
      </c>
      <c r="U1042" t="s">
        <v>594</v>
      </c>
      <c r="W1042" t="s">
        <v>639</v>
      </c>
      <c r="X1042" t="s">
        <v>640</v>
      </c>
      <c r="AC1042" t="s">
        <v>372</v>
      </c>
      <c r="AD1042" t="s">
        <v>54</v>
      </c>
      <c r="AE1042" t="s">
        <v>30</v>
      </c>
      <c r="AG1042">
        <v>3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1</v>
      </c>
      <c r="AP1042">
        <v>0</v>
      </c>
      <c r="AQ1042">
        <v>0</v>
      </c>
      <c r="AR1042">
        <v>0</v>
      </c>
      <c r="AS1042">
        <v>3</v>
      </c>
      <c r="AT1042">
        <v>3</v>
      </c>
      <c r="AU1042" t="s">
        <v>37</v>
      </c>
      <c r="AW1042">
        <v>189</v>
      </c>
      <c r="AX1042">
        <v>0</v>
      </c>
      <c r="AY1042">
        <v>0</v>
      </c>
      <c r="AZ1042">
        <v>0</v>
      </c>
      <c r="BA1042">
        <v>189</v>
      </c>
      <c r="BB1042">
        <v>6.9304543000000001</v>
      </c>
      <c r="BC1042">
        <v>14.819990539999999</v>
      </c>
      <c r="BD1042">
        <v>12</v>
      </c>
    </row>
    <row r="1043" spans="1:56" x14ac:dyDescent="0.25">
      <c r="A1043" s="171">
        <v>44170</v>
      </c>
      <c r="B1043" t="s">
        <v>26</v>
      </c>
      <c r="C1043" t="s">
        <v>590</v>
      </c>
      <c r="D1043" t="s">
        <v>591</v>
      </c>
      <c r="E1043" t="s">
        <v>592</v>
      </c>
      <c r="F1043" t="s">
        <v>142</v>
      </c>
      <c r="G1043" t="s">
        <v>606</v>
      </c>
      <c r="H1043" t="s">
        <v>363</v>
      </c>
      <c r="I1043" t="s">
        <v>14</v>
      </c>
      <c r="J1043" t="s">
        <v>611</v>
      </c>
      <c r="L1043" t="s">
        <v>258</v>
      </c>
      <c r="M1043" t="s">
        <v>623</v>
      </c>
      <c r="R1043" t="s">
        <v>372</v>
      </c>
      <c r="S1043" t="s">
        <v>121</v>
      </c>
      <c r="T1043" t="s">
        <v>17</v>
      </c>
      <c r="U1043" t="s">
        <v>594</v>
      </c>
      <c r="W1043" t="s">
        <v>639</v>
      </c>
      <c r="X1043" t="s">
        <v>640</v>
      </c>
      <c r="AC1043" t="s">
        <v>372</v>
      </c>
      <c r="AD1043" t="s">
        <v>545</v>
      </c>
      <c r="AE1043" t="s">
        <v>36</v>
      </c>
      <c r="AG1043">
        <v>0</v>
      </c>
      <c r="AH1043">
        <v>18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1</v>
      </c>
      <c r="AP1043">
        <v>3</v>
      </c>
      <c r="AQ1043">
        <v>5</v>
      </c>
      <c r="AR1043">
        <v>4</v>
      </c>
      <c r="AS1043">
        <v>6</v>
      </c>
      <c r="AT1043">
        <v>18</v>
      </c>
      <c r="AU1043" t="s">
        <v>37</v>
      </c>
      <c r="AW1043">
        <v>495</v>
      </c>
      <c r="AX1043">
        <v>0</v>
      </c>
      <c r="AY1043">
        <v>0</v>
      </c>
      <c r="AZ1043">
        <v>0</v>
      </c>
      <c r="BA1043">
        <v>495</v>
      </c>
      <c r="BB1043">
        <v>6.9304543000000001</v>
      </c>
      <c r="BC1043">
        <v>14.819990539999999</v>
      </c>
      <c r="BD1043">
        <v>12</v>
      </c>
    </row>
    <row r="1044" spans="1:56" x14ac:dyDescent="0.25">
      <c r="A1044" s="171">
        <v>44170</v>
      </c>
      <c r="B1044" t="s">
        <v>26</v>
      </c>
      <c r="C1044" t="s">
        <v>590</v>
      </c>
      <c r="D1044" t="s">
        <v>591</v>
      </c>
      <c r="E1044" t="s">
        <v>592</v>
      </c>
      <c r="F1044" t="s">
        <v>88</v>
      </c>
      <c r="G1044" t="s">
        <v>593</v>
      </c>
      <c r="H1044" t="s">
        <v>89</v>
      </c>
      <c r="I1044" t="s">
        <v>25</v>
      </c>
      <c r="J1044" t="s">
        <v>596</v>
      </c>
      <c r="L1044" t="s">
        <v>26</v>
      </c>
      <c r="M1044" t="s">
        <v>590</v>
      </c>
      <c r="N1044" t="s">
        <v>591</v>
      </c>
      <c r="O1044" t="s">
        <v>592</v>
      </c>
      <c r="P1044" t="s">
        <v>88</v>
      </c>
      <c r="Q1044" t="s">
        <v>593</v>
      </c>
      <c r="R1044" t="s">
        <v>817</v>
      </c>
      <c r="S1044" t="s">
        <v>253</v>
      </c>
      <c r="T1044" t="s">
        <v>25</v>
      </c>
      <c r="U1044" t="s">
        <v>596</v>
      </c>
      <c r="W1044" t="s">
        <v>26</v>
      </c>
      <c r="X1044" t="s">
        <v>590</v>
      </c>
      <c r="Y1044" t="s">
        <v>591</v>
      </c>
      <c r="Z1044" t="s">
        <v>592</v>
      </c>
      <c r="AA1044" t="s">
        <v>142</v>
      </c>
      <c r="AB1044" t="s">
        <v>606</v>
      </c>
      <c r="AC1044" t="s">
        <v>748</v>
      </c>
      <c r="AD1044" t="s">
        <v>56</v>
      </c>
      <c r="AE1044" t="s">
        <v>30</v>
      </c>
      <c r="AG1044">
        <v>2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 s="36">
        <v>1</v>
      </c>
      <c r="AP1044">
        <v>0</v>
      </c>
      <c r="AQ1044">
        <v>0</v>
      </c>
      <c r="AR1044">
        <v>0</v>
      </c>
      <c r="AS1044">
        <v>2</v>
      </c>
      <c r="AT1044">
        <v>2</v>
      </c>
      <c r="AU1044" t="s">
        <v>37</v>
      </c>
      <c r="AW1044">
        <v>63</v>
      </c>
      <c r="AX1044">
        <v>0</v>
      </c>
      <c r="AY1044">
        <v>0</v>
      </c>
      <c r="AZ1044">
        <v>0</v>
      </c>
      <c r="BA1044">
        <v>63</v>
      </c>
      <c r="BB1044">
        <v>6.7419379599999996</v>
      </c>
      <c r="BC1044">
        <v>14.56870743</v>
      </c>
      <c r="BD1044">
        <v>12</v>
      </c>
    </row>
    <row r="1045" spans="1:56" x14ac:dyDescent="0.25">
      <c r="A1045" s="171">
        <v>44170</v>
      </c>
      <c r="B1045" t="s">
        <v>26</v>
      </c>
      <c r="C1045" t="s">
        <v>590</v>
      </c>
      <c r="D1045" t="s">
        <v>591</v>
      </c>
      <c r="E1045" t="s">
        <v>592</v>
      </c>
      <c r="F1045" t="s">
        <v>88</v>
      </c>
      <c r="G1045" t="s">
        <v>593</v>
      </c>
      <c r="H1045" t="s">
        <v>89</v>
      </c>
      <c r="I1045" t="s">
        <v>25</v>
      </c>
      <c r="J1045" t="s">
        <v>596</v>
      </c>
      <c r="L1045" t="s">
        <v>26</v>
      </c>
      <c r="M1045" t="s">
        <v>590</v>
      </c>
      <c r="N1045" t="s">
        <v>591</v>
      </c>
      <c r="O1045" t="s">
        <v>592</v>
      </c>
      <c r="P1045" t="s">
        <v>142</v>
      </c>
      <c r="Q1045" t="s">
        <v>606</v>
      </c>
      <c r="R1045" t="s">
        <v>153</v>
      </c>
      <c r="S1045" t="s">
        <v>253</v>
      </c>
      <c r="T1045" t="s">
        <v>25</v>
      </c>
      <c r="U1045" t="s">
        <v>596</v>
      </c>
      <c r="W1045" t="s">
        <v>26</v>
      </c>
      <c r="X1045" t="s">
        <v>590</v>
      </c>
      <c r="Y1045" t="s">
        <v>591</v>
      </c>
      <c r="Z1045" t="s">
        <v>592</v>
      </c>
      <c r="AA1045" t="s">
        <v>88</v>
      </c>
      <c r="AB1045" t="s">
        <v>593</v>
      </c>
      <c r="AC1045" t="s">
        <v>400</v>
      </c>
      <c r="AD1045" t="s">
        <v>59</v>
      </c>
      <c r="AE1045" t="s">
        <v>30</v>
      </c>
      <c r="AG1045">
        <v>2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 s="36">
        <v>1</v>
      </c>
      <c r="AP1045">
        <v>0</v>
      </c>
      <c r="AQ1045">
        <v>0</v>
      </c>
      <c r="AR1045">
        <v>0</v>
      </c>
      <c r="AS1045">
        <v>2</v>
      </c>
      <c r="AT1045">
        <v>2</v>
      </c>
      <c r="AU1045" t="s">
        <v>37</v>
      </c>
      <c r="AW1045">
        <v>38</v>
      </c>
      <c r="AX1045">
        <v>0</v>
      </c>
      <c r="AY1045">
        <v>0</v>
      </c>
      <c r="AZ1045">
        <v>0</v>
      </c>
      <c r="BA1045">
        <v>38</v>
      </c>
      <c r="BB1045">
        <v>6.7419379599999996</v>
      </c>
      <c r="BC1045">
        <v>14.56870743</v>
      </c>
      <c r="BD1045">
        <v>12</v>
      </c>
    </row>
    <row r="1046" spans="1:56" x14ac:dyDescent="0.25">
      <c r="A1046" s="171">
        <v>44170</v>
      </c>
      <c r="B1046" t="s">
        <v>26</v>
      </c>
      <c r="C1046" t="s">
        <v>590</v>
      </c>
      <c r="D1046" t="s">
        <v>591</v>
      </c>
      <c r="E1046" t="s">
        <v>592</v>
      </c>
      <c r="F1046" t="s">
        <v>88</v>
      </c>
      <c r="G1046" t="s">
        <v>593</v>
      </c>
      <c r="H1046" t="s">
        <v>89</v>
      </c>
      <c r="I1046" t="s">
        <v>25</v>
      </c>
      <c r="J1046" t="s">
        <v>596</v>
      </c>
      <c r="L1046" t="s">
        <v>26</v>
      </c>
      <c r="M1046" t="s">
        <v>590</v>
      </c>
      <c r="N1046" t="s">
        <v>591</v>
      </c>
      <c r="O1046" t="s">
        <v>592</v>
      </c>
      <c r="P1046" t="s">
        <v>27</v>
      </c>
      <c r="Q1046" t="s">
        <v>607</v>
      </c>
      <c r="R1046" t="s">
        <v>801</v>
      </c>
      <c r="S1046" t="s">
        <v>185</v>
      </c>
      <c r="T1046" t="s">
        <v>25</v>
      </c>
      <c r="U1046" t="s">
        <v>596</v>
      </c>
      <c r="W1046" t="s">
        <v>109</v>
      </c>
      <c r="X1046" t="s">
        <v>690</v>
      </c>
      <c r="Y1046" t="s">
        <v>173</v>
      </c>
      <c r="Z1046" t="s">
        <v>691</v>
      </c>
      <c r="AA1046" t="s">
        <v>174</v>
      </c>
      <c r="AB1046" t="s">
        <v>718</v>
      </c>
      <c r="AC1046" t="s">
        <v>489</v>
      </c>
      <c r="AD1046" t="s">
        <v>62</v>
      </c>
      <c r="AE1046" t="s">
        <v>30</v>
      </c>
      <c r="AG1046">
        <v>7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1</v>
      </c>
      <c r="AP1046">
        <v>0</v>
      </c>
      <c r="AQ1046">
        <v>0</v>
      </c>
      <c r="AR1046">
        <v>2</v>
      </c>
      <c r="AS1046">
        <v>5</v>
      </c>
      <c r="AT1046">
        <v>7</v>
      </c>
      <c r="AU1046" t="s">
        <v>37</v>
      </c>
      <c r="AW1046">
        <v>67</v>
      </c>
      <c r="AX1046">
        <v>0</v>
      </c>
      <c r="AY1046">
        <v>0</v>
      </c>
      <c r="AZ1046">
        <v>0</v>
      </c>
      <c r="BA1046">
        <v>67</v>
      </c>
      <c r="BB1046">
        <v>6.7419379599999996</v>
      </c>
      <c r="BC1046">
        <v>14.56870743</v>
      </c>
      <c r="BD1046">
        <v>12</v>
      </c>
    </row>
    <row r="1047" spans="1:56" x14ac:dyDescent="0.25">
      <c r="A1047" s="171">
        <v>44170</v>
      </c>
      <c r="B1047" t="s">
        <v>92</v>
      </c>
      <c r="C1047" t="s">
        <v>602</v>
      </c>
      <c r="D1047" t="s">
        <v>940</v>
      </c>
      <c r="E1047" t="s">
        <v>604</v>
      </c>
      <c r="F1047" t="s">
        <v>193</v>
      </c>
      <c r="G1047" t="s">
        <v>754</v>
      </c>
      <c r="H1047" t="s">
        <v>367</v>
      </c>
      <c r="I1047" t="s">
        <v>14</v>
      </c>
      <c r="J1047" t="s">
        <v>611</v>
      </c>
      <c r="L1047" t="s">
        <v>136</v>
      </c>
      <c r="M1047" t="s">
        <v>612</v>
      </c>
      <c r="R1047" t="s">
        <v>372</v>
      </c>
      <c r="S1047" t="s">
        <v>1025</v>
      </c>
      <c r="T1047" t="s">
        <v>544</v>
      </c>
      <c r="U1047" t="s">
        <v>782</v>
      </c>
      <c r="AC1047" t="s">
        <v>372</v>
      </c>
      <c r="AD1047" t="s">
        <v>1026</v>
      </c>
      <c r="AE1047" t="s">
        <v>20</v>
      </c>
      <c r="AG1047">
        <v>3</v>
      </c>
      <c r="AH1047">
        <v>5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 s="36">
        <v>2</v>
      </c>
      <c r="AP1047">
        <v>0</v>
      </c>
      <c r="AQ1047">
        <v>0</v>
      </c>
      <c r="AR1047">
        <v>0</v>
      </c>
      <c r="AS1047">
        <v>8</v>
      </c>
      <c r="AT1047">
        <v>8</v>
      </c>
      <c r="AU1047" t="s">
        <v>37</v>
      </c>
      <c r="AW1047">
        <v>234</v>
      </c>
      <c r="AX1047">
        <v>0</v>
      </c>
      <c r="AY1047">
        <v>0</v>
      </c>
      <c r="AZ1047">
        <v>0</v>
      </c>
      <c r="BA1047">
        <v>234</v>
      </c>
      <c r="BB1047">
        <v>4.8990748999999996</v>
      </c>
      <c r="BC1047">
        <v>14.54433978</v>
      </c>
      <c r="BD1047">
        <v>12</v>
      </c>
    </row>
    <row r="1048" spans="1:56" x14ac:dyDescent="0.25">
      <c r="A1048" s="171">
        <v>44170</v>
      </c>
      <c r="B1048" t="s">
        <v>92</v>
      </c>
      <c r="C1048" t="s">
        <v>602</v>
      </c>
      <c r="D1048" t="s">
        <v>940</v>
      </c>
      <c r="E1048" t="s">
        <v>604</v>
      </c>
      <c r="F1048" t="s">
        <v>193</v>
      </c>
      <c r="G1048" t="s">
        <v>754</v>
      </c>
      <c r="H1048" t="s">
        <v>367</v>
      </c>
      <c r="I1048" t="s">
        <v>286</v>
      </c>
      <c r="J1048" t="s">
        <v>620</v>
      </c>
      <c r="L1048" t="s">
        <v>1036</v>
      </c>
      <c r="M1048" t="s">
        <v>1037</v>
      </c>
      <c r="R1048" t="s">
        <v>372</v>
      </c>
      <c r="S1048" t="s">
        <v>146</v>
      </c>
      <c r="T1048" t="s">
        <v>544</v>
      </c>
      <c r="U1048" t="s">
        <v>782</v>
      </c>
      <c r="AC1048" t="s">
        <v>372</v>
      </c>
      <c r="AD1048" t="s">
        <v>658</v>
      </c>
      <c r="AE1048" t="s">
        <v>1038</v>
      </c>
      <c r="AG1048">
        <v>1</v>
      </c>
      <c r="AH1048">
        <v>0</v>
      </c>
      <c r="AI1048">
        <v>0</v>
      </c>
      <c r="AJ1048">
        <v>0</v>
      </c>
      <c r="AK1048">
        <v>6</v>
      </c>
      <c r="AL1048">
        <v>0</v>
      </c>
      <c r="AM1048">
        <v>0</v>
      </c>
      <c r="AN1048">
        <v>0</v>
      </c>
      <c r="AO1048" s="36">
        <v>2</v>
      </c>
      <c r="AP1048">
        <v>0</v>
      </c>
      <c r="AQ1048">
        <v>0</v>
      </c>
      <c r="AR1048">
        <v>0</v>
      </c>
      <c r="AS1048">
        <v>7</v>
      </c>
      <c r="AT1048">
        <v>7</v>
      </c>
      <c r="AU1048" t="s">
        <v>37</v>
      </c>
      <c r="AW1048">
        <v>188</v>
      </c>
      <c r="AX1048">
        <v>0</v>
      </c>
      <c r="AY1048">
        <v>0</v>
      </c>
      <c r="AZ1048">
        <v>0</v>
      </c>
      <c r="BA1048">
        <v>188</v>
      </c>
      <c r="BB1048">
        <v>4.8990748999999996</v>
      </c>
      <c r="BC1048">
        <v>14.54433978</v>
      </c>
      <c r="BD1048">
        <v>12</v>
      </c>
    </row>
    <row r="1049" spans="1:56" x14ac:dyDescent="0.25">
      <c r="A1049" s="171">
        <v>44170</v>
      </c>
      <c r="B1049" t="s">
        <v>92</v>
      </c>
      <c r="C1049" t="s">
        <v>602</v>
      </c>
      <c r="D1049" t="s">
        <v>940</v>
      </c>
      <c r="E1049" t="s">
        <v>604</v>
      </c>
      <c r="F1049" t="s">
        <v>193</v>
      </c>
      <c r="G1049" t="s">
        <v>754</v>
      </c>
      <c r="H1049" t="s">
        <v>367</v>
      </c>
      <c r="I1049" t="s">
        <v>14</v>
      </c>
      <c r="J1049" t="s">
        <v>611</v>
      </c>
      <c r="L1049" t="s">
        <v>280</v>
      </c>
      <c r="M1049" t="s">
        <v>1028</v>
      </c>
      <c r="R1049" t="s">
        <v>372</v>
      </c>
      <c r="S1049" t="s">
        <v>196</v>
      </c>
      <c r="T1049" t="s">
        <v>544</v>
      </c>
      <c r="U1049" t="s">
        <v>782</v>
      </c>
      <c r="AC1049" t="s">
        <v>372</v>
      </c>
      <c r="AD1049" t="s">
        <v>279</v>
      </c>
      <c r="AE1049" t="s">
        <v>36</v>
      </c>
      <c r="AG1049">
        <v>0</v>
      </c>
      <c r="AH1049">
        <v>6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 s="36">
        <v>1</v>
      </c>
      <c r="AP1049">
        <v>0</v>
      </c>
      <c r="AQ1049">
        <v>0</v>
      </c>
      <c r="AR1049">
        <v>0</v>
      </c>
      <c r="AS1049">
        <v>6</v>
      </c>
      <c r="AT1049">
        <v>6</v>
      </c>
      <c r="AU1049" t="s">
        <v>37</v>
      </c>
      <c r="AW1049">
        <v>191</v>
      </c>
      <c r="AX1049">
        <v>0</v>
      </c>
      <c r="AY1049">
        <v>0</v>
      </c>
      <c r="AZ1049">
        <v>0</v>
      </c>
      <c r="BA1049">
        <v>191</v>
      </c>
      <c r="BB1049">
        <v>4.8990748999999996</v>
      </c>
      <c r="BC1049">
        <v>14.54433978</v>
      </c>
      <c r="BD1049">
        <v>12</v>
      </c>
    </row>
    <row r="1050" spans="1:56" x14ac:dyDescent="0.25">
      <c r="A1050" s="171">
        <v>44170</v>
      </c>
      <c r="B1050" t="s">
        <v>92</v>
      </c>
      <c r="C1050" t="s">
        <v>602</v>
      </c>
      <c r="D1050" t="s">
        <v>940</v>
      </c>
      <c r="E1050" t="s">
        <v>604</v>
      </c>
      <c r="F1050" t="s">
        <v>193</v>
      </c>
      <c r="G1050" t="s">
        <v>754</v>
      </c>
      <c r="H1050" t="s">
        <v>367</v>
      </c>
      <c r="I1050" t="s">
        <v>286</v>
      </c>
      <c r="J1050" t="s">
        <v>620</v>
      </c>
      <c r="L1050" t="s">
        <v>287</v>
      </c>
      <c r="M1050" t="s">
        <v>1027</v>
      </c>
      <c r="R1050" t="s">
        <v>372</v>
      </c>
      <c r="S1050" t="s">
        <v>138</v>
      </c>
      <c r="T1050" t="s">
        <v>544</v>
      </c>
      <c r="U1050" t="s">
        <v>782</v>
      </c>
      <c r="AC1050" t="s">
        <v>372</v>
      </c>
      <c r="AD1050" t="s">
        <v>279</v>
      </c>
      <c r="AE1050" t="s">
        <v>244</v>
      </c>
      <c r="AG1050">
        <v>0</v>
      </c>
      <c r="AH1050">
        <v>0</v>
      </c>
      <c r="AI1050">
        <v>0</v>
      </c>
      <c r="AJ1050">
        <v>0</v>
      </c>
      <c r="AK1050">
        <v>12</v>
      </c>
      <c r="AL1050">
        <v>0</v>
      </c>
      <c r="AM1050">
        <v>0</v>
      </c>
      <c r="AN1050">
        <v>0</v>
      </c>
      <c r="AO1050" s="36">
        <v>1</v>
      </c>
      <c r="AP1050">
        <v>0</v>
      </c>
      <c r="AQ1050">
        <v>0</v>
      </c>
      <c r="AR1050">
        <v>0</v>
      </c>
      <c r="AS1050">
        <v>12</v>
      </c>
      <c r="AT1050">
        <v>12</v>
      </c>
      <c r="AU1050" t="s">
        <v>37</v>
      </c>
      <c r="AW1050">
        <v>492</v>
      </c>
      <c r="AX1050">
        <v>0</v>
      </c>
      <c r="AY1050">
        <v>0</v>
      </c>
      <c r="AZ1050">
        <v>0</v>
      </c>
      <c r="BA1050">
        <v>492</v>
      </c>
      <c r="BB1050">
        <v>4.8990748999999996</v>
      </c>
      <c r="BC1050">
        <v>14.54433978</v>
      </c>
      <c r="BD1050">
        <v>12</v>
      </c>
    </row>
    <row r="1051" spans="1:56" x14ac:dyDescent="0.25">
      <c r="A1051" s="171">
        <v>44170</v>
      </c>
      <c r="B1051" t="s">
        <v>92</v>
      </c>
      <c r="C1051" t="s">
        <v>602</v>
      </c>
      <c r="D1051" t="s">
        <v>940</v>
      </c>
      <c r="E1051" t="s">
        <v>604</v>
      </c>
      <c r="F1051" t="s">
        <v>193</v>
      </c>
      <c r="G1051" t="s">
        <v>754</v>
      </c>
      <c r="H1051" t="s">
        <v>367</v>
      </c>
      <c r="I1051" t="s">
        <v>25</v>
      </c>
      <c r="J1051" t="s">
        <v>596</v>
      </c>
      <c r="L1051" t="s">
        <v>92</v>
      </c>
      <c r="M1051" t="s">
        <v>602</v>
      </c>
      <c r="N1051" t="s">
        <v>157</v>
      </c>
      <c r="O1051" t="s">
        <v>665</v>
      </c>
      <c r="P1051" t="s">
        <v>201</v>
      </c>
      <c r="Q1051" t="s">
        <v>666</v>
      </c>
      <c r="R1051" t="s">
        <v>366</v>
      </c>
      <c r="S1051" t="s">
        <v>265</v>
      </c>
      <c r="T1051" t="s">
        <v>25</v>
      </c>
      <c r="U1051" t="s">
        <v>596</v>
      </c>
      <c r="W1051" t="s">
        <v>92</v>
      </c>
      <c r="X1051" t="s">
        <v>602</v>
      </c>
      <c r="Y1051" t="s">
        <v>603</v>
      </c>
      <c r="Z1051" t="s">
        <v>604</v>
      </c>
      <c r="AA1051" t="s">
        <v>193</v>
      </c>
      <c r="AB1051" t="s">
        <v>754</v>
      </c>
      <c r="AC1051" t="s">
        <v>1035</v>
      </c>
      <c r="AD1051" t="s">
        <v>342</v>
      </c>
      <c r="AE1051" t="s">
        <v>30</v>
      </c>
      <c r="AG1051">
        <v>3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 s="36">
        <v>1</v>
      </c>
      <c r="AP1051">
        <v>0</v>
      </c>
      <c r="AQ1051">
        <v>0</v>
      </c>
      <c r="AR1051">
        <v>0</v>
      </c>
      <c r="AS1051">
        <v>3</v>
      </c>
      <c r="AT1051">
        <v>3</v>
      </c>
      <c r="AU1051" t="s">
        <v>151</v>
      </c>
      <c r="AV1051" t="s">
        <v>327</v>
      </c>
      <c r="AW1051">
        <v>153</v>
      </c>
      <c r="AX1051">
        <v>0</v>
      </c>
      <c r="AY1051">
        <v>0</v>
      </c>
      <c r="AZ1051">
        <v>2</v>
      </c>
      <c r="BA1051">
        <v>155</v>
      </c>
      <c r="BB1051">
        <v>4.8990748999999996</v>
      </c>
      <c r="BC1051">
        <v>14.54433978</v>
      </c>
      <c r="BD1051">
        <v>12</v>
      </c>
    </row>
    <row r="1052" spans="1:56" x14ac:dyDescent="0.25">
      <c r="A1052" s="171">
        <v>44170</v>
      </c>
      <c r="B1052" t="s">
        <v>92</v>
      </c>
      <c r="C1052" t="s">
        <v>602</v>
      </c>
      <c r="D1052" t="s">
        <v>940</v>
      </c>
      <c r="E1052" t="s">
        <v>604</v>
      </c>
      <c r="F1052" t="s">
        <v>193</v>
      </c>
      <c r="G1052" t="s">
        <v>754</v>
      </c>
      <c r="H1052" t="s">
        <v>367</v>
      </c>
      <c r="I1052" t="s">
        <v>14</v>
      </c>
      <c r="J1052" t="s">
        <v>611</v>
      </c>
      <c r="L1052" t="s">
        <v>280</v>
      </c>
      <c r="M1052" t="s">
        <v>1028</v>
      </c>
      <c r="R1052" t="s">
        <v>372</v>
      </c>
      <c r="S1052" t="s">
        <v>196</v>
      </c>
      <c r="T1052" t="s">
        <v>544</v>
      </c>
      <c r="U1052" t="s">
        <v>782</v>
      </c>
      <c r="AC1052" t="s">
        <v>372</v>
      </c>
      <c r="AD1052" t="s">
        <v>308</v>
      </c>
      <c r="AE1052" t="s">
        <v>36</v>
      </c>
      <c r="AG1052">
        <v>0</v>
      </c>
      <c r="AH1052">
        <v>6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 s="36">
        <v>1</v>
      </c>
      <c r="AP1052">
        <v>0</v>
      </c>
      <c r="AQ1052">
        <v>0</v>
      </c>
      <c r="AR1052">
        <v>0</v>
      </c>
      <c r="AS1052">
        <v>6</v>
      </c>
      <c r="AT1052">
        <v>6</v>
      </c>
      <c r="AU1052" t="s">
        <v>37</v>
      </c>
      <c r="AW1052">
        <v>157</v>
      </c>
      <c r="AX1052">
        <v>0</v>
      </c>
      <c r="AY1052">
        <v>0</v>
      </c>
      <c r="AZ1052">
        <v>0</v>
      </c>
      <c r="BA1052">
        <v>157</v>
      </c>
      <c r="BB1052">
        <v>4.8990748999999996</v>
      </c>
      <c r="BC1052">
        <v>14.54433978</v>
      </c>
      <c r="BD1052">
        <v>12</v>
      </c>
    </row>
    <row r="1053" spans="1:56" x14ac:dyDescent="0.25">
      <c r="A1053" s="171">
        <v>44170</v>
      </c>
      <c r="B1053" t="s">
        <v>92</v>
      </c>
      <c r="C1053" t="s">
        <v>602</v>
      </c>
      <c r="D1053" t="s">
        <v>940</v>
      </c>
      <c r="E1053" t="s">
        <v>604</v>
      </c>
      <c r="F1053" t="s">
        <v>193</v>
      </c>
      <c r="G1053" t="s">
        <v>754</v>
      </c>
      <c r="H1053" t="s">
        <v>367</v>
      </c>
      <c r="I1053" t="s">
        <v>25</v>
      </c>
      <c r="J1053" t="s">
        <v>596</v>
      </c>
      <c r="L1053" t="s">
        <v>92</v>
      </c>
      <c r="M1053" t="s">
        <v>602</v>
      </c>
      <c r="N1053" t="s">
        <v>157</v>
      </c>
      <c r="O1053" t="s">
        <v>665</v>
      </c>
      <c r="P1053" t="s">
        <v>202</v>
      </c>
      <c r="Q1053" t="s">
        <v>760</v>
      </c>
      <c r="R1053" t="s">
        <v>1045</v>
      </c>
      <c r="S1053" t="s">
        <v>196</v>
      </c>
      <c r="T1053" t="s">
        <v>25</v>
      </c>
      <c r="U1053" t="s">
        <v>596</v>
      </c>
      <c r="W1053" t="s">
        <v>92</v>
      </c>
      <c r="X1053" t="s">
        <v>602</v>
      </c>
      <c r="Y1053" t="s">
        <v>603</v>
      </c>
      <c r="Z1053" t="s">
        <v>604</v>
      </c>
      <c r="AA1053" t="s">
        <v>193</v>
      </c>
      <c r="AB1053" t="s">
        <v>754</v>
      </c>
      <c r="AC1053" t="s">
        <v>366</v>
      </c>
      <c r="AD1053" t="s">
        <v>342</v>
      </c>
      <c r="AE1053" t="s">
        <v>30</v>
      </c>
      <c r="AG1053">
        <v>3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 s="36">
        <v>1</v>
      </c>
      <c r="AP1053">
        <v>0</v>
      </c>
      <c r="AQ1053">
        <v>0</v>
      </c>
      <c r="AR1053">
        <v>0</v>
      </c>
      <c r="AS1053">
        <v>3</v>
      </c>
      <c r="AT1053">
        <v>3</v>
      </c>
      <c r="AU1053" t="s">
        <v>37</v>
      </c>
      <c r="AW1053">
        <v>157</v>
      </c>
      <c r="AX1053">
        <v>0</v>
      </c>
      <c r="AY1053">
        <v>0</v>
      </c>
      <c r="AZ1053">
        <v>0</v>
      </c>
      <c r="BA1053">
        <v>157</v>
      </c>
      <c r="BB1053">
        <v>4.8990748999999996</v>
      </c>
      <c r="BC1053">
        <v>14.54433978</v>
      </c>
      <c r="BD1053">
        <v>12</v>
      </c>
    </row>
    <row r="1054" spans="1:56" x14ac:dyDescent="0.25">
      <c r="A1054" s="171">
        <v>44170</v>
      </c>
      <c r="B1054" t="s">
        <v>92</v>
      </c>
      <c r="C1054" t="s">
        <v>602</v>
      </c>
      <c r="D1054" t="s">
        <v>940</v>
      </c>
      <c r="E1054" t="s">
        <v>604</v>
      </c>
      <c r="F1054" t="s">
        <v>193</v>
      </c>
      <c r="G1054" t="s">
        <v>754</v>
      </c>
      <c r="H1054" t="s">
        <v>367</v>
      </c>
      <c r="I1054" t="s">
        <v>281</v>
      </c>
      <c r="J1054" t="s">
        <v>1019</v>
      </c>
      <c r="L1054" t="s">
        <v>286</v>
      </c>
      <c r="M1054" t="s">
        <v>1046</v>
      </c>
      <c r="R1054" t="s">
        <v>372</v>
      </c>
      <c r="S1054" t="s">
        <v>73</v>
      </c>
      <c r="T1054" t="s">
        <v>544</v>
      </c>
      <c r="U1054" t="s">
        <v>782</v>
      </c>
      <c r="AC1054" t="s">
        <v>372</v>
      </c>
      <c r="AD1054" t="s">
        <v>267</v>
      </c>
      <c r="AE1054" t="s">
        <v>36</v>
      </c>
      <c r="AG1054">
        <v>0</v>
      </c>
      <c r="AH1054">
        <v>7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 s="36">
        <v>1</v>
      </c>
      <c r="AP1054">
        <v>0</v>
      </c>
      <c r="AQ1054">
        <v>0</v>
      </c>
      <c r="AR1054">
        <v>0</v>
      </c>
      <c r="AS1054">
        <v>7</v>
      </c>
      <c r="AT1054">
        <v>7</v>
      </c>
      <c r="AU1054" t="s">
        <v>37</v>
      </c>
      <c r="AW1054">
        <v>306</v>
      </c>
      <c r="AX1054">
        <v>0</v>
      </c>
      <c r="AY1054">
        <v>0</v>
      </c>
      <c r="AZ1054">
        <v>0</v>
      </c>
      <c r="BA1054">
        <v>306</v>
      </c>
      <c r="BB1054">
        <v>4.8990748999999996</v>
      </c>
      <c r="BC1054">
        <v>14.54433978</v>
      </c>
      <c r="BD1054">
        <v>12</v>
      </c>
    </row>
    <row r="1055" spans="1:56" x14ac:dyDescent="0.25">
      <c r="A1055" s="171">
        <v>44170</v>
      </c>
      <c r="B1055" t="s">
        <v>92</v>
      </c>
      <c r="C1055" t="s">
        <v>602</v>
      </c>
      <c r="D1055" t="s">
        <v>940</v>
      </c>
      <c r="E1055" t="s">
        <v>604</v>
      </c>
      <c r="F1055" t="s">
        <v>193</v>
      </c>
      <c r="G1055" t="s">
        <v>754</v>
      </c>
      <c r="H1055" t="s">
        <v>367</v>
      </c>
      <c r="I1055" t="s">
        <v>25</v>
      </c>
      <c r="J1055" t="s">
        <v>596</v>
      </c>
      <c r="L1055" t="s">
        <v>92</v>
      </c>
      <c r="M1055" t="s">
        <v>602</v>
      </c>
      <c r="N1055" t="s">
        <v>940</v>
      </c>
      <c r="O1055" t="s">
        <v>604</v>
      </c>
      <c r="P1055" t="s">
        <v>193</v>
      </c>
      <c r="Q1055" t="s">
        <v>754</v>
      </c>
      <c r="R1055" t="s">
        <v>1039</v>
      </c>
      <c r="S1055" t="s">
        <v>144</v>
      </c>
      <c r="T1055" t="s">
        <v>17</v>
      </c>
      <c r="U1055" t="s">
        <v>594</v>
      </c>
      <c r="W1055" t="s">
        <v>221</v>
      </c>
      <c r="X1055" t="s">
        <v>622</v>
      </c>
      <c r="AC1055" t="s">
        <v>372</v>
      </c>
      <c r="AD1055" t="s">
        <v>319</v>
      </c>
      <c r="AE1055" t="s">
        <v>30</v>
      </c>
      <c r="AG1055">
        <v>3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 s="36">
        <v>1</v>
      </c>
      <c r="AP1055">
        <v>0</v>
      </c>
      <c r="AQ1055">
        <v>0</v>
      </c>
      <c r="AR1055">
        <v>0</v>
      </c>
      <c r="AS1055">
        <v>3</v>
      </c>
      <c r="AT1055">
        <v>3</v>
      </c>
      <c r="AU1055" t="s">
        <v>37</v>
      </c>
      <c r="AW1055">
        <v>29</v>
      </c>
      <c r="AX1055">
        <v>0</v>
      </c>
      <c r="AY1055">
        <v>0</v>
      </c>
      <c r="AZ1055">
        <v>0</v>
      </c>
      <c r="BA1055">
        <v>29</v>
      </c>
      <c r="BB1055">
        <v>4.8990748999999996</v>
      </c>
      <c r="BC1055">
        <v>14.54433978</v>
      </c>
      <c r="BD1055">
        <v>12</v>
      </c>
    </row>
    <row r="1056" spans="1:56" x14ac:dyDescent="0.25">
      <c r="A1056" s="171">
        <v>44170</v>
      </c>
      <c r="B1056" t="s">
        <v>92</v>
      </c>
      <c r="C1056" t="s">
        <v>602</v>
      </c>
      <c r="D1056" t="s">
        <v>940</v>
      </c>
      <c r="E1056" t="s">
        <v>604</v>
      </c>
      <c r="F1056" t="s">
        <v>193</v>
      </c>
      <c r="G1056" t="s">
        <v>754</v>
      </c>
      <c r="H1056" t="s">
        <v>367</v>
      </c>
      <c r="I1056" t="s">
        <v>14</v>
      </c>
      <c r="J1056" t="s">
        <v>611</v>
      </c>
      <c r="L1056" t="s">
        <v>280</v>
      </c>
      <c r="M1056" t="s">
        <v>1028</v>
      </c>
      <c r="R1056" t="s">
        <v>372</v>
      </c>
      <c r="S1056" t="s">
        <v>298</v>
      </c>
      <c r="T1056" t="s">
        <v>544</v>
      </c>
      <c r="U1056" t="s">
        <v>782</v>
      </c>
      <c r="AC1056" t="s">
        <v>372</v>
      </c>
      <c r="AD1056" t="s">
        <v>986</v>
      </c>
      <c r="AE1056" t="s">
        <v>36</v>
      </c>
      <c r="AG1056">
        <v>0</v>
      </c>
      <c r="AH1056">
        <v>3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 s="36">
        <v>1</v>
      </c>
      <c r="AP1056">
        <v>0</v>
      </c>
      <c r="AQ1056">
        <v>0</v>
      </c>
      <c r="AR1056">
        <v>0</v>
      </c>
      <c r="AS1056">
        <v>3</v>
      </c>
      <c r="AT1056">
        <v>3</v>
      </c>
      <c r="AU1056" t="s">
        <v>37</v>
      </c>
      <c r="AW1056">
        <v>58</v>
      </c>
      <c r="AX1056">
        <v>0</v>
      </c>
      <c r="AY1056">
        <v>0</v>
      </c>
      <c r="AZ1056">
        <v>0</v>
      </c>
      <c r="BA1056">
        <v>58</v>
      </c>
      <c r="BB1056">
        <v>4.8990748999999996</v>
      </c>
      <c r="BC1056">
        <v>14.54433978</v>
      </c>
      <c r="BD1056">
        <v>12</v>
      </c>
    </row>
    <row r="1057" spans="1:56" x14ac:dyDescent="0.25">
      <c r="A1057" s="171">
        <v>44170</v>
      </c>
      <c r="B1057" t="s">
        <v>92</v>
      </c>
      <c r="C1057" t="s">
        <v>602</v>
      </c>
      <c r="D1057" t="s">
        <v>940</v>
      </c>
      <c r="E1057" t="s">
        <v>604</v>
      </c>
      <c r="F1057" t="s">
        <v>218</v>
      </c>
      <c r="G1057" t="s">
        <v>837</v>
      </c>
      <c r="H1057" t="s">
        <v>364</v>
      </c>
      <c r="I1057" t="s">
        <v>25</v>
      </c>
      <c r="J1057" t="s">
        <v>596</v>
      </c>
      <c r="L1057" t="s">
        <v>26</v>
      </c>
      <c r="M1057" t="s">
        <v>590</v>
      </c>
      <c r="N1057" t="s">
        <v>591</v>
      </c>
      <c r="O1057" t="s">
        <v>592</v>
      </c>
      <c r="P1057" t="s">
        <v>222</v>
      </c>
      <c r="Q1057" t="s">
        <v>884</v>
      </c>
      <c r="R1057" t="s">
        <v>891</v>
      </c>
      <c r="S1057" t="s">
        <v>138</v>
      </c>
      <c r="T1057" t="s">
        <v>17</v>
      </c>
      <c r="U1057" t="s">
        <v>594</v>
      </c>
      <c r="W1057" t="s">
        <v>221</v>
      </c>
      <c r="X1057" t="s">
        <v>622</v>
      </c>
      <c r="AC1057" t="s">
        <v>372</v>
      </c>
      <c r="AD1057" t="s">
        <v>267</v>
      </c>
      <c r="AE1057" t="s">
        <v>30</v>
      </c>
      <c r="AG1057">
        <v>8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1</v>
      </c>
      <c r="AP1057">
        <v>0</v>
      </c>
      <c r="AQ1057">
        <v>0</v>
      </c>
      <c r="AR1057">
        <v>3</v>
      </c>
      <c r="AS1057">
        <v>5</v>
      </c>
      <c r="AT1057">
        <v>8</v>
      </c>
      <c r="AU1057" t="s">
        <v>31</v>
      </c>
      <c r="AW1057">
        <v>1100</v>
      </c>
      <c r="AX1057">
        <v>250</v>
      </c>
      <c r="AY1057">
        <v>0</v>
      </c>
      <c r="AZ1057">
        <v>0</v>
      </c>
      <c r="BA1057">
        <v>1350</v>
      </c>
      <c r="BB1057">
        <v>5.0849866700000002</v>
      </c>
      <c r="BC1057">
        <v>14.63825578</v>
      </c>
      <c r="BD1057">
        <v>12</v>
      </c>
    </row>
    <row r="1058" spans="1:56" x14ac:dyDescent="0.25">
      <c r="A1058" s="171">
        <v>44170</v>
      </c>
      <c r="B1058" t="s">
        <v>92</v>
      </c>
      <c r="C1058" t="s">
        <v>602</v>
      </c>
      <c r="D1058" t="s">
        <v>940</v>
      </c>
      <c r="E1058" t="s">
        <v>604</v>
      </c>
      <c r="F1058" t="s">
        <v>218</v>
      </c>
      <c r="G1058" t="s">
        <v>837</v>
      </c>
      <c r="H1058" t="s">
        <v>364</v>
      </c>
      <c r="I1058" t="s">
        <v>25</v>
      </c>
      <c r="J1058" t="s">
        <v>596</v>
      </c>
      <c r="L1058" t="s">
        <v>26</v>
      </c>
      <c r="M1058" t="s">
        <v>590</v>
      </c>
      <c r="N1058" t="s">
        <v>591</v>
      </c>
      <c r="O1058" t="s">
        <v>592</v>
      </c>
      <c r="P1058" t="s">
        <v>222</v>
      </c>
      <c r="Q1058" t="s">
        <v>884</v>
      </c>
      <c r="R1058" t="s">
        <v>891</v>
      </c>
      <c r="S1058" t="s">
        <v>138</v>
      </c>
      <c r="T1058" t="s">
        <v>17</v>
      </c>
      <c r="U1058" t="s">
        <v>594</v>
      </c>
      <c r="W1058" t="s">
        <v>221</v>
      </c>
      <c r="X1058" t="s">
        <v>622</v>
      </c>
      <c r="AC1058" t="s">
        <v>372</v>
      </c>
      <c r="AD1058" t="s">
        <v>267</v>
      </c>
      <c r="AE1058" t="s">
        <v>30</v>
      </c>
      <c r="AG1058">
        <v>6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 s="36">
        <v>1</v>
      </c>
      <c r="AP1058">
        <v>0</v>
      </c>
      <c r="AQ1058">
        <v>0</v>
      </c>
      <c r="AR1058">
        <v>0</v>
      </c>
      <c r="AS1058">
        <v>6</v>
      </c>
      <c r="AT1058">
        <v>6</v>
      </c>
      <c r="AU1058" t="s">
        <v>37</v>
      </c>
      <c r="AW1058">
        <v>800</v>
      </c>
      <c r="AX1058">
        <v>0</v>
      </c>
      <c r="AY1058">
        <v>0</v>
      </c>
      <c r="AZ1058">
        <v>0</v>
      </c>
      <c r="BA1058">
        <v>800</v>
      </c>
      <c r="BB1058">
        <v>5.0849866700000002</v>
      </c>
      <c r="BC1058">
        <v>14.63825578</v>
      </c>
      <c r="BD1058">
        <v>12</v>
      </c>
    </row>
    <row r="1059" spans="1:56" x14ac:dyDescent="0.25">
      <c r="A1059" s="171">
        <v>44170</v>
      </c>
      <c r="B1059" t="s">
        <v>92</v>
      </c>
      <c r="C1059" t="s">
        <v>602</v>
      </c>
      <c r="D1059" t="s">
        <v>940</v>
      </c>
      <c r="E1059" t="s">
        <v>604</v>
      </c>
      <c r="F1059" t="s">
        <v>218</v>
      </c>
      <c r="G1059" t="s">
        <v>837</v>
      </c>
      <c r="H1059" t="s">
        <v>364</v>
      </c>
      <c r="I1059" t="s">
        <v>25</v>
      </c>
      <c r="J1059" t="s">
        <v>596</v>
      </c>
      <c r="L1059" t="s">
        <v>26</v>
      </c>
      <c r="M1059" t="s">
        <v>590</v>
      </c>
      <c r="N1059" t="s">
        <v>591</v>
      </c>
      <c r="O1059" t="s">
        <v>592</v>
      </c>
      <c r="P1059" t="s">
        <v>222</v>
      </c>
      <c r="Q1059" t="s">
        <v>884</v>
      </c>
      <c r="R1059" t="s">
        <v>891</v>
      </c>
      <c r="S1059" t="s">
        <v>138</v>
      </c>
      <c r="T1059" t="s">
        <v>17</v>
      </c>
      <c r="U1059" t="s">
        <v>594</v>
      </c>
      <c r="W1059" t="s">
        <v>221</v>
      </c>
      <c r="X1059" t="s">
        <v>622</v>
      </c>
      <c r="AC1059" t="s">
        <v>372</v>
      </c>
      <c r="AD1059" t="s">
        <v>267</v>
      </c>
      <c r="AE1059" t="s">
        <v>30</v>
      </c>
      <c r="AG1059">
        <v>5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 s="36">
        <v>1</v>
      </c>
      <c r="AP1059">
        <v>0</v>
      </c>
      <c r="AQ1059">
        <v>0</v>
      </c>
      <c r="AR1059">
        <v>0</v>
      </c>
      <c r="AS1059">
        <v>5</v>
      </c>
      <c r="AT1059">
        <v>5</v>
      </c>
      <c r="AU1059" t="s">
        <v>135</v>
      </c>
      <c r="AW1059">
        <v>650</v>
      </c>
      <c r="AX1059">
        <v>0</v>
      </c>
      <c r="AY1059">
        <v>105</v>
      </c>
      <c r="AZ1059">
        <v>0</v>
      </c>
      <c r="BA1059">
        <v>755</v>
      </c>
      <c r="BB1059">
        <v>5.0849866700000002</v>
      </c>
      <c r="BC1059">
        <v>14.63825578</v>
      </c>
      <c r="BD1059">
        <v>12</v>
      </c>
    </row>
    <row r="1060" spans="1:56" x14ac:dyDescent="0.25">
      <c r="A1060" s="171">
        <v>44170</v>
      </c>
      <c r="B1060" t="s">
        <v>92</v>
      </c>
      <c r="C1060" t="s">
        <v>602</v>
      </c>
      <c r="D1060" t="s">
        <v>940</v>
      </c>
      <c r="E1060" t="s">
        <v>604</v>
      </c>
      <c r="F1060" t="s">
        <v>218</v>
      </c>
      <c r="G1060" t="s">
        <v>837</v>
      </c>
      <c r="H1060" t="s">
        <v>364</v>
      </c>
      <c r="I1060" t="s">
        <v>25</v>
      </c>
      <c r="J1060" t="s">
        <v>596</v>
      </c>
      <c r="L1060" t="s">
        <v>26</v>
      </c>
      <c r="M1060" t="s">
        <v>590</v>
      </c>
      <c r="N1060" t="s">
        <v>591</v>
      </c>
      <c r="O1060" t="s">
        <v>592</v>
      </c>
      <c r="P1060" t="s">
        <v>222</v>
      </c>
      <c r="Q1060" t="s">
        <v>884</v>
      </c>
      <c r="R1060" t="s">
        <v>891</v>
      </c>
      <c r="S1060" t="s">
        <v>138</v>
      </c>
      <c r="T1060" t="s">
        <v>17</v>
      </c>
      <c r="U1060" t="s">
        <v>594</v>
      </c>
      <c r="W1060" t="s">
        <v>221</v>
      </c>
      <c r="X1060" t="s">
        <v>622</v>
      </c>
      <c r="AC1060" t="s">
        <v>372</v>
      </c>
      <c r="AD1060" t="s">
        <v>267</v>
      </c>
      <c r="AE1060" t="s">
        <v>30</v>
      </c>
      <c r="AG1060">
        <v>6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 s="36">
        <v>1</v>
      </c>
      <c r="AP1060">
        <v>0</v>
      </c>
      <c r="AQ1060">
        <v>0</v>
      </c>
      <c r="AR1060">
        <v>0</v>
      </c>
      <c r="AS1060">
        <v>6</v>
      </c>
      <c r="AT1060">
        <v>6</v>
      </c>
      <c r="AU1060" t="s">
        <v>31</v>
      </c>
      <c r="AW1060">
        <v>900</v>
      </c>
      <c r="AX1060">
        <v>130</v>
      </c>
      <c r="AY1060">
        <v>0</v>
      </c>
      <c r="AZ1060">
        <v>0</v>
      </c>
      <c r="BA1060">
        <v>1030</v>
      </c>
      <c r="BB1060">
        <v>5.0849866700000002</v>
      </c>
      <c r="BC1060">
        <v>14.63825578</v>
      </c>
      <c r="BD1060">
        <v>12</v>
      </c>
    </row>
    <row r="1061" spans="1:56" x14ac:dyDescent="0.25">
      <c r="A1061" s="171">
        <v>44170</v>
      </c>
      <c r="B1061" t="s">
        <v>92</v>
      </c>
      <c r="C1061" t="s">
        <v>602</v>
      </c>
      <c r="D1061" t="s">
        <v>940</v>
      </c>
      <c r="E1061" t="s">
        <v>604</v>
      </c>
      <c r="F1061" t="s">
        <v>218</v>
      </c>
      <c r="G1061" t="s">
        <v>837</v>
      </c>
      <c r="H1061" t="s">
        <v>364</v>
      </c>
      <c r="I1061" t="s">
        <v>25</v>
      </c>
      <c r="J1061" t="s">
        <v>596</v>
      </c>
      <c r="L1061" t="s">
        <v>26</v>
      </c>
      <c r="M1061" t="s">
        <v>590</v>
      </c>
      <c r="N1061" t="s">
        <v>591</v>
      </c>
      <c r="O1061" t="s">
        <v>592</v>
      </c>
      <c r="P1061" t="s">
        <v>222</v>
      </c>
      <c r="Q1061" t="s">
        <v>884</v>
      </c>
      <c r="R1061" t="s">
        <v>891</v>
      </c>
      <c r="S1061" t="s">
        <v>138</v>
      </c>
      <c r="T1061" t="s">
        <v>17</v>
      </c>
      <c r="U1061" t="s">
        <v>594</v>
      </c>
      <c r="W1061" t="s">
        <v>221</v>
      </c>
      <c r="X1061" t="s">
        <v>622</v>
      </c>
      <c r="AC1061" t="s">
        <v>372</v>
      </c>
      <c r="AD1061" t="s">
        <v>267</v>
      </c>
      <c r="AE1061" t="s">
        <v>20</v>
      </c>
      <c r="AG1061">
        <v>5</v>
      </c>
      <c r="AH1061">
        <v>4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 s="36">
        <v>2</v>
      </c>
      <c r="AP1061">
        <v>0</v>
      </c>
      <c r="AQ1061">
        <v>0</v>
      </c>
      <c r="AR1061">
        <v>0</v>
      </c>
      <c r="AS1061">
        <v>9</v>
      </c>
      <c r="AT1061">
        <v>9</v>
      </c>
      <c r="AU1061" t="s">
        <v>21</v>
      </c>
      <c r="AV1061" t="s">
        <v>327</v>
      </c>
      <c r="AW1061">
        <v>1300</v>
      </c>
      <c r="AX1061">
        <v>200</v>
      </c>
      <c r="AY1061">
        <v>0</v>
      </c>
      <c r="AZ1061">
        <v>3</v>
      </c>
      <c r="BA1061">
        <v>1503</v>
      </c>
      <c r="BB1061">
        <v>5.0849866700000002</v>
      </c>
      <c r="BC1061">
        <v>14.63825578</v>
      </c>
      <c r="BD1061">
        <v>12</v>
      </c>
    </row>
    <row r="1062" spans="1:56" x14ac:dyDescent="0.25">
      <c r="A1062" s="171">
        <v>44170</v>
      </c>
      <c r="B1062" t="s">
        <v>92</v>
      </c>
      <c r="C1062" t="s">
        <v>602</v>
      </c>
      <c r="D1062" t="s">
        <v>157</v>
      </c>
      <c r="E1062" t="s">
        <v>665</v>
      </c>
      <c r="F1062" t="s">
        <v>158</v>
      </c>
      <c r="G1062" t="s">
        <v>667</v>
      </c>
      <c r="H1062" t="s">
        <v>847</v>
      </c>
      <c r="I1062" t="s">
        <v>17</v>
      </c>
      <c r="J1062" t="s">
        <v>594</v>
      </c>
      <c r="L1062" t="s">
        <v>221</v>
      </c>
      <c r="M1062" t="s">
        <v>622</v>
      </c>
      <c r="R1062" t="s">
        <v>372</v>
      </c>
      <c r="S1062" t="s">
        <v>245</v>
      </c>
      <c r="T1062" t="s">
        <v>25</v>
      </c>
      <c r="U1062" t="s">
        <v>596</v>
      </c>
      <c r="W1062" t="s">
        <v>92</v>
      </c>
      <c r="X1062" t="s">
        <v>602</v>
      </c>
      <c r="Y1062" t="s">
        <v>157</v>
      </c>
      <c r="Z1062" t="s">
        <v>665</v>
      </c>
      <c r="AA1062" t="s">
        <v>671</v>
      </c>
      <c r="AB1062" t="s">
        <v>672</v>
      </c>
      <c r="AC1062" t="s">
        <v>446</v>
      </c>
      <c r="AD1062" t="s">
        <v>319</v>
      </c>
      <c r="AE1062" t="s">
        <v>112</v>
      </c>
      <c r="AG1062">
        <v>0</v>
      </c>
      <c r="AH1062">
        <v>0</v>
      </c>
      <c r="AI1062">
        <v>3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1</v>
      </c>
      <c r="AP1062">
        <v>0</v>
      </c>
      <c r="AQ1062">
        <v>0</v>
      </c>
      <c r="AR1062">
        <v>0</v>
      </c>
      <c r="AS1062">
        <v>3</v>
      </c>
      <c r="AT1062">
        <v>3</v>
      </c>
      <c r="AU1062" t="s">
        <v>37</v>
      </c>
      <c r="AW1062">
        <v>165</v>
      </c>
      <c r="AX1062">
        <v>0</v>
      </c>
      <c r="AY1062">
        <v>0</v>
      </c>
      <c r="AZ1062">
        <v>0</v>
      </c>
      <c r="BA1062">
        <v>165</v>
      </c>
      <c r="BB1062">
        <v>6.0385846000000001</v>
      </c>
      <c r="BC1062">
        <v>14.4007468</v>
      </c>
      <c r="BD1062">
        <v>12</v>
      </c>
    </row>
    <row r="1063" spans="1:56" x14ac:dyDescent="0.25">
      <c r="A1063" s="171">
        <v>44170</v>
      </c>
      <c r="B1063" t="s">
        <v>92</v>
      </c>
      <c r="C1063" t="s">
        <v>602</v>
      </c>
      <c r="D1063" t="s">
        <v>157</v>
      </c>
      <c r="E1063" t="s">
        <v>665</v>
      </c>
      <c r="F1063" t="s">
        <v>158</v>
      </c>
      <c r="G1063" t="s">
        <v>667</v>
      </c>
      <c r="H1063" t="s">
        <v>847</v>
      </c>
      <c r="I1063" t="s">
        <v>14</v>
      </c>
      <c r="J1063" t="s">
        <v>611</v>
      </c>
      <c r="L1063" t="s">
        <v>324</v>
      </c>
      <c r="M1063" t="s">
        <v>629</v>
      </c>
      <c r="R1063" t="s">
        <v>372</v>
      </c>
      <c r="S1063" t="s">
        <v>138</v>
      </c>
      <c r="T1063" t="s">
        <v>544</v>
      </c>
      <c r="U1063" t="s">
        <v>782</v>
      </c>
      <c r="AC1063" t="s">
        <v>372</v>
      </c>
      <c r="AD1063" t="s">
        <v>321</v>
      </c>
      <c r="AE1063" t="s">
        <v>20</v>
      </c>
      <c r="AG1063">
        <v>1</v>
      </c>
      <c r="AH1063">
        <v>4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2</v>
      </c>
      <c r="AP1063">
        <v>0</v>
      </c>
      <c r="AQ1063">
        <v>0</v>
      </c>
      <c r="AR1063">
        <v>0</v>
      </c>
      <c r="AS1063">
        <v>5</v>
      </c>
      <c r="AT1063">
        <v>5</v>
      </c>
      <c r="AU1063" t="s">
        <v>151</v>
      </c>
      <c r="AV1063" t="s">
        <v>327</v>
      </c>
      <c r="AW1063">
        <v>150</v>
      </c>
      <c r="AX1063">
        <v>0</v>
      </c>
      <c r="AY1063">
        <v>0</v>
      </c>
      <c r="AZ1063">
        <v>2</v>
      </c>
      <c r="BA1063">
        <v>152</v>
      </c>
      <c r="BB1063">
        <v>6.0387188500000004</v>
      </c>
      <c r="BC1063">
        <v>14.40065877</v>
      </c>
      <c r="BD1063">
        <v>12</v>
      </c>
    </row>
    <row r="1064" spans="1:56" x14ac:dyDescent="0.25">
      <c r="A1064" s="171">
        <v>44170</v>
      </c>
      <c r="B1064" t="s">
        <v>92</v>
      </c>
      <c r="C1064" t="s">
        <v>602</v>
      </c>
      <c r="D1064" t="s">
        <v>157</v>
      </c>
      <c r="E1064" t="s">
        <v>665</v>
      </c>
      <c r="F1064" t="s">
        <v>158</v>
      </c>
      <c r="G1064" t="s">
        <v>667</v>
      </c>
      <c r="H1064" t="s">
        <v>847</v>
      </c>
      <c r="I1064" t="s">
        <v>14</v>
      </c>
      <c r="J1064" t="s">
        <v>611</v>
      </c>
      <c r="L1064" t="s">
        <v>324</v>
      </c>
      <c r="M1064" t="s">
        <v>629</v>
      </c>
      <c r="R1064" t="s">
        <v>372</v>
      </c>
      <c r="S1064" t="s">
        <v>138</v>
      </c>
      <c r="T1064" t="s">
        <v>544</v>
      </c>
      <c r="U1064" t="s">
        <v>782</v>
      </c>
      <c r="AC1064" t="s">
        <v>372</v>
      </c>
      <c r="AD1064" t="s">
        <v>321</v>
      </c>
      <c r="AE1064" t="s">
        <v>20</v>
      </c>
      <c r="AG1064">
        <v>1</v>
      </c>
      <c r="AH1064">
        <v>4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2</v>
      </c>
      <c r="AP1064">
        <v>0</v>
      </c>
      <c r="AQ1064">
        <v>0</v>
      </c>
      <c r="AR1064">
        <v>0</v>
      </c>
      <c r="AS1064">
        <v>5</v>
      </c>
      <c r="AT1064">
        <v>5</v>
      </c>
      <c r="AU1064" t="s">
        <v>151</v>
      </c>
      <c r="AV1064" t="s">
        <v>327</v>
      </c>
      <c r="AW1064">
        <v>103</v>
      </c>
      <c r="AX1064">
        <v>0</v>
      </c>
      <c r="AY1064">
        <v>0</v>
      </c>
      <c r="AZ1064">
        <v>2</v>
      </c>
      <c r="BA1064">
        <v>105</v>
      </c>
      <c r="BB1064">
        <v>6.0387188500000004</v>
      </c>
      <c r="BC1064">
        <v>14.40065877</v>
      </c>
      <c r="BD1064">
        <v>12</v>
      </c>
    </row>
    <row r="1065" spans="1:56" x14ac:dyDescent="0.25">
      <c r="A1065" s="171">
        <v>44170</v>
      </c>
      <c r="B1065" t="s">
        <v>92</v>
      </c>
      <c r="C1065" t="s">
        <v>602</v>
      </c>
      <c r="D1065" t="s">
        <v>157</v>
      </c>
      <c r="E1065" t="s">
        <v>665</v>
      </c>
      <c r="F1065" t="s">
        <v>158</v>
      </c>
      <c r="G1065" t="s">
        <v>667</v>
      </c>
      <c r="H1065" t="s">
        <v>847</v>
      </c>
      <c r="I1065" t="s">
        <v>25</v>
      </c>
      <c r="J1065" t="s">
        <v>596</v>
      </c>
      <c r="L1065" t="s">
        <v>26</v>
      </c>
      <c r="M1065" t="s">
        <v>590</v>
      </c>
      <c r="N1065" t="s">
        <v>591</v>
      </c>
      <c r="O1065" t="s">
        <v>592</v>
      </c>
      <c r="P1065" t="s">
        <v>88</v>
      </c>
      <c r="Q1065" t="s">
        <v>593</v>
      </c>
      <c r="R1065" t="s">
        <v>906</v>
      </c>
      <c r="S1065" t="s">
        <v>182</v>
      </c>
      <c r="T1065" t="s">
        <v>25</v>
      </c>
      <c r="U1065" t="s">
        <v>596</v>
      </c>
      <c r="W1065" t="s">
        <v>92</v>
      </c>
      <c r="X1065" t="s">
        <v>602</v>
      </c>
      <c r="Y1065" t="s">
        <v>157</v>
      </c>
      <c r="Z1065" t="s">
        <v>665</v>
      </c>
      <c r="AA1065" t="s">
        <v>671</v>
      </c>
      <c r="AB1065" t="s">
        <v>672</v>
      </c>
      <c r="AC1065" t="s">
        <v>883</v>
      </c>
      <c r="AD1065" t="s">
        <v>61</v>
      </c>
      <c r="AE1065" t="s">
        <v>30</v>
      </c>
      <c r="AG1065">
        <v>2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1</v>
      </c>
      <c r="AP1065">
        <v>0</v>
      </c>
      <c r="AQ1065">
        <v>0</v>
      </c>
      <c r="AR1065">
        <v>0</v>
      </c>
      <c r="AS1065">
        <v>2</v>
      </c>
      <c r="AT1065">
        <v>2</v>
      </c>
      <c r="AU1065" t="s">
        <v>37</v>
      </c>
      <c r="AW1065">
        <v>6</v>
      </c>
      <c r="AX1065">
        <v>0</v>
      </c>
      <c r="AY1065">
        <v>0</v>
      </c>
      <c r="AZ1065">
        <v>0</v>
      </c>
      <c r="BA1065">
        <v>6</v>
      </c>
      <c r="BB1065">
        <v>6.0387188500000004</v>
      </c>
      <c r="BC1065">
        <v>14.40065877</v>
      </c>
      <c r="BD1065">
        <v>12</v>
      </c>
    </row>
    <row r="1066" spans="1:56" x14ac:dyDescent="0.25">
      <c r="A1066" s="171">
        <v>44170</v>
      </c>
      <c r="B1066" t="s">
        <v>10</v>
      </c>
      <c r="C1066" t="s">
        <v>659</v>
      </c>
      <c r="D1066" t="s">
        <v>927</v>
      </c>
      <c r="E1066" t="s">
        <v>928</v>
      </c>
      <c r="F1066" t="s">
        <v>1143</v>
      </c>
      <c r="G1066" t="s">
        <v>1144</v>
      </c>
      <c r="H1066" t="s">
        <v>578</v>
      </c>
      <c r="I1066" t="s">
        <v>14</v>
      </c>
      <c r="J1066" t="s">
        <v>611</v>
      </c>
      <c r="L1066" t="s">
        <v>15</v>
      </c>
      <c r="M1066" t="s">
        <v>642</v>
      </c>
      <c r="R1066" t="s">
        <v>372</v>
      </c>
      <c r="S1066" t="s">
        <v>119</v>
      </c>
      <c r="T1066" t="s">
        <v>281</v>
      </c>
      <c r="U1066" t="s">
        <v>1019</v>
      </c>
      <c r="W1066" t="s">
        <v>282</v>
      </c>
      <c r="X1066" t="s">
        <v>1020</v>
      </c>
      <c r="AC1066" t="s">
        <v>372</v>
      </c>
      <c r="AD1066" t="s">
        <v>297</v>
      </c>
      <c r="AE1066" t="s">
        <v>36</v>
      </c>
      <c r="AG1066">
        <v>0</v>
      </c>
      <c r="AH1066">
        <v>10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 s="36">
        <v>1</v>
      </c>
      <c r="AP1066">
        <v>0</v>
      </c>
      <c r="AQ1066">
        <v>0</v>
      </c>
      <c r="AR1066">
        <v>0</v>
      </c>
      <c r="AS1066">
        <v>10</v>
      </c>
      <c r="AT1066">
        <v>10</v>
      </c>
      <c r="AU1066" t="s">
        <v>66</v>
      </c>
      <c r="AV1066" t="s">
        <v>327</v>
      </c>
      <c r="AW1066">
        <v>208</v>
      </c>
      <c r="AX1066">
        <v>0</v>
      </c>
      <c r="AY1066">
        <v>25</v>
      </c>
      <c r="AZ1066">
        <v>2</v>
      </c>
      <c r="BA1066">
        <v>235</v>
      </c>
      <c r="BB1066">
        <v>9.2572727399999994</v>
      </c>
      <c r="BC1066">
        <v>13.77182711</v>
      </c>
      <c r="BD1066">
        <v>12</v>
      </c>
    </row>
    <row r="1067" spans="1:56" x14ac:dyDescent="0.25">
      <c r="A1067" s="171">
        <v>44170</v>
      </c>
      <c r="B1067" t="s">
        <v>10</v>
      </c>
      <c r="C1067" t="s">
        <v>659</v>
      </c>
      <c r="D1067" t="s">
        <v>11</v>
      </c>
      <c r="E1067" t="s">
        <v>660</v>
      </c>
      <c r="F1067" t="s">
        <v>33</v>
      </c>
      <c r="G1067" t="s">
        <v>668</v>
      </c>
      <c r="H1067" t="s">
        <v>362</v>
      </c>
      <c r="I1067" t="s">
        <v>25</v>
      </c>
      <c r="J1067" t="s">
        <v>596</v>
      </c>
      <c r="L1067" t="s">
        <v>10</v>
      </c>
      <c r="M1067" t="s">
        <v>659</v>
      </c>
      <c r="N1067" t="s">
        <v>927</v>
      </c>
      <c r="O1067" t="s">
        <v>928</v>
      </c>
      <c r="P1067" t="s">
        <v>1143</v>
      </c>
      <c r="Q1067" t="s">
        <v>1144</v>
      </c>
      <c r="R1067" t="s">
        <v>1159</v>
      </c>
      <c r="S1067" t="s">
        <v>194</v>
      </c>
      <c r="T1067" t="s">
        <v>25</v>
      </c>
      <c r="U1067" t="s">
        <v>596</v>
      </c>
      <c r="W1067" t="s">
        <v>10</v>
      </c>
      <c r="X1067" t="s">
        <v>659</v>
      </c>
      <c r="Y1067" t="s">
        <v>11</v>
      </c>
      <c r="Z1067" t="s">
        <v>660</v>
      </c>
      <c r="AA1067" t="s">
        <v>33</v>
      </c>
      <c r="AB1067" t="s">
        <v>668</v>
      </c>
      <c r="AC1067" t="s">
        <v>362</v>
      </c>
      <c r="AD1067" t="s">
        <v>314</v>
      </c>
      <c r="AE1067" t="s">
        <v>30</v>
      </c>
      <c r="AG1067">
        <v>24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 s="36">
        <v>1</v>
      </c>
      <c r="AP1067">
        <v>8</v>
      </c>
      <c r="AQ1067">
        <v>6</v>
      </c>
      <c r="AR1067">
        <v>6</v>
      </c>
      <c r="AS1067">
        <v>4</v>
      </c>
      <c r="AT1067">
        <v>24</v>
      </c>
      <c r="AU1067" t="s">
        <v>37</v>
      </c>
      <c r="AW1067">
        <v>700</v>
      </c>
      <c r="AX1067">
        <v>0</v>
      </c>
      <c r="AY1067">
        <v>0</v>
      </c>
      <c r="AZ1067">
        <v>0</v>
      </c>
      <c r="BA1067">
        <v>700</v>
      </c>
      <c r="BB1067">
        <v>9.3887997999999993</v>
      </c>
      <c r="BC1067">
        <v>13.43275727</v>
      </c>
      <c r="BD1067">
        <v>12</v>
      </c>
    </row>
    <row r="1068" spans="1:56" x14ac:dyDescent="0.25">
      <c r="A1068" s="171">
        <v>44170</v>
      </c>
      <c r="B1068" t="s">
        <v>10</v>
      </c>
      <c r="C1068" t="s">
        <v>659</v>
      </c>
      <c r="D1068" t="s">
        <v>11</v>
      </c>
      <c r="E1068" t="s">
        <v>660</v>
      </c>
      <c r="F1068" t="s">
        <v>33</v>
      </c>
      <c r="G1068" t="s">
        <v>668</v>
      </c>
      <c r="H1068" t="s">
        <v>362</v>
      </c>
      <c r="I1068" t="s">
        <v>25</v>
      </c>
      <c r="J1068" t="s">
        <v>596</v>
      </c>
      <c r="L1068" t="s">
        <v>10</v>
      </c>
      <c r="M1068" t="s">
        <v>659</v>
      </c>
      <c r="N1068" t="s">
        <v>927</v>
      </c>
      <c r="O1068" t="s">
        <v>928</v>
      </c>
      <c r="P1068" t="s">
        <v>1143</v>
      </c>
      <c r="Q1068" t="s">
        <v>1144</v>
      </c>
      <c r="R1068" t="s">
        <v>1159</v>
      </c>
      <c r="S1068" t="s">
        <v>245</v>
      </c>
      <c r="T1068" t="s">
        <v>25</v>
      </c>
      <c r="U1068" t="s">
        <v>596</v>
      </c>
      <c r="W1068" t="s">
        <v>10</v>
      </c>
      <c r="X1068" t="s">
        <v>659</v>
      </c>
      <c r="Y1068" t="s">
        <v>11</v>
      </c>
      <c r="Z1068" t="s">
        <v>660</v>
      </c>
      <c r="AA1068" t="s">
        <v>33</v>
      </c>
      <c r="AB1068" t="s">
        <v>668</v>
      </c>
      <c r="AC1068" t="s">
        <v>362</v>
      </c>
      <c r="AD1068" t="s">
        <v>253</v>
      </c>
      <c r="AE1068" t="s">
        <v>30</v>
      </c>
      <c r="AG1068">
        <v>26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 s="36">
        <v>1</v>
      </c>
      <c r="AP1068">
        <v>8</v>
      </c>
      <c r="AQ1068">
        <v>5</v>
      </c>
      <c r="AR1068">
        <v>6</v>
      </c>
      <c r="AS1068">
        <v>7</v>
      </c>
      <c r="AT1068">
        <v>26</v>
      </c>
      <c r="AU1068" t="s">
        <v>37</v>
      </c>
      <c r="AW1068">
        <v>700</v>
      </c>
      <c r="AX1068">
        <v>0</v>
      </c>
      <c r="AY1068">
        <v>0</v>
      </c>
      <c r="AZ1068">
        <v>0</v>
      </c>
      <c r="BA1068">
        <v>700</v>
      </c>
      <c r="BB1068">
        <v>9.3887997999999993</v>
      </c>
      <c r="BC1068">
        <v>13.43275727</v>
      </c>
      <c r="BD1068">
        <v>12</v>
      </c>
    </row>
    <row r="1069" spans="1:56" x14ac:dyDescent="0.25">
      <c r="A1069" s="171">
        <v>44170</v>
      </c>
      <c r="B1069" t="s">
        <v>10</v>
      </c>
      <c r="C1069" t="s">
        <v>659</v>
      </c>
      <c r="D1069" t="s">
        <v>11</v>
      </c>
      <c r="E1069" t="s">
        <v>660</v>
      </c>
      <c r="F1069" t="s">
        <v>12</v>
      </c>
      <c r="G1069" t="s">
        <v>661</v>
      </c>
      <c r="H1069" t="s">
        <v>368</v>
      </c>
      <c r="I1069" t="s">
        <v>14</v>
      </c>
      <c r="J1069" t="s">
        <v>611</v>
      </c>
      <c r="L1069" t="s">
        <v>242</v>
      </c>
      <c r="M1069" t="s">
        <v>617</v>
      </c>
      <c r="R1069" t="s">
        <v>372</v>
      </c>
      <c r="S1069" t="s">
        <v>190</v>
      </c>
      <c r="T1069" t="s">
        <v>25</v>
      </c>
      <c r="U1069" t="s">
        <v>596</v>
      </c>
      <c r="W1069" t="s">
        <v>10</v>
      </c>
      <c r="X1069" t="s">
        <v>659</v>
      </c>
      <c r="Y1069" t="s">
        <v>11</v>
      </c>
      <c r="Z1069" t="s">
        <v>660</v>
      </c>
      <c r="AA1069" t="s">
        <v>12</v>
      </c>
      <c r="AB1069" t="s">
        <v>661</v>
      </c>
      <c r="AC1069" t="s">
        <v>368</v>
      </c>
      <c r="AD1069" t="s">
        <v>265</v>
      </c>
      <c r="AE1069" t="s">
        <v>36</v>
      </c>
      <c r="AG1069">
        <v>0</v>
      </c>
      <c r="AH1069">
        <v>6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 s="36">
        <v>1</v>
      </c>
      <c r="AP1069">
        <v>0</v>
      </c>
      <c r="AQ1069">
        <v>0</v>
      </c>
      <c r="AR1069">
        <v>2</v>
      </c>
      <c r="AS1069">
        <v>4</v>
      </c>
      <c r="AT1069">
        <v>6</v>
      </c>
      <c r="AU1069" t="s">
        <v>37</v>
      </c>
      <c r="AW1069">
        <v>177</v>
      </c>
      <c r="AX1069">
        <v>0</v>
      </c>
      <c r="AY1069">
        <v>0</v>
      </c>
      <c r="AZ1069">
        <v>0</v>
      </c>
      <c r="BA1069">
        <v>177</v>
      </c>
      <c r="BB1069">
        <v>7.5627594599999997</v>
      </c>
      <c r="BC1069">
        <v>15.4252009</v>
      </c>
      <c r="BD1069">
        <v>12</v>
      </c>
    </row>
    <row r="1070" spans="1:56" x14ac:dyDescent="0.25">
      <c r="A1070" s="171">
        <v>44170</v>
      </c>
      <c r="B1070" t="s">
        <v>10</v>
      </c>
      <c r="C1070" t="s">
        <v>659</v>
      </c>
      <c r="D1070" t="s">
        <v>11</v>
      </c>
      <c r="E1070" t="s">
        <v>660</v>
      </c>
      <c r="F1070" t="s">
        <v>12</v>
      </c>
      <c r="G1070" t="s">
        <v>661</v>
      </c>
      <c r="H1070" t="s">
        <v>368</v>
      </c>
      <c r="I1070" t="s">
        <v>14</v>
      </c>
      <c r="J1070" t="s">
        <v>611</v>
      </c>
      <c r="L1070" t="s">
        <v>242</v>
      </c>
      <c r="M1070" t="s">
        <v>617</v>
      </c>
      <c r="R1070" t="s">
        <v>372</v>
      </c>
      <c r="S1070" t="s">
        <v>73</v>
      </c>
      <c r="T1070" t="s">
        <v>25</v>
      </c>
      <c r="U1070" t="s">
        <v>596</v>
      </c>
      <c r="W1070" t="s">
        <v>10</v>
      </c>
      <c r="X1070" t="s">
        <v>659</v>
      </c>
      <c r="Y1070" t="s">
        <v>11</v>
      </c>
      <c r="Z1070" t="s">
        <v>660</v>
      </c>
      <c r="AA1070" t="s">
        <v>12</v>
      </c>
      <c r="AB1070" t="s">
        <v>661</v>
      </c>
      <c r="AC1070" t="s">
        <v>368</v>
      </c>
      <c r="AD1070" t="s">
        <v>265</v>
      </c>
      <c r="AE1070" t="s">
        <v>36</v>
      </c>
      <c r="AG1070">
        <v>0</v>
      </c>
      <c r="AH1070">
        <v>8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 s="36">
        <v>1</v>
      </c>
      <c r="AP1070">
        <v>0</v>
      </c>
      <c r="AQ1070">
        <v>0</v>
      </c>
      <c r="AR1070">
        <v>3</v>
      </c>
      <c r="AS1070">
        <v>5</v>
      </c>
      <c r="AT1070">
        <v>8</v>
      </c>
      <c r="AU1070" t="s">
        <v>37</v>
      </c>
      <c r="AW1070">
        <v>190</v>
      </c>
      <c r="AX1070">
        <v>0</v>
      </c>
      <c r="AY1070">
        <v>0</v>
      </c>
      <c r="AZ1070">
        <v>0</v>
      </c>
      <c r="BA1070">
        <v>190</v>
      </c>
      <c r="BB1070">
        <v>7.5627594599999997</v>
      </c>
      <c r="BC1070">
        <v>15.4252009</v>
      </c>
      <c r="BD1070">
        <v>12</v>
      </c>
    </row>
    <row r="1071" spans="1:56" x14ac:dyDescent="0.25">
      <c r="A1071" s="171">
        <v>44170</v>
      </c>
      <c r="B1071" t="s">
        <v>10</v>
      </c>
      <c r="C1071" t="s">
        <v>659</v>
      </c>
      <c r="D1071" t="s">
        <v>11</v>
      </c>
      <c r="E1071" t="s">
        <v>660</v>
      </c>
      <c r="F1071" t="s">
        <v>12</v>
      </c>
      <c r="G1071" t="s">
        <v>661</v>
      </c>
      <c r="H1071" t="s">
        <v>368</v>
      </c>
      <c r="I1071" t="s">
        <v>14</v>
      </c>
      <c r="J1071" t="s">
        <v>611</v>
      </c>
      <c r="L1071" t="s">
        <v>97</v>
      </c>
      <c r="M1071" t="s">
        <v>644</v>
      </c>
      <c r="R1071" t="s">
        <v>372</v>
      </c>
      <c r="S1071" t="s">
        <v>190</v>
      </c>
      <c r="T1071" t="s">
        <v>25</v>
      </c>
      <c r="U1071" t="s">
        <v>596</v>
      </c>
      <c r="W1071" t="s">
        <v>10</v>
      </c>
      <c r="X1071" t="s">
        <v>659</v>
      </c>
      <c r="Y1071" t="s">
        <v>11</v>
      </c>
      <c r="Z1071" t="s">
        <v>660</v>
      </c>
      <c r="AA1071" t="s">
        <v>12</v>
      </c>
      <c r="AB1071" t="s">
        <v>661</v>
      </c>
      <c r="AC1071" t="s">
        <v>368</v>
      </c>
      <c r="AD1071" t="s">
        <v>265</v>
      </c>
      <c r="AE1071" t="s">
        <v>20</v>
      </c>
      <c r="AG1071">
        <v>4</v>
      </c>
      <c r="AH1071">
        <v>8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 s="36">
        <v>2</v>
      </c>
      <c r="AP1071">
        <v>0</v>
      </c>
      <c r="AQ1071">
        <v>0</v>
      </c>
      <c r="AR1071">
        <v>3</v>
      </c>
      <c r="AS1071">
        <v>9</v>
      </c>
      <c r="AT1071">
        <v>12</v>
      </c>
      <c r="AU1071" t="s">
        <v>21</v>
      </c>
      <c r="AV1071" t="s">
        <v>327</v>
      </c>
      <c r="AW1071">
        <v>290</v>
      </c>
      <c r="AX1071">
        <v>119</v>
      </c>
      <c r="AY1071">
        <v>0</v>
      </c>
      <c r="AZ1071">
        <v>3</v>
      </c>
      <c r="BA1071">
        <v>412</v>
      </c>
      <c r="BB1071">
        <v>7.5627594599999997</v>
      </c>
      <c r="BC1071">
        <v>15.4252009</v>
      </c>
      <c r="BD1071">
        <v>12</v>
      </c>
    </row>
    <row r="1072" spans="1:56" x14ac:dyDescent="0.25">
      <c r="A1072" s="171">
        <v>44170</v>
      </c>
      <c r="B1072" t="s">
        <v>10</v>
      </c>
      <c r="C1072" t="s">
        <v>659</v>
      </c>
      <c r="D1072" t="s">
        <v>11</v>
      </c>
      <c r="E1072" t="s">
        <v>660</v>
      </c>
      <c r="F1072" t="s">
        <v>12</v>
      </c>
      <c r="G1072" t="s">
        <v>661</v>
      </c>
      <c r="H1072" t="s">
        <v>368</v>
      </c>
      <c r="I1072" t="s">
        <v>14</v>
      </c>
      <c r="J1072" t="s">
        <v>611</v>
      </c>
      <c r="L1072" t="s">
        <v>242</v>
      </c>
      <c r="M1072" t="s">
        <v>617</v>
      </c>
      <c r="R1072" t="s">
        <v>372</v>
      </c>
      <c r="S1072" t="s">
        <v>72</v>
      </c>
      <c r="T1072" t="s">
        <v>17</v>
      </c>
      <c r="U1072" t="s">
        <v>594</v>
      </c>
      <c r="W1072" t="s">
        <v>18</v>
      </c>
      <c r="X1072" t="s">
        <v>601</v>
      </c>
      <c r="AC1072" t="s">
        <v>372</v>
      </c>
      <c r="AD1072" t="s">
        <v>320</v>
      </c>
      <c r="AE1072" t="s">
        <v>20</v>
      </c>
      <c r="AG1072">
        <v>5</v>
      </c>
      <c r="AH1072">
        <v>10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 s="36">
        <v>2</v>
      </c>
      <c r="AP1072">
        <v>0</v>
      </c>
      <c r="AQ1072">
        <v>0</v>
      </c>
      <c r="AR1072">
        <v>4</v>
      </c>
      <c r="AS1072">
        <v>11</v>
      </c>
      <c r="AT1072">
        <v>15</v>
      </c>
      <c r="AU1072" t="s">
        <v>37</v>
      </c>
      <c r="AW1072">
        <v>507</v>
      </c>
      <c r="AX1072">
        <v>0</v>
      </c>
      <c r="AY1072">
        <v>0</v>
      </c>
      <c r="AZ1072">
        <v>0</v>
      </c>
      <c r="BA1072">
        <v>507</v>
      </c>
      <c r="BB1072">
        <v>7.5627594599999997</v>
      </c>
      <c r="BC1072">
        <v>15.4252009</v>
      </c>
      <c r="BD1072">
        <v>12</v>
      </c>
    </row>
    <row r="1073" spans="1:56" x14ac:dyDescent="0.25">
      <c r="A1073" s="171">
        <v>44170</v>
      </c>
      <c r="B1073" t="s">
        <v>10</v>
      </c>
      <c r="C1073" t="s">
        <v>659</v>
      </c>
      <c r="D1073" t="s">
        <v>11</v>
      </c>
      <c r="E1073" t="s">
        <v>660</v>
      </c>
      <c r="F1073" t="s">
        <v>12</v>
      </c>
      <c r="G1073" t="s">
        <v>661</v>
      </c>
      <c r="H1073" t="s">
        <v>368</v>
      </c>
      <c r="I1073" t="s">
        <v>14</v>
      </c>
      <c r="J1073" t="s">
        <v>611</v>
      </c>
      <c r="L1073" t="s">
        <v>242</v>
      </c>
      <c r="M1073" t="s">
        <v>617</v>
      </c>
      <c r="R1073" t="s">
        <v>372</v>
      </c>
      <c r="S1073" t="s">
        <v>146</v>
      </c>
      <c r="T1073" t="s">
        <v>25</v>
      </c>
      <c r="U1073" t="s">
        <v>596</v>
      </c>
      <c r="W1073" t="s">
        <v>10</v>
      </c>
      <c r="X1073" t="s">
        <v>659</v>
      </c>
      <c r="Y1073" t="s">
        <v>11</v>
      </c>
      <c r="Z1073" t="s">
        <v>660</v>
      </c>
      <c r="AA1073" t="s">
        <v>12</v>
      </c>
      <c r="AB1073" t="s">
        <v>661</v>
      </c>
      <c r="AC1073" t="s">
        <v>368</v>
      </c>
      <c r="AD1073" t="s">
        <v>265</v>
      </c>
      <c r="AE1073" t="s">
        <v>36</v>
      </c>
      <c r="AG1073">
        <v>0</v>
      </c>
      <c r="AH1073">
        <v>7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 s="36">
        <v>1</v>
      </c>
      <c r="AP1073">
        <v>0</v>
      </c>
      <c r="AQ1073">
        <v>0</v>
      </c>
      <c r="AR1073">
        <v>3</v>
      </c>
      <c r="AS1073">
        <v>4</v>
      </c>
      <c r="AT1073">
        <v>7</v>
      </c>
      <c r="AU1073" t="s">
        <v>151</v>
      </c>
      <c r="AV1073" t="s">
        <v>327</v>
      </c>
      <c r="AW1073">
        <v>225</v>
      </c>
      <c r="AX1073">
        <v>0</v>
      </c>
      <c r="AY1073">
        <v>0</v>
      </c>
      <c r="AZ1073">
        <v>1</v>
      </c>
      <c r="BA1073">
        <v>226</v>
      </c>
      <c r="BB1073">
        <v>7.5627594599999997</v>
      </c>
      <c r="BC1073">
        <v>15.4252009</v>
      </c>
      <c r="BD1073">
        <v>12</v>
      </c>
    </row>
    <row r="1074" spans="1:56" x14ac:dyDescent="0.25">
      <c r="A1074" s="171">
        <v>44170</v>
      </c>
      <c r="B1074" t="s">
        <v>10</v>
      </c>
      <c r="C1074" t="s">
        <v>659</v>
      </c>
      <c r="D1074" t="s">
        <v>11</v>
      </c>
      <c r="E1074" t="s">
        <v>660</v>
      </c>
      <c r="F1074" t="s">
        <v>12</v>
      </c>
      <c r="G1074" t="s">
        <v>661</v>
      </c>
      <c r="H1074" t="s">
        <v>368</v>
      </c>
      <c r="I1074" t="s">
        <v>14</v>
      </c>
      <c r="J1074" t="s">
        <v>611</v>
      </c>
      <c r="L1074" t="s">
        <v>242</v>
      </c>
      <c r="M1074" t="s">
        <v>617</v>
      </c>
      <c r="R1074" t="s">
        <v>372</v>
      </c>
      <c r="S1074" t="s">
        <v>72</v>
      </c>
      <c r="T1074" t="s">
        <v>25</v>
      </c>
      <c r="U1074" t="s">
        <v>596</v>
      </c>
      <c r="W1074" t="s">
        <v>10</v>
      </c>
      <c r="X1074" t="s">
        <v>659</v>
      </c>
      <c r="Y1074" t="s">
        <v>11</v>
      </c>
      <c r="Z1074" t="s">
        <v>660</v>
      </c>
      <c r="AA1074" t="s">
        <v>12</v>
      </c>
      <c r="AB1074" t="s">
        <v>661</v>
      </c>
      <c r="AC1074" t="s">
        <v>368</v>
      </c>
      <c r="AD1074" t="s">
        <v>265</v>
      </c>
      <c r="AE1074" t="s">
        <v>36</v>
      </c>
      <c r="AG1074">
        <v>0</v>
      </c>
      <c r="AH1074">
        <v>6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 s="36">
        <v>1</v>
      </c>
      <c r="AP1074">
        <v>0</v>
      </c>
      <c r="AQ1074">
        <v>0</v>
      </c>
      <c r="AR1074">
        <v>2</v>
      </c>
      <c r="AS1074">
        <v>4</v>
      </c>
      <c r="AT1074">
        <v>6</v>
      </c>
      <c r="AU1074" t="s">
        <v>37</v>
      </c>
      <c r="AW1074">
        <v>115</v>
      </c>
      <c r="AX1074">
        <v>0</v>
      </c>
      <c r="AY1074">
        <v>0</v>
      </c>
      <c r="AZ1074">
        <v>0</v>
      </c>
      <c r="BA1074">
        <v>115</v>
      </c>
      <c r="BB1074">
        <v>7.5627594599999997</v>
      </c>
      <c r="BC1074">
        <v>15.4252009</v>
      </c>
      <c r="BD1074">
        <v>12</v>
      </c>
    </row>
    <row r="1075" spans="1:56" x14ac:dyDescent="0.25">
      <c r="A1075" s="171">
        <v>44171</v>
      </c>
      <c r="B1075" t="s">
        <v>92</v>
      </c>
      <c r="C1075" t="s">
        <v>602</v>
      </c>
      <c r="D1075" t="s">
        <v>940</v>
      </c>
      <c r="E1075" t="s">
        <v>604</v>
      </c>
      <c r="F1075" t="s">
        <v>193</v>
      </c>
      <c r="G1075" t="s">
        <v>754</v>
      </c>
      <c r="H1075" t="s">
        <v>367</v>
      </c>
      <c r="I1075" t="s">
        <v>25</v>
      </c>
      <c r="J1075" t="s">
        <v>596</v>
      </c>
      <c r="L1075" t="s">
        <v>92</v>
      </c>
      <c r="M1075" t="s">
        <v>602</v>
      </c>
      <c r="N1075" t="s">
        <v>157</v>
      </c>
      <c r="O1075" t="s">
        <v>665</v>
      </c>
      <c r="P1075" t="s">
        <v>201</v>
      </c>
      <c r="Q1075" t="s">
        <v>666</v>
      </c>
      <c r="R1075" t="s">
        <v>970</v>
      </c>
      <c r="S1075" t="s">
        <v>185</v>
      </c>
      <c r="T1075" t="s">
        <v>17</v>
      </c>
      <c r="U1075" t="s">
        <v>594</v>
      </c>
      <c r="W1075" t="s">
        <v>259</v>
      </c>
      <c r="X1075" t="s">
        <v>636</v>
      </c>
      <c r="AC1075" t="s">
        <v>372</v>
      </c>
      <c r="AD1075" t="s">
        <v>62</v>
      </c>
      <c r="AE1075" t="s">
        <v>156</v>
      </c>
      <c r="AG1075">
        <v>2</v>
      </c>
      <c r="AH1075">
        <v>0</v>
      </c>
      <c r="AI1075">
        <v>4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 s="36">
        <v>2</v>
      </c>
      <c r="AP1075">
        <v>0</v>
      </c>
      <c r="AQ1075">
        <v>0</v>
      </c>
      <c r="AR1075">
        <v>0</v>
      </c>
      <c r="AS1075">
        <v>6</v>
      </c>
      <c r="AT1075">
        <v>6</v>
      </c>
      <c r="AU1075" t="s">
        <v>151</v>
      </c>
      <c r="AV1075" t="s">
        <v>327</v>
      </c>
      <c r="AW1075">
        <v>198</v>
      </c>
      <c r="AX1075">
        <v>0</v>
      </c>
      <c r="AY1075">
        <v>0</v>
      </c>
      <c r="AZ1075">
        <v>2</v>
      </c>
      <c r="BA1075">
        <v>200</v>
      </c>
      <c r="BB1075">
        <v>4.8990748999999996</v>
      </c>
      <c r="BC1075">
        <v>14.54433978</v>
      </c>
      <c r="BD1075">
        <v>12</v>
      </c>
    </row>
    <row r="1076" spans="1:56" x14ac:dyDescent="0.25">
      <c r="A1076" s="171">
        <v>44171</v>
      </c>
      <c r="B1076" t="s">
        <v>92</v>
      </c>
      <c r="C1076" t="s">
        <v>602</v>
      </c>
      <c r="D1076" t="s">
        <v>940</v>
      </c>
      <c r="E1076" t="s">
        <v>604</v>
      </c>
      <c r="F1076" t="s">
        <v>193</v>
      </c>
      <c r="G1076" t="s">
        <v>754</v>
      </c>
      <c r="H1076" t="s">
        <v>367</v>
      </c>
      <c r="I1076" t="s">
        <v>25</v>
      </c>
      <c r="J1076" t="s">
        <v>596</v>
      </c>
      <c r="L1076" t="s">
        <v>92</v>
      </c>
      <c r="M1076" t="s">
        <v>602</v>
      </c>
      <c r="N1076" t="s">
        <v>940</v>
      </c>
      <c r="O1076" t="s">
        <v>604</v>
      </c>
      <c r="P1076" t="s">
        <v>193</v>
      </c>
      <c r="Q1076" t="s">
        <v>754</v>
      </c>
      <c r="R1076" t="s">
        <v>1043</v>
      </c>
      <c r="S1076" t="s">
        <v>314</v>
      </c>
      <c r="T1076" t="s">
        <v>25</v>
      </c>
      <c r="U1076" t="s">
        <v>596</v>
      </c>
      <c r="W1076" t="s">
        <v>92</v>
      </c>
      <c r="X1076" t="s">
        <v>602</v>
      </c>
      <c r="Y1076" t="s">
        <v>603</v>
      </c>
      <c r="Z1076" t="s">
        <v>604</v>
      </c>
      <c r="AA1076" t="s">
        <v>193</v>
      </c>
      <c r="AB1076" t="s">
        <v>754</v>
      </c>
      <c r="AC1076" t="s">
        <v>366</v>
      </c>
      <c r="AD1076" t="s">
        <v>59</v>
      </c>
      <c r="AE1076" t="s">
        <v>30</v>
      </c>
      <c r="AG1076">
        <v>3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 s="36">
        <v>1</v>
      </c>
      <c r="AP1076">
        <v>0</v>
      </c>
      <c r="AQ1076">
        <v>0</v>
      </c>
      <c r="AR1076">
        <v>0</v>
      </c>
      <c r="AS1076">
        <v>3</v>
      </c>
      <c r="AT1076">
        <v>3</v>
      </c>
      <c r="AU1076" t="s">
        <v>151</v>
      </c>
      <c r="AV1076" t="s">
        <v>327</v>
      </c>
      <c r="AW1076">
        <v>81</v>
      </c>
      <c r="AX1076">
        <v>0</v>
      </c>
      <c r="AY1076">
        <v>0</v>
      </c>
      <c r="AZ1076">
        <v>2</v>
      </c>
      <c r="BA1076">
        <v>83</v>
      </c>
      <c r="BB1076">
        <v>4.8990748999999996</v>
      </c>
      <c r="BC1076">
        <v>14.54433978</v>
      </c>
      <c r="BD1076">
        <v>12</v>
      </c>
    </row>
    <row r="1077" spans="1:56" x14ac:dyDescent="0.25">
      <c r="A1077" s="171">
        <v>44171</v>
      </c>
      <c r="B1077" t="s">
        <v>92</v>
      </c>
      <c r="C1077" t="s">
        <v>602</v>
      </c>
      <c r="D1077" t="s">
        <v>940</v>
      </c>
      <c r="E1077" t="s">
        <v>604</v>
      </c>
      <c r="F1077" t="s">
        <v>193</v>
      </c>
      <c r="G1077" t="s">
        <v>754</v>
      </c>
      <c r="H1077" t="s">
        <v>367</v>
      </c>
      <c r="I1077" t="s">
        <v>25</v>
      </c>
      <c r="J1077" t="s">
        <v>596</v>
      </c>
      <c r="L1077" t="s">
        <v>92</v>
      </c>
      <c r="M1077" t="s">
        <v>602</v>
      </c>
      <c r="N1077" t="s">
        <v>940</v>
      </c>
      <c r="O1077" t="s">
        <v>604</v>
      </c>
      <c r="P1077" t="s">
        <v>193</v>
      </c>
      <c r="Q1077" t="s">
        <v>754</v>
      </c>
      <c r="R1077" t="s">
        <v>1044</v>
      </c>
      <c r="S1077" t="s">
        <v>253</v>
      </c>
      <c r="T1077" t="s">
        <v>17</v>
      </c>
      <c r="U1077" t="s">
        <v>594</v>
      </c>
      <c r="W1077" t="s">
        <v>137</v>
      </c>
      <c r="X1077" t="s">
        <v>649</v>
      </c>
      <c r="AC1077" t="s">
        <v>372</v>
      </c>
      <c r="AD1077" t="s">
        <v>320</v>
      </c>
      <c r="AE1077" t="s">
        <v>107</v>
      </c>
      <c r="AG1077">
        <v>4</v>
      </c>
      <c r="AH1077">
        <v>0</v>
      </c>
      <c r="AI1077">
        <v>1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 s="36">
        <v>2</v>
      </c>
      <c r="AP1077">
        <v>0</v>
      </c>
      <c r="AQ1077">
        <v>0</v>
      </c>
      <c r="AR1077">
        <v>0</v>
      </c>
      <c r="AS1077">
        <v>5</v>
      </c>
      <c r="AT1077">
        <v>5</v>
      </c>
      <c r="AU1077" t="s">
        <v>37</v>
      </c>
      <c r="AW1077">
        <v>143</v>
      </c>
      <c r="AX1077">
        <v>0</v>
      </c>
      <c r="AY1077">
        <v>0</v>
      </c>
      <c r="AZ1077">
        <v>0</v>
      </c>
      <c r="BA1077">
        <v>143</v>
      </c>
      <c r="BB1077">
        <v>4.8990748999999996</v>
      </c>
      <c r="BC1077">
        <v>14.54433978</v>
      </c>
      <c r="BD1077">
        <v>12</v>
      </c>
    </row>
    <row r="1078" spans="1:56" x14ac:dyDescent="0.25">
      <c r="A1078" s="171">
        <v>44171</v>
      </c>
      <c r="B1078" t="s">
        <v>92</v>
      </c>
      <c r="C1078" t="s">
        <v>602</v>
      </c>
      <c r="D1078" t="s">
        <v>940</v>
      </c>
      <c r="E1078" t="s">
        <v>604</v>
      </c>
      <c r="F1078" t="s">
        <v>193</v>
      </c>
      <c r="G1078" t="s">
        <v>754</v>
      </c>
      <c r="H1078" t="s">
        <v>367</v>
      </c>
      <c r="I1078" t="s">
        <v>281</v>
      </c>
      <c r="J1078" t="s">
        <v>1019</v>
      </c>
      <c r="L1078" t="s">
        <v>282</v>
      </c>
      <c r="M1078" t="s">
        <v>1020</v>
      </c>
      <c r="R1078" t="s">
        <v>372</v>
      </c>
      <c r="S1078" t="s">
        <v>196</v>
      </c>
      <c r="T1078" t="s">
        <v>544</v>
      </c>
      <c r="U1078" t="s">
        <v>782</v>
      </c>
      <c r="AC1078" t="s">
        <v>372</v>
      </c>
      <c r="AD1078" t="s">
        <v>308</v>
      </c>
      <c r="AE1078" t="s">
        <v>1038</v>
      </c>
      <c r="AG1078">
        <v>1</v>
      </c>
      <c r="AH1078">
        <v>0</v>
      </c>
      <c r="AI1078">
        <v>0</v>
      </c>
      <c r="AJ1078">
        <v>0</v>
      </c>
      <c r="AK1078">
        <v>12</v>
      </c>
      <c r="AL1078">
        <v>0</v>
      </c>
      <c r="AM1078">
        <v>0</v>
      </c>
      <c r="AN1078">
        <v>0</v>
      </c>
      <c r="AO1078" s="36">
        <v>2</v>
      </c>
      <c r="AP1078">
        <v>0</v>
      </c>
      <c r="AQ1078">
        <v>0</v>
      </c>
      <c r="AR1078">
        <v>0</v>
      </c>
      <c r="AS1078">
        <v>13</v>
      </c>
      <c r="AT1078">
        <v>13</v>
      </c>
      <c r="AU1078" t="s">
        <v>37</v>
      </c>
      <c r="AW1078">
        <v>197</v>
      </c>
      <c r="AX1078">
        <v>0</v>
      </c>
      <c r="AY1078">
        <v>0</v>
      </c>
      <c r="AZ1078">
        <v>0</v>
      </c>
      <c r="BA1078">
        <v>197</v>
      </c>
      <c r="BB1078">
        <v>4.8990748999999996</v>
      </c>
      <c r="BC1078">
        <v>14.54433978</v>
      </c>
      <c r="BD1078">
        <v>12</v>
      </c>
    </row>
    <row r="1079" spans="1:56" x14ac:dyDescent="0.25">
      <c r="A1079" s="171">
        <v>44171</v>
      </c>
      <c r="B1079" t="s">
        <v>10</v>
      </c>
      <c r="C1079" t="s">
        <v>659</v>
      </c>
      <c r="D1079" t="s">
        <v>11</v>
      </c>
      <c r="E1079" t="s">
        <v>660</v>
      </c>
      <c r="F1079" t="s">
        <v>33</v>
      </c>
      <c r="G1079" t="s">
        <v>668</v>
      </c>
      <c r="H1079" t="s">
        <v>362</v>
      </c>
      <c r="I1079" t="s">
        <v>14</v>
      </c>
      <c r="J1079" t="s">
        <v>611</v>
      </c>
      <c r="L1079" t="s">
        <v>52</v>
      </c>
      <c r="M1079" t="s">
        <v>616</v>
      </c>
      <c r="R1079" t="s">
        <v>372</v>
      </c>
      <c r="S1079" t="s">
        <v>314</v>
      </c>
      <c r="T1079" t="s">
        <v>25</v>
      </c>
      <c r="U1079" t="s">
        <v>596</v>
      </c>
      <c r="W1079" t="s">
        <v>10</v>
      </c>
      <c r="X1079" t="s">
        <v>659</v>
      </c>
      <c r="Y1079" t="s">
        <v>927</v>
      </c>
      <c r="Z1079" t="s">
        <v>928</v>
      </c>
      <c r="AA1079" t="s">
        <v>1143</v>
      </c>
      <c r="AB1079" t="s">
        <v>1144</v>
      </c>
      <c r="AC1079" t="s">
        <v>359</v>
      </c>
      <c r="AD1079" t="s">
        <v>315</v>
      </c>
      <c r="AE1079" t="s">
        <v>36</v>
      </c>
      <c r="AG1079">
        <v>0</v>
      </c>
      <c r="AH1079">
        <v>2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 s="36">
        <v>1</v>
      </c>
      <c r="AP1079">
        <v>0</v>
      </c>
      <c r="AQ1079">
        <v>0</v>
      </c>
      <c r="AR1079">
        <v>0</v>
      </c>
      <c r="AS1079">
        <v>2</v>
      </c>
      <c r="AT1079">
        <v>2</v>
      </c>
      <c r="AU1079" t="s">
        <v>37</v>
      </c>
      <c r="AW1079">
        <v>26</v>
      </c>
      <c r="AX1079">
        <v>0</v>
      </c>
      <c r="AY1079">
        <v>0</v>
      </c>
      <c r="AZ1079">
        <v>0</v>
      </c>
      <c r="BA1079">
        <v>26</v>
      </c>
      <c r="BB1079">
        <v>9.3887997999999993</v>
      </c>
      <c r="BC1079">
        <v>13.43275727</v>
      </c>
      <c r="BD1079">
        <v>12</v>
      </c>
    </row>
    <row r="1080" spans="1:56" x14ac:dyDescent="0.25">
      <c r="A1080" s="171">
        <v>44172</v>
      </c>
      <c r="B1080" t="s">
        <v>26</v>
      </c>
      <c r="C1080" t="s">
        <v>590</v>
      </c>
      <c r="D1080" t="s">
        <v>591</v>
      </c>
      <c r="E1080" t="s">
        <v>592</v>
      </c>
      <c r="F1080" t="s">
        <v>142</v>
      </c>
      <c r="G1080" t="s">
        <v>606</v>
      </c>
      <c r="H1080" t="s">
        <v>363</v>
      </c>
      <c r="I1080" t="s">
        <v>14</v>
      </c>
      <c r="J1080" t="s">
        <v>611</v>
      </c>
      <c r="L1080" t="s">
        <v>637</v>
      </c>
      <c r="M1080" t="s">
        <v>638</v>
      </c>
      <c r="R1080" t="s">
        <v>372</v>
      </c>
      <c r="S1080" t="s">
        <v>234</v>
      </c>
      <c r="T1080" t="s">
        <v>17</v>
      </c>
      <c r="U1080" t="s">
        <v>594</v>
      </c>
      <c r="W1080" t="s">
        <v>262</v>
      </c>
      <c r="X1080" t="s">
        <v>626</v>
      </c>
      <c r="AC1080" t="s">
        <v>372</v>
      </c>
      <c r="AD1080" t="s">
        <v>54</v>
      </c>
      <c r="AE1080" t="s">
        <v>36</v>
      </c>
      <c r="AG1080">
        <v>0</v>
      </c>
      <c r="AH1080">
        <v>19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1</v>
      </c>
      <c r="AP1080">
        <v>5</v>
      </c>
      <c r="AQ1080">
        <v>4</v>
      </c>
      <c r="AR1080">
        <v>5</v>
      </c>
      <c r="AS1080">
        <v>5</v>
      </c>
      <c r="AT1080">
        <v>19</v>
      </c>
      <c r="AU1080" t="s">
        <v>39</v>
      </c>
      <c r="AW1080">
        <v>350</v>
      </c>
      <c r="AX1080">
        <v>109</v>
      </c>
      <c r="AY1080">
        <v>39</v>
      </c>
      <c r="AZ1080">
        <v>0</v>
      </c>
      <c r="BA1080">
        <v>498</v>
      </c>
      <c r="BB1080">
        <v>6.9304543000000001</v>
      </c>
      <c r="BC1080">
        <v>14.819990539999999</v>
      </c>
      <c r="BD1080">
        <v>12</v>
      </c>
    </row>
    <row r="1081" spans="1:56" x14ac:dyDescent="0.25">
      <c r="A1081" s="171">
        <v>44172</v>
      </c>
      <c r="B1081" t="s">
        <v>26</v>
      </c>
      <c r="C1081" t="s">
        <v>590</v>
      </c>
      <c r="D1081" t="s">
        <v>591</v>
      </c>
      <c r="E1081" t="s">
        <v>592</v>
      </c>
      <c r="F1081" t="s">
        <v>142</v>
      </c>
      <c r="G1081" t="s">
        <v>606</v>
      </c>
      <c r="H1081" t="s">
        <v>363</v>
      </c>
      <c r="I1081" t="s">
        <v>14</v>
      </c>
      <c r="J1081" t="s">
        <v>611</v>
      </c>
      <c r="L1081" t="s">
        <v>324</v>
      </c>
      <c r="M1081" t="s">
        <v>629</v>
      </c>
      <c r="R1081" t="s">
        <v>372</v>
      </c>
      <c r="S1081" t="s">
        <v>176</v>
      </c>
      <c r="T1081" t="s">
        <v>17</v>
      </c>
      <c r="U1081" t="s">
        <v>594</v>
      </c>
      <c r="W1081" t="s">
        <v>252</v>
      </c>
      <c r="X1081" t="s">
        <v>628</v>
      </c>
      <c r="AC1081" t="s">
        <v>372</v>
      </c>
      <c r="AD1081" t="s">
        <v>249</v>
      </c>
      <c r="AE1081" t="s">
        <v>36</v>
      </c>
      <c r="AG1081">
        <v>0</v>
      </c>
      <c r="AH1081">
        <v>11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1</v>
      </c>
      <c r="AP1081">
        <v>3</v>
      </c>
      <c r="AQ1081">
        <v>3</v>
      </c>
      <c r="AR1081">
        <v>3</v>
      </c>
      <c r="AS1081">
        <v>2</v>
      </c>
      <c r="AT1081">
        <v>11</v>
      </c>
      <c r="AU1081" t="s">
        <v>31</v>
      </c>
      <c r="AW1081">
        <v>100</v>
      </c>
      <c r="AX1081">
        <v>18</v>
      </c>
      <c r="AY1081">
        <v>0</v>
      </c>
      <c r="AZ1081">
        <v>0</v>
      </c>
      <c r="BA1081">
        <v>118</v>
      </c>
      <c r="BB1081">
        <v>6.9304543000000001</v>
      </c>
      <c r="BC1081">
        <v>14.819990539999999</v>
      </c>
      <c r="BD1081">
        <v>12</v>
      </c>
    </row>
    <row r="1082" spans="1:56" x14ac:dyDescent="0.25">
      <c r="A1082" s="171">
        <v>44172</v>
      </c>
      <c r="B1082" t="s">
        <v>26</v>
      </c>
      <c r="C1082" t="s">
        <v>590</v>
      </c>
      <c r="D1082" t="s">
        <v>591</v>
      </c>
      <c r="E1082" t="s">
        <v>592</v>
      </c>
      <c r="F1082" t="s">
        <v>142</v>
      </c>
      <c r="G1082" t="s">
        <v>606</v>
      </c>
      <c r="H1082" t="s">
        <v>363</v>
      </c>
      <c r="I1082" t="s">
        <v>14</v>
      </c>
      <c r="J1082" t="s">
        <v>611</v>
      </c>
      <c r="L1082" t="s">
        <v>634</v>
      </c>
      <c r="M1082" t="s">
        <v>635</v>
      </c>
      <c r="R1082" t="s">
        <v>372</v>
      </c>
      <c r="S1082" t="s">
        <v>194</v>
      </c>
      <c r="T1082" t="s">
        <v>17</v>
      </c>
      <c r="U1082" t="s">
        <v>594</v>
      </c>
      <c r="W1082" t="s">
        <v>647</v>
      </c>
      <c r="X1082" t="s">
        <v>648</v>
      </c>
      <c r="AC1082" t="s">
        <v>372</v>
      </c>
      <c r="AD1082" t="s">
        <v>283</v>
      </c>
      <c r="AE1082" t="s">
        <v>36</v>
      </c>
      <c r="AG1082">
        <v>0</v>
      </c>
      <c r="AH1082">
        <v>17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1</v>
      </c>
      <c r="AP1082">
        <v>4</v>
      </c>
      <c r="AQ1082">
        <v>4</v>
      </c>
      <c r="AR1082">
        <v>5</v>
      </c>
      <c r="AS1082">
        <v>4</v>
      </c>
      <c r="AT1082">
        <v>17</v>
      </c>
      <c r="AU1082" t="s">
        <v>39</v>
      </c>
      <c r="AW1082">
        <v>250</v>
      </c>
      <c r="AX1082">
        <v>33</v>
      </c>
      <c r="AY1082">
        <v>17</v>
      </c>
      <c r="AZ1082">
        <v>0</v>
      </c>
      <c r="BA1082">
        <v>300</v>
      </c>
      <c r="BB1082">
        <v>6.9304543000000001</v>
      </c>
      <c r="BC1082">
        <v>14.819990539999999</v>
      </c>
      <c r="BD1082">
        <v>12</v>
      </c>
    </row>
    <row r="1083" spans="1:56" x14ac:dyDescent="0.25">
      <c r="A1083" s="171">
        <v>44172</v>
      </c>
      <c r="B1083" t="s">
        <v>26</v>
      </c>
      <c r="C1083" t="s">
        <v>590</v>
      </c>
      <c r="D1083" t="s">
        <v>591</v>
      </c>
      <c r="E1083" t="s">
        <v>592</v>
      </c>
      <c r="F1083" t="s">
        <v>88</v>
      </c>
      <c r="G1083" t="s">
        <v>593</v>
      </c>
      <c r="H1083" t="s">
        <v>89</v>
      </c>
      <c r="I1083" t="s">
        <v>25</v>
      </c>
      <c r="J1083" t="s">
        <v>596</v>
      </c>
      <c r="L1083" t="s">
        <v>26</v>
      </c>
      <c r="M1083" t="s">
        <v>590</v>
      </c>
      <c r="N1083" t="s">
        <v>591</v>
      </c>
      <c r="O1083" t="s">
        <v>592</v>
      </c>
      <c r="P1083" t="s">
        <v>142</v>
      </c>
      <c r="Q1083" t="s">
        <v>606</v>
      </c>
      <c r="R1083" t="s">
        <v>802</v>
      </c>
      <c r="S1083" t="s">
        <v>59</v>
      </c>
      <c r="T1083" t="s">
        <v>25</v>
      </c>
      <c r="U1083" t="s">
        <v>596</v>
      </c>
      <c r="W1083" t="s">
        <v>26</v>
      </c>
      <c r="X1083" t="s">
        <v>590</v>
      </c>
      <c r="Y1083" t="s">
        <v>591</v>
      </c>
      <c r="Z1083" t="s">
        <v>592</v>
      </c>
      <c r="AA1083" t="s">
        <v>88</v>
      </c>
      <c r="AB1083" t="s">
        <v>593</v>
      </c>
      <c r="AC1083" t="s">
        <v>400</v>
      </c>
      <c r="AD1083" t="s">
        <v>315</v>
      </c>
      <c r="AE1083" t="s">
        <v>30</v>
      </c>
      <c r="AG1083">
        <v>2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1</v>
      </c>
      <c r="AP1083">
        <v>0</v>
      </c>
      <c r="AQ1083">
        <v>0</v>
      </c>
      <c r="AR1083">
        <v>0</v>
      </c>
      <c r="AS1083">
        <v>2</v>
      </c>
      <c r="AT1083">
        <v>2</v>
      </c>
      <c r="AU1083" t="s">
        <v>37</v>
      </c>
      <c r="AW1083">
        <v>41</v>
      </c>
      <c r="AX1083">
        <v>0</v>
      </c>
      <c r="AY1083">
        <v>0</v>
      </c>
      <c r="AZ1083">
        <v>0</v>
      </c>
      <c r="BA1083">
        <v>41</v>
      </c>
      <c r="BB1083">
        <v>6.7419379599999996</v>
      </c>
      <c r="BC1083">
        <v>14.56870743</v>
      </c>
      <c r="BD1083">
        <v>12</v>
      </c>
    </row>
    <row r="1084" spans="1:56" x14ac:dyDescent="0.25">
      <c r="A1084" s="171">
        <v>44172</v>
      </c>
      <c r="B1084" t="s">
        <v>26</v>
      </c>
      <c r="C1084" t="s">
        <v>590</v>
      </c>
      <c r="D1084" t="s">
        <v>591</v>
      </c>
      <c r="E1084" t="s">
        <v>592</v>
      </c>
      <c r="F1084" t="s">
        <v>88</v>
      </c>
      <c r="G1084" t="s">
        <v>593</v>
      </c>
      <c r="H1084" t="s">
        <v>89</v>
      </c>
      <c r="I1084" t="s">
        <v>25</v>
      </c>
      <c r="J1084" t="s">
        <v>596</v>
      </c>
      <c r="L1084" t="s">
        <v>26</v>
      </c>
      <c r="M1084" t="s">
        <v>590</v>
      </c>
      <c r="N1084" t="s">
        <v>591</v>
      </c>
      <c r="O1084" t="s">
        <v>592</v>
      </c>
      <c r="P1084" t="s">
        <v>88</v>
      </c>
      <c r="Q1084" t="s">
        <v>593</v>
      </c>
      <c r="R1084" t="s">
        <v>331</v>
      </c>
      <c r="S1084" t="s">
        <v>342</v>
      </c>
      <c r="T1084" t="s">
        <v>25</v>
      </c>
      <c r="U1084" t="s">
        <v>596</v>
      </c>
      <c r="W1084" t="s">
        <v>26</v>
      </c>
      <c r="X1084" t="s">
        <v>590</v>
      </c>
      <c r="Y1084" t="s">
        <v>301</v>
      </c>
      <c r="Z1084" t="s">
        <v>745</v>
      </c>
      <c r="AA1084" t="s">
        <v>302</v>
      </c>
      <c r="AB1084" t="s">
        <v>746</v>
      </c>
      <c r="AC1084" t="s">
        <v>811</v>
      </c>
      <c r="AD1084" t="s">
        <v>297</v>
      </c>
      <c r="AE1084" t="s">
        <v>30</v>
      </c>
      <c r="AG1084">
        <v>2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 s="36">
        <v>1</v>
      </c>
      <c r="AP1084">
        <v>0</v>
      </c>
      <c r="AQ1084">
        <v>0</v>
      </c>
      <c r="AR1084">
        <v>0</v>
      </c>
      <c r="AS1084">
        <v>2</v>
      </c>
      <c r="AT1084">
        <v>2</v>
      </c>
      <c r="AU1084" t="s">
        <v>37</v>
      </c>
      <c r="AW1084">
        <v>24</v>
      </c>
      <c r="AX1084">
        <v>0</v>
      </c>
      <c r="AY1084">
        <v>0</v>
      </c>
      <c r="AZ1084">
        <v>0</v>
      </c>
      <c r="BA1084">
        <v>24</v>
      </c>
      <c r="BB1084">
        <v>6.7419379599999996</v>
      </c>
      <c r="BC1084">
        <v>14.56870743</v>
      </c>
      <c r="BD1084">
        <v>12</v>
      </c>
    </row>
    <row r="1085" spans="1:56" x14ac:dyDescent="0.25">
      <c r="A1085" s="171">
        <v>44172</v>
      </c>
      <c r="B1085" t="s">
        <v>26</v>
      </c>
      <c r="C1085" t="s">
        <v>590</v>
      </c>
      <c r="D1085" t="s">
        <v>591</v>
      </c>
      <c r="E1085" t="s">
        <v>592</v>
      </c>
      <c r="F1085" t="s">
        <v>88</v>
      </c>
      <c r="G1085" t="s">
        <v>593</v>
      </c>
      <c r="H1085" t="s">
        <v>89</v>
      </c>
      <c r="I1085" t="s">
        <v>14</v>
      </c>
      <c r="J1085" t="s">
        <v>611</v>
      </c>
      <c r="L1085" t="s">
        <v>147</v>
      </c>
      <c r="M1085" t="s">
        <v>641</v>
      </c>
      <c r="R1085" t="s">
        <v>372</v>
      </c>
      <c r="S1085" t="s">
        <v>179</v>
      </c>
      <c r="T1085" t="s">
        <v>25</v>
      </c>
      <c r="U1085" t="s">
        <v>596</v>
      </c>
      <c r="W1085" t="s">
        <v>92</v>
      </c>
      <c r="X1085" t="s">
        <v>602</v>
      </c>
      <c r="Y1085" t="s">
        <v>157</v>
      </c>
      <c r="Z1085" t="s">
        <v>665</v>
      </c>
      <c r="AA1085" t="s">
        <v>341</v>
      </c>
      <c r="AB1085" t="s">
        <v>711</v>
      </c>
      <c r="AC1085" t="s">
        <v>508</v>
      </c>
      <c r="AD1085" t="s">
        <v>320</v>
      </c>
      <c r="AE1085" t="s">
        <v>36</v>
      </c>
      <c r="AG1085">
        <v>0</v>
      </c>
      <c r="AH1085">
        <v>3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1</v>
      </c>
      <c r="AP1085">
        <v>0</v>
      </c>
      <c r="AQ1085">
        <v>0</v>
      </c>
      <c r="AR1085">
        <v>0</v>
      </c>
      <c r="AS1085">
        <v>3</v>
      </c>
      <c r="AT1085">
        <v>3</v>
      </c>
      <c r="AU1085" t="s">
        <v>37</v>
      </c>
      <c r="AW1085">
        <v>42</v>
      </c>
      <c r="AX1085">
        <v>0</v>
      </c>
      <c r="AY1085">
        <v>0</v>
      </c>
      <c r="AZ1085">
        <v>0</v>
      </c>
      <c r="BA1085">
        <v>42</v>
      </c>
      <c r="BB1085">
        <v>6.7419379599999996</v>
      </c>
      <c r="BC1085">
        <v>14.56870743</v>
      </c>
      <c r="BD1085">
        <v>12</v>
      </c>
    </row>
    <row r="1086" spans="1:56" x14ac:dyDescent="0.25">
      <c r="A1086" s="171">
        <v>44172</v>
      </c>
      <c r="B1086" t="s">
        <v>26</v>
      </c>
      <c r="C1086" t="s">
        <v>590</v>
      </c>
      <c r="D1086" t="s">
        <v>591</v>
      </c>
      <c r="E1086" t="s">
        <v>592</v>
      </c>
      <c r="F1086" t="s">
        <v>27</v>
      </c>
      <c r="G1086" t="s">
        <v>607</v>
      </c>
      <c r="H1086" t="s">
        <v>684</v>
      </c>
      <c r="I1086" t="s">
        <v>25</v>
      </c>
      <c r="J1086" t="s">
        <v>596</v>
      </c>
      <c r="L1086" t="s">
        <v>26</v>
      </c>
      <c r="M1086" t="s">
        <v>590</v>
      </c>
      <c r="N1086" t="s">
        <v>591</v>
      </c>
      <c r="O1086" t="s">
        <v>592</v>
      </c>
      <c r="P1086" t="s">
        <v>27</v>
      </c>
      <c r="Q1086" t="s">
        <v>607</v>
      </c>
      <c r="R1086" t="s">
        <v>821</v>
      </c>
      <c r="S1086" t="s">
        <v>342</v>
      </c>
      <c r="T1086" t="s">
        <v>25</v>
      </c>
      <c r="U1086" t="s">
        <v>596</v>
      </c>
      <c r="W1086" t="s">
        <v>26</v>
      </c>
      <c r="X1086" t="s">
        <v>590</v>
      </c>
      <c r="Y1086" t="s">
        <v>591</v>
      </c>
      <c r="Z1086" t="s">
        <v>592</v>
      </c>
      <c r="AA1086" t="s">
        <v>88</v>
      </c>
      <c r="AB1086" t="s">
        <v>593</v>
      </c>
      <c r="AC1086" t="s">
        <v>407</v>
      </c>
      <c r="AD1086" t="s">
        <v>61</v>
      </c>
      <c r="AE1086" t="s">
        <v>30</v>
      </c>
      <c r="AG1086">
        <v>2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 s="36">
        <v>1</v>
      </c>
      <c r="AP1086">
        <v>0</v>
      </c>
      <c r="AQ1086">
        <v>0</v>
      </c>
      <c r="AR1086">
        <v>0</v>
      </c>
      <c r="AS1086">
        <v>2</v>
      </c>
      <c r="AT1086">
        <v>2</v>
      </c>
      <c r="AU1086" t="s">
        <v>37</v>
      </c>
      <c r="AW1086">
        <v>80</v>
      </c>
      <c r="AX1086">
        <v>0</v>
      </c>
      <c r="AY1086">
        <v>0</v>
      </c>
      <c r="AZ1086">
        <v>0</v>
      </c>
      <c r="BA1086">
        <v>80</v>
      </c>
      <c r="BB1086">
        <v>6.7870415800000004</v>
      </c>
      <c r="BC1086">
        <v>15.02402678</v>
      </c>
      <c r="BD1086">
        <v>12</v>
      </c>
    </row>
    <row r="1087" spans="1:56" x14ac:dyDescent="0.25">
      <c r="A1087" s="171">
        <v>44172</v>
      </c>
      <c r="B1087" t="s">
        <v>26</v>
      </c>
      <c r="C1087" t="s">
        <v>590</v>
      </c>
      <c r="D1087" t="s">
        <v>591</v>
      </c>
      <c r="E1087" t="s">
        <v>592</v>
      </c>
      <c r="F1087" t="s">
        <v>27</v>
      </c>
      <c r="G1087" t="s">
        <v>607</v>
      </c>
      <c r="H1087" t="s">
        <v>684</v>
      </c>
      <c r="I1087" t="s">
        <v>25</v>
      </c>
      <c r="J1087" t="s">
        <v>596</v>
      </c>
      <c r="L1087" t="s">
        <v>26</v>
      </c>
      <c r="M1087" t="s">
        <v>590</v>
      </c>
      <c r="N1087" t="s">
        <v>591</v>
      </c>
      <c r="O1087" t="s">
        <v>592</v>
      </c>
      <c r="P1087" t="s">
        <v>27</v>
      </c>
      <c r="Q1087" t="s">
        <v>607</v>
      </c>
      <c r="R1087" t="s">
        <v>684</v>
      </c>
      <c r="S1087" t="s">
        <v>342</v>
      </c>
      <c r="T1087" t="s">
        <v>17</v>
      </c>
      <c r="U1087" t="s">
        <v>594</v>
      </c>
      <c r="W1087" t="s">
        <v>221</v>
      </c>
      <c r="X1087" t="s">
        <v>622</v>
      </c>
      <c r="AC1087" t="s">
        <v>372</v>
      </c>
      <c r="AD1087" t="s">
        <v>319</v>
      </c>
      <c r="AE1087" t="s">
        <v>30</v>
      </c>
      <c r="AG1087">
        <v>4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1</v>
      </c>
      <c r="AP1087">
        <v>0</v>
      </c>
      <c r="AQ1087">
        <v>1</v>
      </c>
      <c r="AR1087">
        <v>0</v>
      </c>
      <c r="AS1087">
        <v>3</v>
      </c>
      <c r="AT1087">
        <v>4</v>
      </c>
      <c r="AU1087" t="s">
        <v>37</v>
      </c>
      <c r="AW1087">
        <v>61</v>
      </c>
      <c r="AX1087">
        <v>0</v>
      </c>
      <c r="AY1087">
        <v>0</v>
      </c>
      <c r="AZ1087">
        <v>0</v>
      </c>
      <c r="BA1087">
        <v>61</v>
      </c>
      <c r="BB1087">
        <v>6.7870415800000004</v>
      </c>
      <c r="BC1087">
        <v>15.02402678</v>
      </c>
      <c r="BD1087">
        <v>12</v>
      </c>
    </row>
    <row r="1088" spans="1:56" x14ac:dyDescent="0.25">
      <c r="A1088" s="171">
        <v>44172</v>
      </c>
      <c r="B1088" t="s">
        <v>92</v>
      </c>
      <c r="C1088" t="s">
        <v>602</v>
      </c>
      <c r="D1088" t="s">
        <v>940</v>
      </c>
      <c r="E1088" t="s">
        <v>604</v>
      </c>
      <c r="F1088" t="s">
        <v>193</v>
      </c>
      <c r="G1088" t="s">
        <v>754</v>
      </c>
      <c r="H1088" t="s">
        <v>367</v>
      </c>
      <c r="I1088" t="s">
        <v>25</v>
      </c>
      <c r="J1088" t="s">
        <v>596</v>
      </c>
      <c r="L1088" t="s">
        <v>92</v>
      </c>
      <c r="M1088" t="s">
        <v>602</v>
      </c>
      <c r="N1088" t="s">
        <v>940</v>
      </c>
      <c r="O1088" t="s">
        <v>604</v>
      </c>
      <c r="P1088" t="s">
        <v>154</v>
      </c>
      <c r="Q1088" t="s">
        <v>605</v>
      </c>
      <c r="R1088" t="s">
        <v>1041</v>
      </c>
      <c r="S1088" t="s">
        <v>59</v>
      </c>
      <c r="T1088" t="s">
        <v>25</v>
      </c>
      <c r="U1088" t="s">
        <v>596</v>
      </c>
      <c r="W1088" t="s">
        <v>92</v>
      </c>
      <c r="X1088" t="s">
        <v>602</v>
      </c>
      <c r="Y1088" t="s">
        <v>603</v>
      </c>
      <c r="Z1088" t="s">
        <v>604</v>
      </c>
      <c r="AA1088" t="s">
        <v>193</v>
      </c>
      <c r="AB1088" t="s">
        <v>754</v>
      </c>
      <c r="AC1088" t="s">
        <v>366</v>
      </c>
      <c r="AD1088" t="s">
        <v>342</v>
      </c>
      <c r="AE1088" t="s">
        <v>30</v>
      </c>
      <c r="AG1088">
        <v>3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 s="36">
        <v>1</v>
      </c>
      <c r="AP1088">
        <v>0</v>
      </c>
      <c r="AQ1088">
        <v>0</v>
      </c>
      <c r="AR1088">
        <v>0</v>
      </c>
      <c r="AS1088">
        <v>3</v>
      </c>
      <c r="AT1088">
        <v>3</v>
      </c>
      <c r="AU1088" t="s">
        <v>135</v>
      </c>
      <c r="AW1088">
        <v>53</v>
      </c>
      <c r="AX1088">
        <v>0</v>
      </c>
      <c r="AY1088">
        <v>8</v>
      </c>
      <c r="AZ1088">
        <v>0</v>
      </c>
      <c r="BA1088">
        <v>61</v>
      </c>
      <c r="BB1088">
        <v>4.8990748999999996</v>
      </c>
      <c r="BC1088">
        <v>14.54433978</v>
      </c>
      <c r="BD1088">
        <v>12</v>
      </c>
    </row>
    <row r="1089" spans="1:56" x14ac:dyDescent="0.25">
      <c r="A1089" s="171">
        <v>44172</v>
      </c>
      <c r="B1089" t="s">
        <v>92</v>
      </c>
      <c r="C1089" t="s">
        <v>602</v>
      </c>
      <c r="D1089" t="s">
        <v>940</v>
      </c>
      <c r="E1089" t="s">
        <v>604</v>
      </c>
      <c r="F1089" t="s">
        <v>193</v>
      </c>
      <c r="G1089" t="s">
        <v>754</v>
      </c>
      <c r="H1089" t="s">
        <v>367</v>
      </c>
      <c r="I1089" t="s">
        <v>25</v>
      </c>
      <c r="J1089" t="s">
        <v>596</v>
      </c>
      <c r="L1089" t="s">
        <v>92</v>
      </c>
      <c r="M1089" t="s">
        <v>602</v>
      </c>
      <c r="N1089" t="s">
        <v>940</v>
      </c>
      <c r="O1089" t="s">
        <v>604</v>
      </c>
      <c r="P1089" t="s">
        <v>193</v>
      </c>
      <c r="Q1089" t="s">
        <v>754</v>
      </c>
      <c r="R1089" t="s">
        <v>1090</v>
      </c>
      <c r="S1089" t="s">
        <v>59</v>
      </c>
      <c r="T1089" t="s">
        <v>25</v>
      </c>
      <c r="U1089" t="s">
        <v>596</v>
      </c>
      <c r="W1089" t="s">
        <v>92</v>
      </c>
      <c r="X1089" t="s">
        <v>602</v>
      </c>
      <c r="Y1089" t="s">
        <v>603</v>
      </c>
      <c r="Z1089" t="s">
        <v>604</v>
      </c>
      <c r="AA1089" t="s">
        <v>193</v>
      </c>
      <c r="AB1089" t="s">
        <v>754</v>
      </c>
      <c r="AC1089" t="s">
        <v>366</v>
      </c>
      <c r="AD1089" t="s">
        <v>56</v>
      </c>
      <c r="AE1089" t="s">
        <v>30</v>
      </c>
      <c r="AG1089">
        <v>3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 s="36">
        <v>1</v>
      </c>
      <c r="AP1089">
        <v>0</v>
      </c>
      <c r="AQ1089">
        <v>0</v>
      </c>
      <c r="AR1089">
        <v>0</v>
      </c>
      <c r="AS1089">
        <v>3</v>
      </c>
      <c r="AT1089">
        <v>3</v>
      </c>
      <c r="AU1089" t="s">
        <v>37</v>
      </c>
      <c r="AW1089">
        <v>17</v>
      </c>
      <c r="AX1089">
        <v>0</v>
      </c>
      <c r="AY1089">
        <v>0</v>
      </c>
      <c r="AZ1089">
        <v>0</v>
      </c>
      <c r="BA1089">
        <v>17</v>
      </c>
      <c r="BB1089">
        <v>4.8990748999999996</v>
      </c>
      <c r="BC1089">
        <v>14.54433978</v>
      </c>
      <c r="BD1089">
        <v>12</v>
      </c>
    </row>
    <row r="1090" spans="1:56" x14ac:dyDescent="0.25">
      <c r="A1090" s="171">
        <v>44172</v>
      </c>
      <c r="B1090" t="s">
        <v>92</v>
      </c>
      <c r="C1090" t="s">
        <v>602</v>
      </c>
      <c r="D1090" t="s">
        <v>940</v>
      </c>
      <c r="E1090" t="s">
        <v>604</v>
      </c>
      <c r="F1090" t="s">
        <v>193</v>
      </c>
      <c r="G1090" t="s">
        <v>754</v>
      </c>
      <c r="H1090" t="s">
        <v>367</v>
      </c>
      <c r="I1090" t="s">
        <v>25</v>
      </c>
      <c r="J1090" t="s">
        <v>596</v>
      </c>
      <c r="L1090" t="s">
        <v>92</v>
      </c>
      <c r="M1090" t="s">
        <v>602</v>
      </c>
      <c r="N1090" t="s">
        <v>940</v>
      </c>
      <c r="O1090" t="s">
        <v>604</v>
      </c>
      <c r="P1090" t="s">
        <v>193</v>
      </c>
      <c r="Q1090" t="s">
        <v>754</v>
      </c>
      <c r="R1090" t="s">
        <v>1039</v>
      </c>
      <c r="S1090" t="s">
        <v>265</v>
      </c>
      <c r="T1090" t="s">
        <v>25</v>
      </c>
      <c r="U1090" t="s">
        <v>596</v>
      </c>
      <c r="W1090" t="s">
        <v>92</v>
      </c>
      <c r="X1090" t="s">
        <v>602</v>
      </c>
      <c r="Y1090" t="s">
        <v>603</v>
      </c>
      <c r="Z1090" t="s">
        <v>604</v>
      </c>
      <c r="AA1090" t="s">
        <v>193</v>
      </c>
      <c r="AB1090" t="s">
        <v>754</v>
      </c>
      <c r="AC1090" t="s">
        <v>366</v>
      </c>
      <c r="AD1090" t="s">
        <v>315</v>
      </c>
      <c r="AE1090" t="s">
        <v>30</v>
      </c>
      <c r="AG1090">
        <v>3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 s="36">
        <v>1</v>
      </c>
      <c r="AP1090">
        <v>0</v>
      </c>
      <c r="AQ1090">
        <v>0</v>
      </c>
      <c r="AR1090">
        <v>0</v>
      </c>
      <c r="AS1090">
        <v>3</v>
      </c>
      <c r="AT1090">
        <v>3</v>
      </c>
      <c r="AU1090" t="s">
        <v>37</v>
      </c>
      <c r="AW1090">
        <v>24</v>
      </c>
      <c r="AX1090">
        <v>0</v>
      </c>
      <c r="AY1090">
        <v>0</v>
      </c>
      <c r="AZ1090">
        <v>0</v>
      </c>
      <c r="BA1090">
        <v>24</v>
      </c>
      <c r="BB1090">
        <v>4.8990748999999996</v>
      </c>
      <c r="BC1090">
        <v>14.54433978</v>
      </c>
      <c r="BD1090">
        <v>12</v>
      </c>
    </row>
    <row r="1091" spans="1:56" x14ac:dyDescent="0.25">
      <c r="A1091" s="171">
        <v>44172</v>
      </c>
      <c r="B1091" t="s">
        <v>92</v>
      </c>
      <c r="C1091" t="s">
        <v>602</v>
      </c>
      <c r="D1091" t="s">
        <v>940</v>
      </c>
      <c r="E1091" t="s">
        <v>604</v>
      </c>
      <c r="F1091" t="s">
        <v>193</v>
      </c>
      <c r="G1091" t="s">
        <v>754</v>
      </c>
      <c r="H1091" t="s">
        <v>367</v>
      </c>
      <c r="I1091" t="s">
        <v>25</v>
      </c>
      <c r="J1091" t="s">
        <v>596</v>
      </c>
      <c r="L1091" t="s">
        <v>26</v>
      </c>
      <c r="M1091" t="s">
        <v>590</v>
      </c>
      <c r="N1091" t="s">
        <v>288</v>
      </c>
      <c r="O1091" t="s">
        <v>878</v>
      </c>
      <c r="P1091" t="s">
        <v>289</v>
      </c>
      <c r="Q1091" t="s">
        <v>879</v>
      </c>
      <c r="R1091" t="s">
        <v>891</v>
      </c>
      <c r="S1091" t="s">
        <v>314</v>
      </c>
      <c r="T1091" t="s">
        <v>25</v>
      </c>
      <c r="U1091" t="s">
        <v>596</v>
      </c>
      <c r="W1091" t="s">
        <v>92</v>
      </c>
      <c r="X1091" t="s">
        <v>602</v>
      </c>
      <c r="Y1091" t="s">
        <v>93</v>
      </c>
      <c r="Z1091" t="s">
        <v>687</v>
      </c>
      <c r="AA1091" t="s">
        <v>211</v>
      </c>
      <c r="AB1091" t="s">
        <v>688</v>
      </c>
      <c r="AC1091" t="s">
        <v>1116</v>
      </c>
      <c r="AD1091" t="s">
        <v>77</v>
      </c>
      <c r="AE1091" t="s">
        <v>30</v>
      </c>
      <c r="AG1091">
        <v>6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 s="36">
        <v>1</v>
      </c>
      <c r="AP1091">
        <v>0</v>
      </c>
      <c r="AQ1091">
        <v>0</v>
      </c>
      <c r="AR1091">
        <v>0</v>
      </c>
      <c r="AS1091">
        <v>6</v>
      </c>
      <c r="AT1091">
        <v>6</v>
      </c>
      <c r="AU1091" t="s">
        <v>151</v>
      </c>
      <c r="AV1091" t="s">
        <v>327</v>
      </c>
      <c r="AW1091">
        <v>196</v>
      </c>
      <c r="AX1091">
        <v>0</v>
      </c>
      <c r="AY1091">
        <v>0</v>
      </c>
      <c r="AZ1091">
        <v>3</v>
      </c>
      <c r="BA1091">
        <v>199</v>
      </c>
      <c r="BB1091">
        <v>4.8990748999999996</v>
      </c>
      <c r="BC1091">
        <v>14.54433978</v>
      </c>
      <c r="BD1091">
        <v>12</v>
      </c>
    </row>
    <row r="1092" spans="1:56" x14ac:dyDescent="0.25">
      <c r="A1092" s="171">
        <v>44172</v>
      </c>
      <c r="B1092" t="s">
        <v>92</v>
      </c>
      <c r="C1092" t="s">
        <v>602</v>
      </c>
      <c r="D1092" t="s">
        <v>940</v>
      </c>
      <c r="E1092" t="s">
        <v>604</v>
      </c>
      <c r="F1092" t="s">
        <v>218</v>
      </c>
      <c r="G1092" t="s">
        <v>837</v>
      </c>
      <c r="H1092" t="s">
        <v>364</v>
      </c>
      <c r="I1092" t="s">
        <v>25</v>
      </c>
      <c r="J1092" t="s">
        <v>596</v>
      </c>
      <c r="L1092" t="s">
        <v>960</v>
      </c>
      <c r="M1092" t="s">
        <v>961</v>
      </c>
      <c r="N1092" t="s">
        <v>962</v>
      </c>
      <c r="O1092" t="s">
        <v>963</v>
      </c>
      <c r="P1092" t="s">
        <v>964</v>
      </c>
      <c r="Q1092" t="s">
        <v>965</v>
      </c>
      <c r="R1092" t="s">
        <v>966</v>
      </c>
      <c r="S1092" t="s">
        <v>29</v>
      </c>
      <c r="T1092" t="s">
        <v>17</v>
      </c>
      <c r="U1092" t="s">
        <v>594</v>
      </c>
      <c r="W1092" t="s">
        <v>262</v>
      </c>
      <c r="X1092" t="s">
        <v>626</v>
      </c>
      <c r="AC1092" t="s">
        <v>372</v>
      </c>
      <c r="AD1092" t="s">
        <v>863</v>
      </c>
      <c r="AE1092" t="s">
        <v>226</v>
      </c>
      <c r="AG1092">
        <v>9</v>
      </c>
      <c r="AH1092">
        <v>0</v>
      </c>
      <c r="AI1092">
        <v>0</v>
      </c>
      <c r="AJ1092">
        <v>6</v>
      </c>
      <c r="AK1092">
        <v>0</v>
      </c>
      <c r="AL1092">
        <v>0</v>
      </c>
      <c r="AM1092">
        <v>0</v>
      </c>
      <c r="AN1092">
        <v>0</v>
      </c>
      <c r="AO1092">
        <v>2</v>
      </c>
      <c r="AP1092">
        <v>0</v>
      </c>
      <c r="AQ1092">
        <v>5</v>
      </c>
      <c r="AR1092">
        <v>4</v>
      </c>
      <c r="AS1092">
        <v>6</v>
      </c>
      <c r="AT1092">
        <v>15</v>
      </c>
      <c r="AU1092" t="s">
        <v>31</v>
      </c>
      <c r="AW1092">
        <v>1200</v>
      </c>
      <c r="AX1092">
        <v>150</v>
      </c>
      <c r="AY1092">
        <v>0</v>
      </c>
      <c r="AZ1092">
        <v>0</v>
      </c>
      <c r="BA1092">
        <v>1350</v>
      </c>
      <c r="BB1092">
        <v>5.0849866700000002</v>
      </c>
      <c r="BC1092">
        <v>14.63825578</v>
      </c>
      <c r="BD1092">
        <v>12</v>
      </c>
    </row>
    <row r="1093" spans="1:56" x14ac:dyDescent="0.25">
      <c r="A1093" s="171">
        <v>44172</v>
      </c>
      <c r="B1093" t="s">
        <v>92</v>
      </c>
      <c r="C1093" t="s">
        <v>602</v>
      </c>
      <c r="D1093" t="s">
        <v>940</v>
      </c>
      <c r="E1093" t="s">
        <v>604</v>
      </c>
      <c r="F1093" t="s">
        <v>218</v>
      </c>
      <c r="G1093" t="s">
        <v>837</v>
      </c>
      <c r="H1093" t="s">
        <v>364</v>
      </c>
      <c r="I1093" t="s">
        <v>25</v>
      </c>
      <c r="J1093" t="s">
        <v>596</v>
      </c>
      <c r="L1093" t="s">
        <v>960</v>
      </c>
      <c r="M1093" t="s">
        <v>961</v>
      </c>
      <c r="N1093" t="s">
        <v>962</v>
      </c>
      <c r="O1093" t="s">
        <v>963</v>
      </c>
      <c r="P1093" t="s">
        <v>964</v>
      </c>
      <c r="Q1093" t="s">
        <v>965</v>
      </c>
      <c r="R1093" t="s">
        <v>966</v>
      </c>
      <c r="S1093" t="s">
        <v>29</v>
      </c>
      <c r="T1093" t="s">
        <v>17</v>
      </c>
      <c r="U1093" t="s">
        <v>594</v>
      </c>
      <c r="W1093" t="s">
        <v>262</v>
      </c>
      <c r="X1093" t="s">
        <v>626</v>
      </c>
      <c r="AC1093" t="s">
        <v>372</v>
      </c>
      <c r="AD1093" t="s">
        <v>863</v>
      </c>
      <c r="AE1093" t="s">
        <v>223</v>
      </c>
      <c r="AG1093">
        <v>0</v>
      </c>
      <c r="AH1093">
        <v>10</v>
      </c>
      <c r="AI1093">
        <v>0</v>
      </c>
      <c r="AJ1093">
        <v>18</v>
      </c>
      <c r="AK1093">
        <v>0</v>
      </c>
      <c r="AL1093">
        <v>0</v>
      </c>
      <c r="AM1093">
        <v>0</v>
      </c>
      <c r="AN1093">
        <v>0</v>
      </c>
      <c r="AO1093">
        <v>2</v>
      </c>
      <c r="AP1093">
        <v>3</v>
      </c>
      <c r="AQ1093">
        <v>7</v>
      </c>
      <c r="AR1093">
        <v>11</v>
      </c>
      <c r="AS1093">
        <v>7</v>
      </c>
      <c r="AT1093">
        <v>28</v>
      </c>
      <c r="AU1093" t="s">
        <v>31</v>
      </c>
      <c r="AW1093">
        <v>2030</v>
      </c>
      <c r="AX1093">
        <v>200</v>
      </c>
      <c r="AY1093">
        <v>0</v>
      </c>
      <c r="AZ1093">
        <v>0</v>
      </c>
      <c r="BA1093">
        <v>2230</v>
      </c>
      <c r="BB1093">
        <v>5.0849866700000002</v>
      </c>
      <c r="BC1093">
        <v>14.63825578</v>
      </c>
      <c r="BD1093">
        <v>12</v>
      </c>
    </row>
    <row r="1094" spans="1:56" x14ac:dyDescent="0.25">
      <c r="A1094" s="171">
        <v>44172</v>
      </c>
      <c r="B1094" t="s">
        <v>92</v>
      </c>
      <c r="C1094" t="s">
        <v>602</v>
      </c>
      <c r="D1094" t="s">
        <v>940</v>
      </c>
      <c r="E1094" t="s">
        <v>604</v>
      </c>
      <c r="F1094" t="s">
        <v>218</v>
      </c>
      <c r="G1094" t="s">
        <v>837</v>
      </c>
      <c r="H1094" t="s">
        <v>364</v>
      </c>
      <c r="I1094" t="s">
        <v>25</v>
      </c>
      <c r="J1094" t="s">
        <v>596</v>
      </c>
      <c r="L1094" t="s">
        <v>960</v>
      </c>
      <c r="M1094" t="s">
        <v>961</v>
      </c>
      <c r="N1094" t="s">
        <v>962</v>
      </c>
      <c r="O1094" t="s">
        <v>963</v>
      </c>
      <c r="P1094" t="s">
        <v>964</v>
      </c>
      <c r="Q1094" t="s">
        <v>965</v>
      </c>
      <c r="R1094" t="s">
        <v>966</v>
      </c>
      <c r="S1094" t="s">
        <v>29</v>
      </c>
      <c r="T1094" t="s">
        <v>17</v>
      </c>
      <c r="U1094" t="s">
        <v>594</v>
      </c>
      <c r="W1094" t="s">
        <v>262</v>
      </c>
      <c r="X1094" t="s">
        <v>626</v>
      </c>
      <c r="AC1094" t="s">
        <v>372</v>
      </c>
      <c r="AD1094" t="s">
        <v>863</v>
      </c>
      <c r="AE1094" t="s">
        <v>223</v>
      </c>
      <c r="AG1094">
        <v>0</v>
      </c>
      <c r="AH1094">
        <v>5</v>
      </c>
      <c r="AI1094">
        <v>0</v>
      </c>
      <c r="AJ1094">
        <v>5</v>
      </c>
      <c r="AK1094">
        <v>0</v>
      </c>
      <c r="AL1094">
        <v>0</v>
      </c>
      <c r="AM1094">
        <v>0</v>
      </c>
      <c r="AN1094">
        <v>0</v>
      </c>
      <c r="AO1094">
        <v>2</v>
      </c>
      <c r="AP1094">
        <v>0</v>
      </c>
      <c r="AQ1094">
        <v>4</v>
      </c>
      <c r="AR1094">
        <v>2</v>
      </c>
      <c r="AS1094">
        <v>4</v>
      </c>
      <c r="AT1094">
        <v>10</v>
      </c>
      <c r="AU1094" t="s">
        <v>31</v>
      </c>
      <c r="AW1094">
        <v>900</v>
      </c>
      <c r="AX1094">
        <v>210</v>
      </c>
      <c r="AY1094">
        <v>0</v>
      </c>
      <c r="AZ1094">
        <v>0</v>
      </c>
      <c r="BA1094">
        <v>1110</v>
      </c>
      <c r="BB1094">
        <v>5.0849866700000002</v>
      </c>
      <c r="BC1094">
        <v>14.63825578</v>
      </c>
      <c r="BD1094">
        <v>12</v>
      </c>
    </row>
    <row r="1095" spans="1:56" x14ac:dyDescent="0.25">
      <c r="A1095" s="171">
        <v>44172</v>
      </c>
      <c r="B1095" t="s">
        <v>92</v>
      </c>
      <c r="C1095" t="s">
        <v>602</v>
      </c>
      <c r="D1095" t="s">
        <v>940</v>
      </c>
      <c r="E1095" t="s">
        <v>604</v>
      </c>
      <c r="F1095" t="s">
        <v>218</v>
      </c>
      <c r="G1095" t="s">
        <v>837</v>
      </c>
      <c r="H1095" t="s">
        <v>364</v>
      </c>
      <c r="I1095" t="s">
        <v>25</v>
      </c>
      <c r="J1095" t="s">
        <v>596</v>
      </c>
      <c r="L1095" t="s">
        <v>960</v>
      </c>
      <c r="M1095" t="s">
        <v>961</v>
      </c>
      <c r="N1095" t="s">
        <v>962</v>
      </c>
      <c r="O1095" t="s">
        <v>963</v>
      </c>
      <c r="P1095" t="s">
        <v>964</v>
      </c>
      <c r="Q1095" t="s">
        <v>965</v>
      </c>
      <c r="R1095" t="s">
        <v>966</v>
      </c>
      <c r="S1095" t="s">
        <v>29</v>
      </c>
      <c r="T1095" t="s">
        <v>17</v>
      </c>
      <c r="U1095" t="s">
        <v>594</v>
      </c>
      <c r="W1095" t="s">
        <v>262</v>
      </c>
      <c r="X1095" t="s">
        <v>626</v>
      </c>
      <c r="AC1095" t="s">
        <v>372</v>
      </c>
      <c r="AD1095" t="s">
        <v>863</v>
      </c>
      <c r="AE1095" t="s">
        <v>310</v>
      </c>
      <c r="AG1095">
        <v>0</v>
      </c>
      <c r="AH1095">
        <v>0</v>
      </c>
      <c r="AI1095">
        <v>0</v>
      </c>
      <c r="AJ1095">
        <v>25</v>
      </c>
      <c r="AK1095">
        <v>0</v>
      </c>
      <c r="AL1095">
        <v>0</v>
      </c>
      <c r="AM1095">
        <v>0</v>
      </c>
      <c r="AN1095">
        <v>0</v>
      </c>
      <c r="AO1095">
        <v>1</v>
      </c>
      <c r="AP1095">
        <v>4</v>
      </c>
      <c r="AQ1095">
        <v>8</v>
      </c>
      <c r="AR1095">
        <v>5</v>
      </c>
      <c r="AS1095">
        <v>8</v>
      </c>
      <c r="AT1095">
        <v>25</v>
      </c>
      <c r="AU1095" t="s">
        <v>31</v>
      </c>
      <c r="AW1095">
        <v>1450</v>
      </c>
      <c r="AX1095">
        <v>350</v>
      </c>
      <c r="AY1095">
        <v>0</v>
      </c>
      <c r="AZ1095">
        <v>0</v>
      </c>
      <c r="BA1095">
        <v>1800</v>
      </c>
      <c r="BB1095">
        <v>5.0849866700000002</v>
      </c>
      <c r="BC1095">
        <v>14.63825578</v>
      </c>
      <c r="BD1095">
        <v>12</v>
      </c>
    </row>
    <row r="1096" spans="1:56" x14ac:dyDescent="0.25">
      <c r="A1096" s="171">
        <v>44172</v>
      </c>
      <c r="B1096" t="s">
        <v>92</v>
      </c>
      <c r="C1096" t="s">
        <v>602</v>
      </c>
      <c r="D1096" t="s">
        <v>940</v>
      </c>
      <c r="E1096" t="s">
        <v>604</v>
      </c>
      <c r="F1096" t="s">
        <v>218</v>
      </c>
      <c r="G1096" t="s">
        <v>837</v>
      </c>
      <c r="H1096" t="s">
        <v>364</v>
      </c>
      <c r="I1096" t="s">
        <v>25</v>
      </c>
      <c r="J1096" t="s">
        <v>596</v>
      </c>
      <c r="L1096" t="s">
        <v>960</v>
      </c>
      <c r="M1096" t="s">
        <v>961</v>
      </c>
      <c r="N1096" t="s">
        <v>962</v>
      </c>
      <c r="O1096" t="s">
        <v>963</v>
      </c>
      <c r="P1096" t="s">
        <v>964</v>
      </c>
      <c r="Q1096" t="s">
        <v>965</v>
      </c>
      <c r="R1096" t="s">
        <v>966</v>
      </c>
      <c r="S1096" t="s">
        <v>29</v>
      </c>
      <c r="T1096" t="s">
        <v>17</v>
      </c>
      <c r="U1096" t="s">
        <v>594</v>
      </c>
      <c r="W1096" t="s">
        <v>618</v>
      </c>
      <c r="X1096" t="s">
        <v>619</v>
      </c>
      <c r="AC1096" t="s">
        <v>372</v>
      </c>
      <c r="AD1096" t="s">
        <v>863</v>
      </c>
      <c r="AE1096" t="s">
        <v>30</v>
      </c>
      <c r="AG1096">
        <v>9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 s="36">
        <v>1</v>
      </c>
      <c r="AP1096">
        <v>0</v>
      </c>
      <c r="AQ1096">
        <v>0</v>
      </c>
      <c r="AR1096">
        <v>4</v>
      </c>
      <c r="AS1096">
        <v>5</v>
      </c>
      <c r="AT1096">
        <v>9</v>
      </c>
      <c r="AU1096" t="s">
        <v>31</v>
      </c>
      <c r="AW1096">
        <v>900</v>
      </c>
      <c r="AX1096">
        <v>110</v>
      </c>
      <c r="AY1096">
        <v>0</v>
      </c>
      <c r="AZ1096">
        <v>0</v>
      </c>
      <c r="BA1096">
        <v>1010</v>
      </c>
      <c r="BB1096">
        <v>5.0849866700000002</v>
      </c>
      <c r="BC1096">
        <v>14.63825578</v>
      </c>
      <c r="BD1096">
        <v>12</v>
      </c>
    </row>
    <row r="1097" spans="1:56" x14ac:dyDescent="0.25">
      <c r="A1097" s="171">
        <v>44172</v>
      </c>
      <c r="B1097" t="s">
        <v>92</v>
      </c>
      <c r="C1097" t="s">
        <v>602</v>
      </c>
      <c r="D1097" t="s">
        <v>940</v>
      </c>
      <c r="E1097" t="s">
        <v>604</v>
      </c>
      <c r="F1097" t="s">
        <v>218</v>
      </c>
      <c r="G1097" t="s">
        <v>837</v>
      </c>
      <c r="H1097" t="s">
        <v>364</v>
      </c>
      <c r="I1097" t="s">
        <v>25</v>
      </c>
      <c r="J1097" t="s">
        <v>596</v>
      </c>
      <c r="L1097" t="s">
        <v>960</v>
      </c>
      <c r="M1097" t="s">
        <v>961</v>
      </c>
      <c r="N1097" t="s">
        <v>962</v>
      </c>
      <c r="O1097" t="s">
        <v>963</v>
      </c>
      <c r="P1097" t="s">
        <v>964</v>
      </c>
      <c r="Q1097" t="s">
        <v>965</v>
      </c>
      <c r="R1097" t="s">
        <v>966</v>
      </c>
      <c r="S1097" t="s">
        <v>29</v>
      </c>
      <c r="T1097" t="s">
        <v>17</v>
      </c>
      <c r="U1097" t="s">
        <v>594</v>
      </c>
      <c r="W1097" t="s">
        <v>618</v>
      </c>
      <c r="X1097" t="s">
        <v>619</v>
      </c>
      <c r="AC1097" t="s">
        <v>372</v>
      </c>
      <c r="AD1097" t="s">
        <v>863</v>
      </c>
      <c r="AE1097" t="s">
        <v>226</v>
      </c>
      <c r="AG1097">
        <v>8</v>
      </c>
      <c r="AH1097">
        <v>0</v>
      </c>
      <c r="AI1097">
        <v>0</v>
      </c>
      <c r="AJ1097">
        <v>5</v>
      </c>
      <c r="AK1097">
        <v>0</v>
      </c>
      <c r="AL1097">
        <v>0</v>
      </c>
      <c r="AM1097">
        <v>0</v>
      </c>
      <c r="AN1097">
        <v>0</v>
      </c>
      <c r="AO1097" s="36">
        <v>2</v>
      </c>
      <c r="AP1097">
        <v>0</v>
      </c>
      <c r="AQ1097">
        <v>0</v>
      </c>
      <c r="AR1097">
        <v>6</v>
      </c>
      <c r="AS1097">
        <v>7</v>
      </c>
      <c r="AT1097">
        <v>13</v>
      </c>
      <c r="AU1097" t="s">
        <v>21</v>
      </c>
      <c r="AV1097" t="s">
        <v>327</v>
      </c>
      <c r="AW1097">
        <v>1300</v>
      </c>
      <c r="AX1097">
        <v>205</v>
      </c>
      <c r="AY1097">
        <v>0</v>
      </c>
      <c r="AZ1097">
        <v>3</v>
      </c>
      <c r="BA1097">
        <v>1508</v>
      </c>
      <c r="BB1097">
        <v>5.0849866700000002</v>
      </c>
      <c r="BC1097">
        <v>14.63825578</v>
      </c>
      <c r="BD1097">
        <v>12</v>
      </c>
    </row>
    <row r="1098" spans="1:56" x14ac:dyDescent="0.25">
      <c r="A1098" s="171">
        <v>44172</v>
      </c>
      <c r="B1098" t="s">
        <v>92</v>
      </c>
      <c r="C1098" t="s">
        <v>602</v>
      </c>
      <c r="D1098" t="s">
        <v>157</v>
      </c>
      <c r="E1098" t="s">
        <v>665</v>
      </c>
      <c r="F1098" t="s">
        <v>158</v>
      </c>
      <c r="G1098" t="s">
        <v>667</v>
      </c>
      <c r="H1098" t="s">
        <v>847</v>
      </c>
      <c r="I1098" t="s">
        <v>25</v>
      </c>
      <c r="J1098" t="s">
        <v>596</v>
      </c>
      <c r="L1098" t="s">
        <v>26</v>
      </c>
      <c r="M1098" t="s">
        <v>590</v>
      </c>
      <c r="N1098" t="s">
        <v>301</v>
      </c>
      <c r="O1098" t="s">
        <v>745</v>
      </c>
      <c r="P1098" t="s">
        <v>543</v>
      </c>
      <c r="Q1098" t="s">
        <v>827</v>
      </c>
      <c r="R1098" t="s">
        <v>828</v>
      </c>
      <c r="S1098" t="s">
        <v>144</v>
      </c>
      <c r="T1098" t="s">
        <v>25</v>
      </c>
      <c r="U1098" t="s">
        <v>596</v>
      </c>
      <c r="W1098" t="s">
        <v>92</v>
      </c>
      <c r="X1098" t="s">
        <v>602</v>
      </c>
      <c r="Y1098" t="s">
        <v>157</v>
      </c>
      <c r="Z1098" t="s">
        <v>665</v>
      </c>
      <c r="AA1098" t="s">
        <v>158</v>
      </c>
      <c r="AB1098" t="s">
        <v>667</v>
      </c>
      <c r="AC1098" t="s">
        <v>830</v>
      </c>
      <c r="AD1098" t="s">
        <v>56</v>
      </c>
      <c r="AE1098" t="s">
        <v>30</v>
      </c>
      <c r="AG1098">
        <v>3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1</v>
      </c>
      <c r="AP1098">
        <v>0</v>
      </c>
      <c r="AQ1098">
        <v>0</v>
      </c>
      <c r="AR1098">
        <v>0</v>
      </c>
      <c r="AS1098">
        <v>3</v>
      </c>
      <c r="AT1098">
        <v>3</v>
      </c>
      <c r="AU1098" t="s">
        <v>37</v>
      </c>
      <c r="AW1098">
        <v>85</v>
      </c>
      <c r="AX1098">
        <v>0</v>
      </c>
      <c r="AY1098">
        <v>0</v>
      </c>
      <c r="AZ1098">
        <v>0</v>
      </c>
      <c r="BA1098">
        <v>85</v>
      </c>
      <c r="BB1098">
        <v>6.0385846000000001</v>
      </c>
      <c r="BC1098">
        <v>14.4007468</v>
      </c>
      <c r="BD1098">
        <v>12</v>
      </c>
    </row>
    <row r="1099" spans="1:56" x14ac:dyDescent="0.25">
      <c r="A1099" s="171">
        <v>44172</v>
      </c>
      <c r="B1099" t="s">
        <v>10</v>
      </c>
      <c r="C1099" t="s">
        <v>659</v>
      </c>
      <c r="D1099" t="s">
        <v>11</v>
      </c>
      <c r="E1099" t="s">
        <v>660</v>
      </c>
      <c r="F1099" t="s">
        <v>51</v>
      </c>
      <c r="G1099" t="s">
        <v>1141</v>
      </c>
      <c r="H1099" t="s">
        <v>361</v>
      </c>
      <c r="I1099" t="s">
        <v>25</v>
      </c>
      <c r="J1099" t="s">
        <v>596</v>
      </c>
      <c r="L1099" t="s">
        <v>10</v>
      </c>
      <c r="M1099" t="s">
        <v>659</v>
      </c>
      <c r="N1099" t="s">
        <v>11</v>
      </c>
      <c r="O1099" t="s">
        <v>660</v>
      </c>
      <c r="P1099" t="s">
        <v>51</v>
      </c>
      <c r="Q1099" t="s">
        <v>1141</v>
      </c>
      <c r="R1099" t="s">
        <v>1166</v>
      </c>
      <c r="S1099" t="s">
        <v>342</v>
      </c>
      <c r="T1099" t="s">
        <v>25</v>
      </c>
      <c r="U1099" t="s">
        <v>596</v>
      </c>
      <c r="W1099" t="s">
        <v>10</v>
      </c>
      <c r="X1099" t="s">
        <v>659</v>
      </c>
      <c r="Y1099" t="s">
        <v>11</v>
      </c>
      <c r="Z1099" t="s">
        <v>660</v>
      </c>
      <c r="AA1099" t="s">
        <v>12</v>
      </c>
      <c r="AB1099" t="s">
        <v>661</v>
      </c>
      <c r="AC1099" t="s">
        <v>499</v>
      </c>
      <c r="AD1099" t="s">
        <v>249</v>
      </c>
      <c r="AE1099" t="s">
        <v>30</v>
      </c>
      <c r="AG1099">
        <v>4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 s="36">
        <v>1</v>
      </c>
      <c r="AP1099">
        <v>0</v>
      </c>
      <c r="AQ1099">
        <v>0</v>
      </c>
      <c r="AR1099">
        <v>0</v>
      </c>
      <c r="AS1099">
        <v>4</v>
      </c>
      <c r="AT1099">
        <v>4</v>
      </c>
      <c r="AU1099" t="s">
        <v>37</v>
      </c>
      <c r="AW1099">
        <v>50</v>
      </c>
      <c r="AX1099">
        <v>0</v>
      </c>
      <c r="AY1099">
        <v>0</v>
      </c>
      <c r="AZ1099">
        <v>0</v>
      </c>
      <c r="BA1099">
        <v>50</v>
      </c>
      <c r="BB1099">
        <v>8.6633450799999991</v>
      </c>
      <c r="BC1099">
        <v>14.9876931</v>
      </c>
      <c r="BD1099">
        <v>12</v>
      </c>
    </row>
    <row r="1100" spans="1:56" x14ac:dyDescent="0.25">
      <c r="A1100" s="171">
        <v>44173</v>
      </c>
      <c r="B1100" t="s">
        <v>26</v>
      </c>
      <c r="C1100" t="s">
        <v>590</v>
      </c>
      <c r="D1100" t="s">
        <v>591</v>
      </c>
      <c r="E1100" t="s">
        <v>592</v>
      </c>
      <c r="F1100" t="s">
        <v>142</v>
      </c>
      <c r="G1100" t="s">
        <v>606</v>
      </c>
      <c r="H1100" t="s">
        <v>363</v>
      </c>
      <c r="I1100" t="s">
        <v>25</v>
      </c>
      <c r="J1100" t="s">
        <v>596</v>
      </c>
      <c r="L1100" t="s">
        <v>10</v>
      </c>
      <c r="M1100" t="s">
        <v>659</v>
      </c>
      <c r="N1100" t="s">
        <v>11</v>
      </c>
      <c r="O1100" t="s">
        <v>660</v>
      </c>
      <c r="P1100" t="s">
        <v>33</v>
      </c>
      <c r="Q1100" t="s">
        <v>668</v>
      </c>
      <c r="R1100" t="s">
        <v>669</v>
      </c>
      <c r="S1100" t="s">
        <v>253</v>
      </c>
      <c r="T1100" t="s">
        <v>17</v>
      </c>
      <c r="U1100" t="s">
        <v>594</v>
      </c>
      <c r="W1100" t="s">
        <v>18</v>
      </c>
      <c r="X1100" t="s">
        <v>601</v>
      </c>
      <c r="AC1100" t="s">
        <v>372</v>
      </c>
      <c r="AD1100" t="s">
        <v>270</v>
      </c>
      <c r="AE1100" t="s">
        <v>30</v>
      </c>
      <c r="AG1100">
        <v>3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1</v>
      </c>
      <c r="AP1100">
        <v>0</v>
      </c>
      <c r="AQ1100">
        <v>0</v>
      </c>
      <c r="AR1100">
        <v>0</v>
      </c>
      <c r="AS1100">
        <v>3</v>
      </c>
      <c r="AT1100">
        <v>3</v>
      </c>
      <c r="AU1100" t="s">
        <v>37</v>
      </c>
      <c r="AW1100">
        <v>96</v>
      </c>
      <c r="AX1100">
        <v>0</v>
      </c>
      <c r="AY1100">
        <v>0</v>
      </c>
      <c r="AZ1100">
        <v>0</v>
      </c>
      <c r="BA1100">
        <v>96</v>
      </c>
      <c r="BB1100">
        <v>6.9304543000000001</v>
      </c>
      <c r="BC1100">
        <v>14.819990539999999</v>
      </c>
      <c r="BD1100">
        <v>12</v>
      </c>
    </row>
    <row r="1101" spans="1:56" x14ac:dyDescent="0.25">
      <c r="A1101" s="171">
        <v>44173</v>
      </c>
      <c r="B1101" t="s">
        <v>26</v>
      </c>
      <c r="C1101" t="s">
        <v>590</v>
      </c>
      <c r="D1101" t="s">
        <v>591</v>
      </c>
      <c r="E1101" t="s">
        <v>592</v>
      </c>
      <c r="F1101" t="s">
        <v>142</v>
      </c>
      <c r="G1101" t="s">
        <v>606</v>
      </c>
      <c r="H1101" t="s">
        <v>363</v>
      </c>
      <c r="I1101" t="s">
        <v>14</v>
      </c>
      <c r="J1101" t="s">
        <v>611</v>
      </c>
      <c r="L1101" t="s">
        <v>645</v>
      </c>
      <c r="M1101" t="s">
        <v>646</v>
      </c>
      <c r="R1101" t="s">
        <v>372</v>
      </c>
      <c r="S1101" t="s">
        <v>196</v>
      </c>
      <c r="T1101" t="s">
        <v>17</v>
      </c>
      <c r="U1101" t="s">
        <v>594</v>
      </c>
      <c r="W1101" t="s">
        <v>639</v>
      </c>
      <c r="X1101" t="s">
        <v>640</v>
      </c>
      <c r="AC1101" t="s">
        <v>372</v>
      </c>
      <c r="AD1101" t="s">
        <v>320</v>
      </c>
      <c r="AE1101" t="s">
        <v>36</v>
      </c>
      <c r="AG1101">
        <v>0</v>
      </c>
      <c r="AH1101">
        <v>13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1</v>
      </c>
      <c r="AP1101">
        <v>3</v>
      </c>
      <c r="AQ1101">
        <v>4</v>
      </c>
      <c r="AR1101">
        <v>3</v>
      </c>
      <c r="AS1101">
        <v>3</v>
      </c>
      <c r="AT1101">
        <v>13</v>
      </c>
      <c r="AU1101" t="s">
        <v>37</v>
      </c>
      <c r="AW1101">
        <v>150</v>
      </c>
      <c r="AX1101">
        <v>0</v>
      </c>
      <c r="AY1101">
        <v>0</v>
      </c>
      <c r="AZ1101">
        <v>0</v>
      </c>
      <c r="BA1101">
        <v>150</v>
      </c>
      <c r="BB1101">
        <v>6.9304543000000001</v>
      </c>
      <c r="BC1101">
        <v>14.819990539999999</v>
      </c>
      <c r="BD1101">
        <v>12</v>
      </c>
    </row>
    <row r="1102" spans="1:56" x14ac:dyDescent="0.25">
      <c r="A1102" s="171">
        <v>44173</v>
      </c>
      <c r="B1102" t="s">
        <v>26</v>
      </c>
      <c r="C1102" t="s">
        <v>590</v>
      </c>
      <c r="D1102" t="s">
        <v>591</v>
      </c>
      <c r="E1102" t="s">
        <v>592</v>
      </c>
      <c r="F1102" t="s">
        <v>88</v>
      </c>
      <c r="G1102" t="s">
        <v>593</v>
      </c>
      <c r="H1102" t="s">
        <v>89</v>
      </c>
      <c r="I1102" t="s">
        <v>25</v>
      </c>
      <c r="J1102" t="s">
        <v>596</v>
      </c>
      <c r="L1102" t="s">
        <v>26</v>
      </c>
      <c r="M1102" t="s">
        <v>590</v>
      </c>
      <c r="N1102" t="s">
        <v>591</v>
      </c>
      <c r="O1102" t="s">
        <v>592</v>
      </c>
      <c r="P1102" t="s">
        <v>88</v>
      </c>
      <c r="Q1102" t="s">
        <v>593</v>
      </c>
      <c r="R1102" t="s">
        <v>331</v>
      </c>
      <c r="S1102" t="s">
        <v>56</v>
      </c>
      <c r="T1102" t="s">
        <v>25</v>
      </c>
      <c r="U1102" t="s">
        <v>596</v>
      </c>
      <c r="W1102" t="s">
        <v>26</v>
      </c>
      <c r="X1102" t="s">
        <v>590</v>
      </c>
      <c r="Y1102" t="s">
        <v>591</v>
      </c>
      <c r="Z1102" t="s">
        <v>592</v>
      </c>
      <c r="AA1102" t="s">
        <v>88</v>
      </c>
      <c r="AB1102" t="s">
        <v>593</v>
      </c>
      <c r="AC1102" t="s">
        <v>400</v>
      </c>
      <c r="AD1102" t="s">
        <v>61</v>
      </c>
      <c r="AE1102" t="s">
        <v>30</v>
      </c>
      <c r="AG1102">
        <v>2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1</v>
      </c>
      <c r="AP1102">
        <v>0</v>
      </c>
      <c r="AQ1102">
        <v>0</v>
      </c>
      <c r="AR1102">
        <v>0</v>
      </c>
      <c r="AS1102">
        <v>2</v>
      </c>
      <c r="AT1102">
        <v>2</v>
      </c>
      <c r="AU1102" t="s">
        <v>37</v>
      </c>
      <c r="AW1102">
        <v>10</v>
      </c>
      <c r="AX1102">
        <v>0</v>
      </c>
      <c r="AY1102">
        <v>0</v>
      </c>
      <c r="AZ1102">
        <v>0</v>
      </c>
      <c r="BA1102">
        <v>10</v>
      </c>
      <c r="BB1102">
        <v>6.7419379599999996</v>
      </c>
      <c r="BC1102">
        <v>14.56870743</v>
      </c>
      <c r="BD1102">
        <v>12</v>
      </c>
    </row>
    <row r="1103" spans="1:56" x14ac:dyDescent="0.25">
      <c r="A1103" s="171">
        <v>44173</v>
      </c>
      <c r="B1103" t="s">
        <v>26</v>
      </c>
      <c r="C1103" t="s">
        <v>590</v>
      </c>
      <c r="D1103" t="s">
        <v>591</v>
      </c>
      <c r="E1103" t="s">
        <v>592</v>
      </c>
      <c r="F1103" t="s">
        <v>88</v>
      </c>
      <c r="G1103" t="s">
        <v>593</v>
      </c>
      <c r="H1103" t="s">
        <v>89</v>
      </c>
      <c r="I1103" t="s">
        <v>25</v>
      </c>
      <c r="J1103" t="s">
        <v>596</v>
      </c>
      <c r="L1103" t="s">
        <v>26</v>
      </c>
      <c r="M1103" t="s">
        <v>590</v>
      </c>
      <c r="N1103" t="s">
        <v>591</v>
      </c>
      <c r="O1103" t="s">
        <v>592</v>
      </c>
      <c r="P1103" t="s">
        <v>142</v>
      </c>
      <c r="Q1103" t="s">
        <v>606</v>
      </c>
      <c r="R1103" t="s">
        <v>761</v>
      </c>
      <c r="S1103" t="s">
        <v>56</v>
      </c>
      <c r="T1103" t="s">
        <v>25</v>
      </c>
      <c r="U1103" t="s">
        <v>596</v>
      </c>
      <c r="W1103" t="s">
        <v>26</v>
      </c>
      <c r="X1103" t="s">
        <v>590</v>
      </c>
      <c r="Y1103" t="s">
        <v>591</v>
      </c>
      <c r="Z1103" t="s">
        <v>592</v>
      </c>
      <c r="AA1103" t="s">
        <v>88</v>
      </c>
      <c r="AB1103" t="s">
        <v>593</v>
      </c>
      <c r="AC1103" t="s">
        <v>762</v>
      </c>
      <c r="AD1103" t="s">
        <v>315</v>
      </c>
      <c r="AE1103" t="s">
        <v>30</v>
      </c>
      <c r="AG1103">
        <v>1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1</v>
      </c>
      <c r="AP1103">
        <v>0</v>
      </c>
      <c r="AQ1103">
        <v>0</v>
      </c>
      <c r="AR1103">
        <v>0</v>
      </c>
      <c r="AS1103">
        <v>1</v>
      </c>
      <c r="AT1103">
        <v>1</v>
      </c>
      <c r="AU1103" t="s">
        <v>37</v>
      </c>
      <c r="AW1103">
        <v>36</v>
      </c>
      <c r="AX1103">
        <v>0</v>
      </c>
      <c r="AY1103">
        <v>0</v>
      </c>
      <c r="AZ1103">
        <v>0</v>
      </c>
      <c r="BA1103">
        <v>36</v>
      </c>
      <c r="BB1103">
        <v>6.7419379599999996</v>
      </c>
      <c r="BC1103">
        <v>14.56870743</v>
      </c>
      <c r="BD1103">
        <v>12</v>
      </c>
    </row>
    <row r="1104" spans="1:56" x14ac:dyDescent="0.25">
      <c r="A1104" s="171">
        <v>44173</v>
      </c>
      <c r="B1104" t="s">
        <v>26</v>
      </c>
      <c r="C1104" t="s">
        <v>590</v>
      </c>
      <c r="D1104" t="s">
        <v>591</v>
      </c>
      <c r="E1104" t="s">
        <v>592</v>
      </c>
      <c r="F1104" t="s">
        <v>88</v>
      </c>
      <c r="G1104" t="s">
        <v>593</v>
      </c>
      <c r="H1104" t="s">
        <v>89</v>
      </c>
      <c r="I1104" t="s">
        <v>25</v>
      </c>
      <c r="J1104" t="s">
        <v>596</v>
      </c>
      <c r="L1104" t="s">
        <v>26</v>
      </c>
      <c r="M1104" t="s">
        <v>590</v>
      </c>
      <c r="N1104" t="s">
        <v>591</v>
      </c>
      <c r="O1104" t="s">
        <v>592</v>
      </c>
      <c r="P1104" t="s">
        <v>27</v>
      </c>
      <c r="Q1104" t="s">
        <v>607</v>
      </c>
      <c r="R1104" t="s">
        <v>689</v>
      </c>
      <c r="S1104" t="s">
        <v>265</v>
      </c>
      <c r="T1104" t="s">
        <v>25</v>
      </c>
      <c r="U1104" t="s">
        <v>596</v>
      </c>
      <c r="W1104" t="s">
        <v>109</v>
      </c>
      <c r="X1104" t="s">
        <v>690</v>
      </c>
      <c r="Y1104" t="s">
        <v>173</v>
      </c>
      <c r="Z1104" t="s">
        <v>691</v>
      </c>
      <c r="AA1104" t="s">
        <v>692</v>
      </c>
      <c r="AB1104" t="s">
        <v>693</v>
      </c>
      <c r="AC1104" t="s">
        <v>489</v>
      </c>
      <c r="AD1104" t="s">
        <v>320</v>
      </c>
      <c r="AE1104" t="s">
        <v>30</v>
      </c>
      <c r="AG1104">
        <v>3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1</v>
      </c>
      <c r="AP1104">
        <v>0</v>
      </c>
      <c r="AQ1104">
        <v>0</v>
      </c>
      <c r="AR1104">
        <v>0</v>
      </c>
      <c r="AS1104">
        <v>3</v>
      </c>
      <c r="AT1104">
        <v>3</v>
      </c>
      <c r="AU1104" t="s">
        <v>37</v>
      </c>
      <c r="AW1104">
        <v>105</v>
      </c>
      <c r="AX1104">
        <v>0</v>
      </c>
      <c r="AY1104">
        <v>0</v>
      </c>
      <c r="AZ1104">
        <v>0</v>
      </c>
      <c r="BA1104">
        <v>105</v>
      </c>
      <c r="BB1104">
        <v>6.7419379599999996</v>
      </c>
      <c r="BC1104">
        <v>14.56870743</v>
      </c>
      <c r="BD1104">
        <v>12</v>
      </c>
    </row>
    <row r="1105" spans="1:56" x14ac:dyDescent="0.25">
      <c r="A1105" s="171">
        <v>44173</v>
      </c>
      <c r="B1105" t="s">
        <v>26</v>
      </c>
      <c r="C1105" t="s">
        <v>590</v>
      </c>
      <c r="D1105" t="s">
        <v>591</v>
      </c>
      <c r="E1105" t="s">
        <v>592</v>
      </c>
      <c r="F1105" t="s">
        <v>27</v>
      </c>
      <c r="G1105" t="s">
        <v>607</v>
      </c>
      <c r="H1105" t="s">
        <v>684</v>
      </c>
      <c r="I1105" t="s">
        <v>25</v>
      </c>
      <c r="J1105" t="s">
        <v>596</v>
      </c>
      <c r="L1105" t="s">
        <v>26</v>
      </c>
      <c r="M1105" t="s">
        <v>590</v>
      </c>
      <c r="N1105" t="s">
        <v>591</v>
      </c>
      <c r="O1105" t="s">
        <v>592</v>
      </c>
      <c r="P1105" t="s">
        <v>27</v>
      </c>
      <c r="Q1105" t="s">
        <v>607</v>
      </c>
      <c r="R1105" t="s">
        <v>824</v>
      </c>
      <c r="S1105" t="s">
        <v>342</v>
      </c>
      <c r="T1105" t="s">
        <v>25</v>
      </c>
      <c r="U1105" t="s">
        <v>596</v>
      </c>
      <c r="W1105" t="s">
        <v>26</v>
      </c>
      <c r="X1105" t="s">
        <v>590</v>
      </c>
      <c r="Y1105" t="s">
        <v>591</v>
      </c>
      <c r="Z1105" t="s">
        <v>592</v>
      </c>
      <c r="AA1105" t="s">
        <v>27</v>
      </c>
      <c r="AB1105" t="s">
        <v>607</v>
      </c>
      <c r="AC1105" t="s">
        <v>825</v>
      </c>
      <c r="AD1105" t="s">
        <v>315</v>
      </c>
      <c r="AE1105" t="s">
        <v>30</v>
      </c>
      <c r="AG1105">
        <v>5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 s="36">
        <v>1</v>
      </c>
      <c r="AP1105">
        <v>2</v>
      </c>
      <c r="AQ1105">
        <v>1</v>
      </c>
      <c r="AR1105">
        <v>0</v>
      </c>
      <c r="AS1105">
        <v>2</v>
      </c>
      <c r="AT1105">
        <v>5</v>
      </c>
      <c r="AU1105" t="s">
        <v>21</v>
      </c>
      <c r="AV1105" t="s">
        <v>327</v>
      </c>
      <c r="AW1105">
        <v>87</v>
      </c>
      <c r="AX1105">
        <v>10</v>
      </c>
      <c r="AY1105">
        <v>0</v>
      </c>
      <c r="AZ1105">
        <v>2</v>
      </c>
      <c r="BA1105">
        <v>99</v>
      </c>
      <c r="BB1105">
        <v>6.7870415800000004</v>
      </c>
      <c r="BC1105">
        <v>15.02402678</v>
      </c>
      <c r="BD1105">
        <v>12</v>
      </c>
    </row>
    <row r="1106" spans="1:56" x14ac:dyDescent="0.25">
      <c r="A1106" s="171">
        <v>44173</v>
      </c>
      <c r="B1106" t="s">
        <v>26</v>
      </c>
      <c r="C1106" t="s">
        <v>590</v>
      </c>
      <c r="D1106" t="s">
        <v>591</v>
      </c>
      <c r="E1106" t="s">
        <v>592</v>
      </c>
      <c r="F1106" t="s">
        <v>27</v>
      </c>
      <c r="G1106" t="s">
        <v>607</v>
      </c>
      <c r="H1106" t="s">
        <v>684</v>
      </c>
      <c r="I1106" t="s">
        <v>25</v>
      </c>
      <c r="J1106" t="s">
        <v>596</v>
      </c>
      <c r="L1106" t="s">
        <v>26</v>
      </c>
      <c r="M1106" t="s">
        <v>590</v>
      </c>
      <c r="N1106" t="s">
        <v>591</v>
      </c>
      <c r="O1106" t="s">
        <v>592</v>
      </c>
      <c r="P1106" t="s">
        <v>27</v>
      </c>
      <c r="Q1106" t="s">
        <v>607</v>
      </c>
      <c r="R1106" t="s">
        <v>824</v>
      </c>
      <c r="S1106" t="s">
        <v>342</v>
      </c>
      <c r="T1106" t="s">
        <v>25</v>
      </c>
      <c r="U1106" t="s">
        <v>596</v>
      </c>
      <c r="W1106" t="s">
        <v>26</v>
      </c>
      <c r="X1106" t="s">
        <v>590</v>
      </c>
      <c r="Y1106" t="s">
        <v>591</v>
      </c>
      <c r="Z1106" t="s">
        <v>592</v>
      </c>
      <c r="AA1106" t="s">
        <v>27</v>
      </c>
      <c r="AB1106" t="s">
        <v>607</v>
      </c>
      <c r="AC1106" t="s">
        <v>825</v>
      </c>
      <c r="AD1106" t="s">
        <v>315</v>
      </c>
      <c r="AE1106" t="s">
        <v>30</v>
      </c>
      <c r="AG1106">
        <v>8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 s="36">
        <v>1</v>
      </c>
      <c r="AP1106">
        <v>1</v>
      </c>
      <c r="AQ1106">
        <v>2</v>
      </c>
      <c r="AR1106">
        <v>2</v>
      </c>
      <c r="AS1106">
        <v>3</v>
      </c>
      <c r="AT1106">
        <v>8</v>
      </c>
      <c r="AU1106" t="s">
        <v>268</v>
      </c>
      <c r="AV1106" t="s">
        <v>327</v>
      </c>
      <c r="AW1106">
        <v>176</v>
      </c>
      <c r="AX1106">
        <v>0</v>
      </c>
      <c r="AY1106">
        <v>8</v>
      </c>
      <c r="AZ1106">
        <v>10</v>
      </c>
      <c r="BA1106">
        <v>194</v>
      </c>
      <c r="BB1106">
        <v>6.7870415800000004</v>
      </c>
      <c r="BC1106">
        <v>15.02402678</v>
      </c>
      <c r="BD1106">
        <v>12</v>
      </c>
    </row>
    <row r="1107" spans="1:56" x14ac:dyDescent="0.25">
      <c r="A1107" s="171">
        <v>44173</v>
      </c>
      <c r="B1107" t="s">
        <v>92</v>
      </c>
      <c r="C1107" t="s">
        <v>602</v>
      </c>
      <c r="D1107" t="s">
        <v>940</v>
      </c>
      <c r="E1107" t="s">
        <v>604</v>
      </c>
      <c r="F1107" t="s">
        <v>193</v>
      </c>
      <c r="G1107" t="s">
        <v>754</v>
      </c>
      <c r="H1107" t="s">
        <v>367</v>
      </c>
      <c r="I1107" t="s">
        <v>25</v>
      </c>
      <c r="J1107" t="s">
        <v>596</v>
      </c>
      <c r="L1107" t="s">
        <v>92</v>
      </c>
      <c r="M1107" t="s">
        <v>602</v>
      </c>
      <c r="N1107" t="s">
        <v>940</v>
      </c>
      <c r="O1107" t="s">
        <v>604</v>
      </c>
      <c r="P1107" t="s">
        <v>154</v>
      </c>
      <c r="Q1107" t="s">
        <v>605</v>
      </c>
      <c r="R1107" t="s">
        <v>1057</v>
      </c>
      <c r="S1107" t="s">
        <v>144</v>
      </c>
      <c r="T1107" t="s">
        <v>25</v>
      </c>
      <c r="U1107" t="s">
        <v>596</v>
      </c>
      <c r="W1107" t="s">
        <v>92</v>
      </c>
      <c r="X1107" t="s">
        <v>602</v>
      </c>
      <c r="Y1107" t="s">
        <v>603</v>
      </c>
      <c r="Z1107" t="s">
        <v>604</v>
      </c>
      <c r="AA1107" t="s">
        <v>193</v>
      </c>
      <c r="AB1107" t="s">
        <v>754</v>
      </c>
      <c r="AC1107" t="s">
        <v>1063</v>
      </c>
      <c r="AD1107" t="s">
        <v>61</v>
      </c>
      <c r="AE1107" t="s">
        <v>30</v>
      </c>
      <c r="AG1107">
        <v>4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 s="36">
        <v>1</v>
      </c>
      <c r="AP1107">
        <v>0</v>
      </c>
      <c r="AQ1107">
        <v>0</v>
      </c>
      <c r="AR1107">
        <v>0</v>
      </c>
      <c r="AS1107">
        <v>4</v>
      </c>
      <c r="AT1107">
        <v>4</v>
      </c>
      <c r="AU1107" t="s">
        <v>37</v>
      </c>
      <c r="AW1107">
        <v>63</v>
      </c>
      <c r="AX1107">
        <v>0</v>
      </c>
      <c r="AY1107">
        <v>0</v>
      </c>
      <c r="AZ1107">
        <v>0</v>
      </c>
      <c r="BA1107">
        <v>63</v>
      </c>
      <c r="BB1107">
        <v>4.8990748999999996</v>
      </c>
      <c r="BC1107">
        <v>14.54433978</v>
      </c>
      <c r="BD1107">
        <v>12</v>
      </c>
    </row>
    <row r="1108" spans="1:56" x14ac:dyDescent="0.25">
      <c r="A1108" s="171">
        <v>44173</v>
      </c>
      <c r="B1108" t="s">
        <v>92</v>
      </c>
      <c r="C1108" t="s">
        <v>602</v>
      </c>
      <c r="D1108" t="s">
        <v>940</v>
      </c>
      <c r="E1108" t="s">
        <v>604</v>
      </c>
      <c r="F1108" t="s">
        <v>193</v>
      </c>
      <c r="G1108" t="s">
        <v>754</v>
      </c>
      <c r="H1108" t="s">
        <v>367</v>
      </c>
      <c r="I1108" t="s">
        <v>25</v>
      </c>
      <c r="J1108" t="s">
        <v>596</v>
      </c>
      <c r="L1108" t="s">
        <v>92</v>
      </c>
      <c r="M1108" t="s">
        <v>602</v>
      </c>
      <c r="N1108" t="s">
        <v>940</v>
      </c>
      <c r="O1108" t="s">
        <v>604</v>
      </c>
      <c r="P1108" t="s">
        <v>193</v>
      </c>
      <c r="Q1108" t="s">
        <v>754</v>
      </c>
      <c r="R1108" t="s">
        <v>366</v>
      </c>
      <c r="S1108" t="s">
        <v>342</v>
      </c>
      <c r="T1108" t="s">
        <v>25</v>
      </c>
      <c r="U1108" t="s">
        <v>596</v>
      </c>
      <c r="W1108" t="s">
        <v>92</v>
      </c>
      <c r="X1108" t="s">
        <v>602</v>
      </c>
      <c r="Y1108" t="s">
        <v>603</v>
      </c>
      <c r="Z1108" t="s">
        <v>604</v>
      </c>
      <c r="AA1108" t="s">
        <v>154</v>
      </c>
      <c r="AB1108" t="s">
        <v>605</v>
      </c>
      <c r="AC1108" t="s">
        <v>401</v>
      </c>
      <c r="AD1108" t="s">
        <v>315</v>
      </c>
      <c r="AE1108" t="s">
        <v>30</v>
      </c>
      <c r="AG1108">
        <v>3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 s="36">
        <v>1</v>
      </c>
      <c r="AP1108">
        <v>0</v>
      </c>
      <c r="AQ1108">
        <v>0</v>
      </c>
      <c r="AR1108">
        <v>0</v>
      </c>
      <c r="AS1108">
        <v>3</v>
      </c>
      <c r="AT1108">
        <v>3</v>
      </c>
      <c r="AU1108" t="s">
        <v>37</v>
      </c>
      <c r="AW1108">
        <v>19</v>
      </c>
      <c r="AX1108">
        <v>0</v>
      </c>
      <c r="AY1108">
        <v>0</v>
      </c>
      <c r="AZ1108">
        <v>0</v>
      </c>
      <c r="BA1108">
        <v>19</v>
      </c>
      <c r="BB1108">
        <v>4.8990748999999996</v>
      </c>
      <c r="BC1108">
        <v>14.54433978</v>
      </c>
      <c r="BD1108">
        <v>12</v>
      </c>
    </row>
    <row r="1109" spans="1:56" x14ac:dyDescent="0.25">
      <c r="A1109" s="171">
        <v>44173</v>
      </c>
      <c r="B1109" t="s">
        <v>92</v>
      </c>
      <c r="C1109" t="s">
        <v>602</v>
      </c>
      <c r="D1109" t="s">
        <v>940</v>
      </c>
      <c r="E1109" t="s">
        <v>604</v>
      </c>
      <c r="F1109" t="s">
        <v>193</v>
      </c>
      <c r="G1109" t="s">
        <v>754</v>
      </c>
      <c r="H1109" t="s">
        <v>367</v>
      </c>
      <c r="I1109" t="s">
        <v>14</v>
      </c>
      <c r="J1109" t="s">
        <v>611</v>
      </c>
      <c r="L1109" t="s">
        <v>23</v>
      </c>
      <c r="M1109" t="s">
        <v>613</v>
      </c>
      <c r="R1109" t="s">
        <v>372</v>
      </c>
      <c r="S1109" t="s">
        <v>1072</v>
      </c>
      <c r="T1109" t="s">
        <v>544</v>
      </c>
      <c r="U1109" t="s">
        <v>782</v>
      </c>
      <c r="AC1109" t="s">
        <v>372</v>
      </c>
      <c r="AD1109" t="s">
        <v>986</v>
      </c>
      <c r="AE1109" t="s">
        <v>20</v>
      </c>
      <c r="AG1109">
        <v>3</v>
      </c>
      <c r="AH1109">
        <v>6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 s="36">
        <v>2</v>
      </c>
      <c r="AP1109">
        <v>0</v>
      </c>
      <c r="AQ1109">
        <v>0</v>
      </c>
      <c r="AR1109">
        <v>0</v>
      </c>
      <c r="AS1109">
        <v>9</v>
      </c>
      <c r="AT1109">
        <v>9</v>
      </c>
      <c r="AU1109" t="s">
        <v>37</v>
      </c>
      <c r="AW1109">
        <v>247</v>
      </c>
      <c r="AX1109">
        <v>0</v>
      </c>
      <c r="AY1109">
        <v>0</v>
      </c>
      <c r="AZ1109">
        <v>0</v>
      </c>
      <c r="BA1109">
        <v>247</v>
      </c>
      <c r="BB1109">
        <v>4.8990748999999996</v>
      </c>
      <c r="BC1109">
        <v>14.54433978</v>
      </c>
      <c r="BD1109">
        <v>12</v>
      </c>
    </row>
    <row r="1110" spans="1:56" x14ac:dyDescent="0.25">
      <c r="A1110" s="171">
        <v>44173</v>
      </c>
      <c r="B1110" t="s">
        <v>92</v>
      </c>
      <c r="C1110" t="s">
        <v>602</v>
      </c>
      <c r="D1110" t="s">
        <v>940</v>
      </c>
      <c r="E1110" t="s">
        <v>604</v>
      </c>
      <c r="F1110" t="s">
        <v>193</v>
      </c>
      <c r="G1110" t="s">
        <v>754</v>
      </c>
      <c r="H1110" t="s">
        <v>367</v>
      </c>
      <c r="I1110" t="s">
        <v>25</v>
      </c>
      <c r="J1110" t="s">
        <v>596</v>
      </c>
      <c r="L1110" t="s">
        <v>109</v>
      </c>
      <c r="M1110" t="s">
        <v>690</v>
      </c>
      <c r="N1110" t="s">
        <v>271</v>
      </c>
      <c r="O1110" t="s">
        <v>714</v>
      </c>
      <c r="P1110" t="s">
        <v>305</v>
      </c>
      <c r="Q1110" t="s">
        <v>1074</v>
      </c>
      <c r="R1110" t="s">
        <v>1075</v>
      </c>
      <c r="S1110" t="s">
        <v>121</v>
      </c>
      <c r="T1110" t="s">
        <v>25</v>
      </c>
      <c r="U1110" t="s">
        <v>596</v>
      </c>
      <c r="W1110" t="s">
        <v>92</v>
      </c>
      <c r="X1110" t="s">
        <v>602</v>
      </c>
      <c r="Y1110" t="s">
        <v>603</v>
      </c>
      <c r="Z1110" t="s">
        <v>604</v>
      </c>
      <c r="AA1110" t="s">
        <v>99</v>
      </c>
      <c r="AB1110" t="s">
        <v>695</v>
      </c>
      <c r="AC1110" t="s">
        <v>1096</v>
      </c>
      <c r="AD1110" t="s">
        <v>545</v>
      </c>
      <c r="AE1110" t="s">
        <v>30</v>
      </c>
      <c r="AG1110">
        <v>7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 s="36">
        <v>1</v>
      </c>
      <c r="AP1110">
        <v>0</v>
      </c>
      <c r="AQ1110">
        <v>0</v>
      </c>
      <c r="AR1110">
        <v>0</v>
      </c>
      <c r="AS1110">
        <v>7</v>
      </c>
      <c r="AT1110">
        <v>7</v>
      </c>
      <c r="AU1110" t="s">
        <v>37</v>
      </c>
      <c r="AW1110">
        <v>167</v>
      </c>
      <c r="AX1110">
        <v>0</v>
      </c>
      <c r="AY1110">
        <v>0</v>
      </c>
      <c r="AZ1110">
        <v>0</v>
      </c>
      <c r="BA1110">
        <v>167</v>
      </c>
      <c r="BB1110">
        <v>4.8990748999999996</v>
      </c>
      <c r="BC1110">
        <v>14.54433978</v>
      </c>
      <c r="BD1110">
        <v>12</v>
      </c>
    </row>
    <row r="1111" spans="1:56" x14ac:dyDescent="0.25">
      <c r="A1111" s="171">
        <v>44173</v>
      </c>
      <c r="B1111" t="s">
        <v>92</v>
      </c>
      <c r="C1111" t="s">
        <v>602</v>
      </c>
      <c r="D1111" t="s">
        <v>940</v>
      </c>
      <c r="E1111" t="s">
        <v>604</v>
      </c>
      <c r="F1111" t="s">
        <v>193</v>
      </c>
      <c r="G1111" t="s">
        <v>754</v>
      </c>
      <c r="H1111" t="s">
        <v>367</v>
      </c>
      <c r="I1111" t="s">
        <v>281</v>
      </c>
      <c r="J1111" t="s">
        <v>1019</v>
      </c>
      <c r="L1111" t="s">
        <v>282</v>
      </c>
      <c r="M1111" t="s">
        <v>1020</v>
      </c>
      <c r="R1111" t="s">
        <v>372</v>
      </c>
      <c r="S1111" t="s">
        <v>1111</v>
      </c>
      <c r="T1111" t="s">
        <v>17</v>
      </c>
      <c r="U1111" t="s">
        <v>594</v>
      </c>
      <c r="W1111" t="s">
        <v>221</v>
      </c>
      <c r="X1111" t="s">
        <v>622</v>
      </c>
      <c r="AC1111" t="s">
        <v>372</v>
      </c>
      <c r="AD1111" t="s">
        <v>662</v>
      </c>
      <c r="AE1111" t="s">
        <v>1038</v>
      </c>
      <c r="AG1111">
        <v>2</v>
      </c>
      <c r="AH1111">
        <v>0</v>
      </c>
      <c r="AI1111">
        <v>0</v>
      </c>
      <c r="AJ1111">
        <v>0</v>
      </c>
      <c r="AK1111">
        <v>6</v>
      </c>
      <c r="AL1111">
        <v>0</v>
      </c>
      <c r="AM1111">
        <v>0</v>
      </c>
      <c r="AN1111">
        <v>0</v>
      </c>
      <c r="AO1111" s="36">
        <v>2</v>
      </c>
      <c r="AP1111">
        <v>0</v>
      </c>
      <c r="AQ1111">
        <v>0</v>
      </c>
      <c r="AR1111">
        <v>0</v>
      </c>
      <c r="AS1111">
        <v>8</v>
      </c>
      <c r="AT1111">
        <v>8</v>
      </c>
      <c r="AU1111" t="s">
        <v>37</v>
      </c>
      <c r="AW1111">
        <v>253</v>
      </c>
      <c r="AX1111">
        <v>0</v>
      </c>
      <c r="AY1111">
        <v>0</v>
      </c>
      <c r="AZ1111">
        <v>0</v>
      </c>
      <c r="BA1111">
        <v>253</v>
      </c>
      <c r="BB1111">
        <v>4.8990748999999996</v>
      </c>
      <c r="BC1111">
        <v>14.54433978</v>
      </c>
      <c r="BD1111">
        <v>12</v>
      </c>
    </row>
    <row r="1112" spans="1:56" x14ac:dyDescent="0.25">
      <c r="A1112" s="171">
        <v>44173</v>
      </c>
      <c r="B1112" t="s">
        <v>92</v>
      </c>
      <c r="C1112" t="s">
        <v>602</v>
      </c>
      <c r="D1112" t="s">
        <v>940</v>
      </c>
      <c r="E1112" t="s">
        <v>604</v>
      </c>
      <c r="F1112" t="s">
        <v>193</v>
      </c>
      <c r="G1112" t="s">
        <v>754</v>
      </c>
      <c r="H1112" t="s">
        <v>367</v>
      </c>
      <c r="I1112" t="s">
        <v>25</v>
      </c>
      <c r="J1112" t="s">
        <v>596</v>
      </c>
      <c r="L1112" t="s">
        <v>92</v>
      </c>
      <c r="M1112" t="s">
        <v>602</v>
      </c>
      <c r="N1112" t="s">
        <v>940</v>
      </c>
      <c r="O1112" t="s">
        <v>604</v>
      </c>
      <c r="P1112" t="s">
        <v>193</v>
      </c>
      <c r="Q1112" t="s">
        <v>754</v>
      </c>
      <c r="R1112" t="s">
        <v>1117</v>
      </c>
      <c r="S1112" t="s">
        <v>342</v>
      </c>
      <c r="T1112" t="s">
        <v>25</v>
      </c>
      <c r="U1112" t="s">
        <v>596</v>
      </c>
      <c r="W1112" t="s">
        <v>92</v>
      </c>
      <c r="X1112" t="s">
        <v>602</v>
      </c>
      <c r="Y1112" t="s">
        <v>603</v>
      </c>
      <c r="Z1112" t="s">
        <v>604</v>
      </c>
      <c r="AA1112" t="s">
        <v>154</v>
      </c>
      <c r="AB1112" t="s">
        <v>605</v>
      </c>
      <c r="AC1112" t="s">
        <v>1057</v>
      </c>
      <c r="AD1112" t="s">
        <v>56</v>
      </c>
      <c r="AE1112" t="s">
        <v>30</v>
      </c>
      <c r="AG1112">
        <v>5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 s="36">
        <v>1</v>
      </c>
      <c r="AP1112">
        <v>0</v>
      </c>
      <c r="AQ1112">
        <v>0</v>
      </c>
      <c r="AR1112">
        <v>0</v>
      </c>
      <c r="AS1112">
        <v>5</v>
      </c>
      <c r="AT1112">
        <v>5</v>
      </c>
      <c r="AU1112" t="s">
        <v>66</v>
      </c>
      <c r="AV1112" t="s">
        <v>327</v>
      </c>
      <c r="AW1112">
        <v>152</v>
      </c>
      <c r="AX1112">
        <v>0</v>
      </c>
      <c r="AY1112">
        <v>12</v>
      </c>
      <c r="AZ1112">
        <v>3</v>
      </c>
      <c r="BA1112">
        <v>167</v>
      </c>
      <c r="BB1112">
        <v>4.8990748999999996</v>
      </c>
      <c r="BC1112">
        <v>14.54433978</v>
      </c>
      <c r="BD1112">
        <v>12</v>
      </c>
    </row>
    <row r="1113" spans="1:56" x14ac:dyDescent="0.25">
      <c r="A1113" s="171">
        <v>44173</v>
      </c>
      <c r="B1113" t="s">
        <v>92</v>
      </c>
      <c r="C1113" t="s">
        <v>602</v>
      </c>
      <c r="D1113" t="s">
        <v>940</v>
      </c>
      <c r="E1113" t="s">
        <v>604</v>
      </c>
      <c r="F1113" t="s">
        <v>193</v>
      </c>
      <c r="G1113" t="s">
        <v>754</v>
      </c>
      <c r="H1113" t="s">
        <v>367</v>
      </c>
      <c r="I1113" t="s">
        <v>17</v>
      </c>
      <c r="J1113" t="s">
        <v>594</v>
      </c>
      <c r="L1113" t="s">
        <v>18</v>
      </c>
      <c r="M1113" t="s">
        <v>601</v>
      </c>
      <c r="R1113" t="s">
        <v>372</v>
      </c>
      <c r="S1113" t="s">
        <v>253</v>
      </c>
      <c r="T1113" t="s">
        <v>25</v>
      </c>
      <c r="U1113" t="s">
        <v>596</v>
      </c>
      <c r="W1113" t="s">
        <v>92</v>
      </c>
      <c r="X1113" t="s">
        <v>602</v>
      </c>
      <c r="Y1113" t="s">
        <v>157</v>
      </c>
      <c r="Z1113" t="s">
        <v>665</v>
      </c>
      <c r="AA1113" t="s">
        <v>201</v>
      </c>
      <c r="AB1113" t="s">
        <v>666</v>
      </c>
      <c r="AC1113" t="s">
        <v>1050</v>
      </c>
      <c r="AD1113" t="s">
        <v>77</v>
      </c>
      <c r="AE1113" t="s">
        <v>112</v>
      </c>
      <c r="AG1113">
        <v>0</v>
      </c>
      <c r="AH1113">
        <v>0</v>
      </c>
      <c r="AI1113">
        <v>5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 s="36">
        <v>1</v>
      </c>
      <c r="AP1113">
        <v>0</v>
      </c>
      <c r="AQ1113">
        <v>0</v>
      </c>
      <c r="AR1113">
        <v>0</v>
      </c>
      <c r="AS1113">
        <v>5</v>
      </c>
      <c r="AT1113">
        <v>5</v>
      </c>
      <c r="AU1113" t="s">
        <v>151</v>
      </c>
      <c r="AV1113" t="s">
        <v>327</v>
      </c>
      <c r="AW1113">
        <v>149</v>
      </c>
      <c r="AX1113">
        <v>0</v>
      </c>
      <c r="AY1113">
        <v>0</v>
      </c>
      <c r="AZ1113">
        <v>3</v>
      </c>
      <c r="BA1113">
        <v>152</v>
      </c>
      <c r="BB1113">
        <v>4.8990748999999996</v>
      </c>
      <c r="BC1113">
        <v>14.54433978</v>
      </c>
      <c r="BD1113">
        <v>12</v>
      </c>
    </row>
    <row r="1114" spans="1:56" x14ac:dyDescent="0.25">
      <c r="A1114" s="171">
        <v>44173</v>
      </c>
      <c r="B1114" t="s">
        <v>92</v>
      </c>
      <c r="C1114" t="s">
        <v>602</v>
      </c>
      <c r="D1114" t="s">
        <v>940</v>
      </c>
      <c r="E1114" t="s">
        <v>604</v>
      </c>
      <c r="F1114" t="s">
        <v>218</v>
      </c>
      <c r="G1114" t="s">
        <v>837</v>
      </c>
      <c r="H1114" t="s">
        <v>364</v>
      </c>
      <c r="I1114" t="s">
        <v>25</v>
      </c>
      <c r="J1114" t="s">
        <v>596</v>
      </c>
      <c r="L1114" t="s">
        <v>92</v>
      </c>
      <c r="M1114" t="s">
        <v>602</v>
      </c>
      <c r="N1114" t="s">
        <v>157</v>
      </c>
      <c r="O1114" t="s">
        <v>665</v>
      </c>
      <c r="P1114" t="s">
        <v>201</v>
      </c>
      <c r="Q1114" t="s">
        <v>666</v>
      </c>
      <c r="R1114" t="s">
        <v>888</v>
      </c>
      <c r="S1114" t="s">
        <v>144</v>
      </c>
      <c r="T1114" t="s">
        <v>17</v>
      </c>
      <c r="U1114" t="s">
        <v>594</v>
      </c>
      <c r="W1114" t="s">
        <v>618</v>
      </c>
      <c r="X1114" t="s">
        <v>619</v>
      </c>
      <c r="AC1114" t="s">
        <v>372</v>
      </c>
      <c r="AD1114" t="s">
        <v>266</v>
      </c>
      <c r="AE1114" t="s">
        <v>30</v>
      </c>
      <c r="AG1114">
        <v>5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1</v>
      </c>
      <c r="AP1114">
        <v>0</v>
      </c>
      <c r="AQ1114">
        <v>0</v>
      </c>
      <c r="AR1114">
        <v>0</v>
      </c>
      <c r="AS1114">
        <v>5</v>
      </c>
      <c r="AT1114">
        <v>5</v>
      </c>
      <c r="AU1114" t="s">
        <v>37</v>
      </c>
      <c r="AW1114">
        <v>500</v>
      </c>
      <c r="AX1114">
        <v>0</v>
      </c>
      <c r="AY1114">
        <v>0</v>
      </c>
      <c r="AZ1114">
        <v>0</v>
      </c>
      <c r="BA1114">
        <v>500</v>
      </c>
      <c r="BB1114">
        <v>5.0849866700000002</v>
      </c>
      <c r="BC1114">
        <v>14.63825578</v>
      </c>
      <c r="BD1114">
        <v>12</v>
      </c>
    </row>
    <row r="1115" spans="1:56" x14ac:dyDescent="0.25">
      <c r="A1115" s="171">
        <v>44173</v>
      </c>
      <c r="B1115" t="s">
        <v>92</v>
      </c>
      <c r="C1115" t="s">
        <v>602</v>
      </c>
      <c r="D1115" t="s">
        <v>940</v>
      </c>
      <c r="E1115" t="s">
        <v>604</v>
      </c>
      <c r="F1115" t="s">
        <v>218</v>
      </c>
      <c r="G1115" t="s">
        <v>837</v>
      </c>
      <c r="H1115" t="s">
        <v>364</v>
      </c>
      <c r="I1115" t="s">
        <v>25</v>
      </c>
      <c r="J1115" t="s">
        <v>596</v>
      </c>
      <c r="L1115" t="s">
        <v>122</v>
      </c>
      <c r="M1115" t="s">
        <v>680</v>
      </c>
      <c r="N1115" t="s">
        <v>123</v>
      </c>
      <c r="O1115" t="s">
        <v>909</v>
      </c>
      <c r="P1115" t="s">
        <v>124</v>
      </c>
      <c r="Q1115" t="s">
        <v>910</v>
      </c>
      <c r="R1115" t="s">
        <v>911</v>
      </c>
      <c r="S1115" t="s">
        <v>141</v>
      </c>
      <c r="T1115" t="s">
        <v>17</v>
      </c>
      <c r="U1115" t="s">
        <v>594</v>
      </c>
      <c r="W1115" t="s">
        <v>143</v>
      </c>
      <c r="X1115" t="s">
        <v>595</v>
      </c>
      <c r="AC1115" t="s">
        <v>372</v>
      </c>
      <c r="AD1115" t="s">
        <v>267</v>
      </c>
      <c r="AE1115" t="s">
        <v>332</v>
      </c>
      <c r="AG1115">
        <v>0</v>
      </c>
      <c r="AH1115">
        <v>9</v>
      </c>
      <c r="AI1115">
        <v>0</v>
      </c>
      <c r="AJ1115">
        <v>12</v>
      </c>
      <c r="AK1115">
        <v>0</v>
      </c>
      <c r="AL1115">
        <v>0</v>
      </c>
      <c r="AM1115">
        <v>0</v>
      </c>
      <c r="AN1115">
        <v>0</v>
      </c>
      <c r="AO1115">
        <v>2</v>
      </c>
      <c r="AP1115">
        <v>2</v>
      </c>
      <c r="AQ1115">
        <v>6</v>
      </c>
      <c r="AR1115">
        <v>7</v>
      </c>
      <c r="AS1115">
        <v>6</v>
      </c>
      <c r="AT1115">
        <v>21</v>
      </c>
      <c r="AU1115" t="s">
        <v>31</v>
      </c>
      <c r="AW1115">
        <v>1800</v>
      </c>
      <c r="AX1115">
        <v>300</v>
      </c>
      <c r="AY1115">
        <v>0</v>
      </c>
      <c r="AZ1115">
        <v>0</v>
      </c>
      <c r="BA1115">
        <v>2100</v>
      </c>
      <c r="BB1115">
        <v>5.0849866700000002</v>
      </c>
      <c r="BC1115">
        <v>14.63825578</v>
      </c>
      <c r="BD1115">
        <v>12</v>
      </c>
    </row>
    <row r="1116" spans="1:56" x14ac:dyDescent="0.25">
      <c r="A1116" s="171">
        <v>44173</v>
      </c>
      <c r="B1116" t="s">
        <v>92</v>
      </c>
      <c r="C1116" t="s">
        <v>602</v>
      </c>
      <c r="D1116" t="s">
        <v>940</v>
      </c>
      <c r="E1116" t="s">
        <v>604</v>
      </c>
      <c r="F1116" t="s">
        <v>218</v>
      </c>
      <c r="G1116" t="s">
        <v>837</v>
      </c>
      <c r="H1116" t="s">
        <v>364</v>
      </c>
      <c r="I1116" t="s">
        <v>25</v>
      </c>
      <c r="J1116" t="s">
        <v>596</v>
      </c>
      <c r="L1116" t="s">
        <v>92</v>
      </c>
      <c r="M1116" t="s">
        <v>602</v>
      </c>
      <c r="N1116" t="s">
        <v>157</v>
      </c>
      <c r="O1116" t="s">
        <v>665</v>
      </c>
      <c r="P1116" t="s">
        <v>201</v>
      </c>
      <c r="Q1116" t="s">
        <v>666</v>
      </c>
      <c r="R1116" t="s">
        <v>888</v>
      </c>
      <c r="S1116" t="s">
        <v>144</v>
      </c>
      <c r="T1116" t="s">
        <v>17</v>
      </c>
      <c r="U1116" t="s">
        <v>594</v>
      </c>
      <c r="W1116" t="s">
        <v>618</v>
      </c>
      <c r="X1116" t="s">
        <v>619</v>
      </c>
      <c r="AC1116" t="s">
        <v>372</v>
      </c>
      <c r="AD1116" t="s">
        <v>267</v>
      </c>
      <c r="AE1116" t="s">
        <v>30</v>
      </c>
      <c r="AG1116">
        <v>6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1</v>
      </c>
      <c r="AP1116">
        <v>0</v>
      </c>
      <c r="AQ1116">
        <v>0</v>
      </c>
      <c r="AR1116">
        <v>0</v>
      </c>
      <c r="AS1116">
        <v>6</v>
      </c>
      <c r="AT1116">
        <v>6</v>
      </c>
      <c r="AU1116" t="s">
        <v>37</v>
      </c>
      <c r="AW1116">
        <v>490</v>
      </c>
      <c r="AX1116">
        <v>0</v>
      </c>
      <c r="AY1116">
        <v>0</v>
      </c>
      <c r="AZ1116">
        <v>0</v>
      </c>
      <c r="BA1116">
        <v>490</v>
      </c>
      <c r="BB1116">
        <v>5.0849866700000002</v>
      </c>
      <c r="BC1116">
        <v>14.63825578</v>
      </c>
      <c r="BD1116">
        <v>12</v>
      </c>
    </row>
    <row r="1117" spans="1:56" x14ac:dyDescent="0.25">
      <c r="A1117" s="171">
        <v>44173</v>
      </c>
      <c r="B1117" t="s">
        <v>92</v>
      </c>
      <c r="C1117" t="s">
        <v>602</v>
      </c>
      <c r="D1117" t="s">
        <v>940</v>
      </c>
      <c r="E1117" t="s">
        <v>604</v>
      </c>
      <c r="F1117" t="s">
        <v>218</v>
      </c>
      <c r="G1117" t="s">
        <v>837</v>
      </c>
      <c r="H1117" t="s">
        <v>364</v>
      </c>
      <c r="I1117" t="s">
        <v>25</v>
      </c>
      <c r="J1117" t="s">
        <v>596</v>
      </c>
      <c r="L1117" t="s">
        <v>92</v>
      </c>
      <c r="M1117" t="s">
        <v>602</v>
      </c>
      <c r="N1117" t="s">
        <v>940</v>
      </c>
      <c r="O1117" t="s">
        <v>604</v>
      </c>
      <c r="P1117" t="s">
        <v>193</v>
      </c>
      <c r="Q1117" t="s">
        <v>754</v>
      </c>
      <c r="R1117" t="s">
        <v>983</v>
      </c>
      <c r="S1117" t="s">
        <v>342</v>
      </c>
      <c r="T1117" t="s">
        <v>17</v>
      </c>
      <c r="U1117" t="s">
        <v>594</v>
      </c>
      <c r="W1117" t="s">
        <v>143</v>
      </c>
      <c r="X1117" t="s">
        <v>595</v>
      </c>
      <c r="AC1117" t="s">
        <v>372</v>
      </c>
      <c r="AD1117" t="s">
        <v>658</v>
      </c>
      <c r="AE1117" t="s">
        <v>30</v>
      </c>
      <c r="AG1117">
        <v>4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1</v>
      </c>
      <c r="AP1117">
        <v>0</v>
      </c>
      <c r="AQ1117">
        <v>0</v>
      </c>
      <c r="AR1117">
        <v>1</v>
      </c>
      <c r="AS1117">
        <v>3</v>
      </c>
      <c r="AT1117">
        <v>4</v>
      </c>
      <c r="AU1117" t="s">
        <v>31</v>
      </c>
      <c r="AW1117">
        <v>350</v>
      </c>
      <c r="AX1117">
        <v>80</v>
      </c>
      <c r="AY1117">
        <v>0</v>
      </c>
      <c r="AZ1117">
        <v>0</v>
      </c>
      <c r="BA1117">
        <v>430</v>
      </c>
      <c r="BB1117">
        <v>5.0849866700000002</v>
      </c>
      <c r="BC1117">
        <v>14.63825578</v>
      </c>
      <c r="BD1117">
        <v>12</v>
      </c>
    </row>
    <row r="1118" spans="1:56" x14ac:dyDescent="0.25">
      <c r="A1118" s="171">
        <v>44173</v>
      </c>
      <c r="B1118" t="s">
        <v>92</v>
      </c>
      <c r="C1118" t="s">
        <v>602</v>
      </c>
      <c r="D1118" t="s">
        <v>940</v>
      </c>
      <c r="E1118" t="s">
        <v>604</v>
      </c>
      <c r="F1118" t="s">
        <v>218</v>
      </c>
      <c r="G1118" t="s">
        <v>837</v>
      </c>
      <c r="H1118" t="s">
        <v>364</v>
      </c>
      <c r="I1118" t="s">
        <v>25</v>
      </c>
      <c r="J1118" t="s">
        <v>596</v>
      </c>
      <c r="L1118" t="s">
        <v>92</v>
      </c>
      <c r="M1118" t="s">
        <v>602</v>
      </c>
      <c r="N1118" t="s">
        <v>157</v>
      </c>
      <c r="O1118" t="s">
        <v>665</v>
      </c>
      <c r="P1118" t="s">
        <v>201</v>
      </c>
      <c r="Q1118" t="s">
        <v>666</v>
      </c>
      <c r="R1118" t="s">
        <v>958</v>
      </c>
      <c r="S1118" t="s">
        <v>59</v>
      </c>
      <c r="T1118" t="s">
        <v>17</v>
      </c>
      <c r="U1118" t="s">
        <v>594</v>
      </c>
      <c r="W1118" t="s">
        <v>639</v>
      </c>
      <c r="X1118" t="s">
        <v>640</v>
      </c>
      <c r="AC1118" t="s">
        <v>372</v>
      </c>
      <c r="AD1118" t="s">
        <v>267</v>
      </c>
      <c r="AE1118" t="s">
        <v>30</v>
      </c>
      <c r="AG1118">
        <v>6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 s="36">
        <v>1</v>
      </c>
      <c r="AP1118">
        <v>0</v>
      </c>
      <c r="AQ1118">
        <v>2</v>
      </c>
      <c r="AR1118">
        <v>2</v>
      </c>
      <c r="AS1118">
        <v>2</v>
      </c>
      <c r="AT1118">
        <v>6</v>
      </c>
      <c r="AU1118" t="s">
        <v>31</v>
      </c>
      <c r="AW1118">
        <v>430</v>
      </c>
      <c r="AX1118">
        <v>80</v>
      </c>
      <c r="AY1118">
        <v>0</v>
      </c>
      <c r="AZ1118">
        <v>0</v>
      </c>
      <c r="BA1118">
        <v>510</v>
      </c>
      <c r="BB1118">
        <v>5.0849866700000002</v>
      </c>
      <c r="BC1118">
        <v>14.63825578</v>
      </c>
      <c r="BD1118">
        <v>12</v>
      </c>
    </row>
    <row r="1119" spans="1:56" x14ac:dyDescent="0.25">
      <c r="A1119" s="171">
        <v>44173</v>
      </c>
      <c r="B1119" t="s">
        <v>92</v>
      </c>
      <c r="C1119" t="s">
        <v>602</v>
      </c>
      <c r="D1119" t="s">
        <v>940</v>
      </c>
      <c r="E1119" t="s">
        <v>604</v>
      </c>
      <c r="F1119" t="s">
        <v>218</v>
      </c>
      <c r="G1119" t="s">
        <v>837</v>
      </c>
      <c r="H1119" t="s">
        <v>364</v>
      </c>
      <c r="I1119" t="s">
        <v>25</v>
      </c>
      <c r="J1119" t="s">
        <v>596</v>
      </c>
      <c r="L1119" t="s">
        <v>92</v>
      </c>
      <c r="M1119" t="s">
        <v>602</v>
      </c>
      <c r="N1119" t="s">
        <v>157</v>
      </c>
      <c r="O1119" t="s">
        <v>665</v>
      </c>
      <c r="P1119" t="s">
        <v>201</v>
      </c>
      <c r="Q1119" t="s">
        <v>666</v>
      </c>
      <c r="R1119" t="s">
        <v>888</v>
      </c>
      <c r="S1119" t="s">
        <v>265</v>
      </c>
      <c r="T1119" t="s">
        <v>17</v>
      </c>
      <c r="U1119" t="s">
        <v>594</v>
      </c>
      <c r="W1119" t="s">
        <v>618</v>
      </c>
      <c r="X1119" t="s">
        <v>619</v>
      </c>
      <c r="AC1119" t="s">
        <v>372</v>
      </c>
      <c r="AD1119" t="s">
        <v>267</v>
      </c>
      <c r="AE1119" t="s">
        <v>30</v>
      </c>
      <c r="AG1119">
        <v>4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 s="36">
        <v>1</v>
      </c>
      <c r="AP1119">
        <v>0</v>
      </c>
      <c r="AQ1119">
        <v>0</v>
      </c>
      <c r="AR1119">
        <v>2</v>
      </c>
      <c r="AS1119">
        <v>2</v>
      </c>
      <c r="AT1119">
        <v>4</v>
      </c>
      <c r="AU1119" t="s">
        <v>37</v>
      </c>
      <c r="AW1119">
        <v>450</v>
      </c>
      <c r="AX1119">
        <v>0</v>
      </c>
      <c r="AY1119">
        <v>0</v>
      </c>
      <c r="AZ1119">
        <v>0</v>
      </c>
      <c r="BA1119">
        <v>450</v>
      </c>
      <c r="BB1119">
        <v>5.0849866700000002</v>
      </c>
      <c r="BC1119">
        <v>14.63825578</v>
      </c>
      <c r="BD1119">
        <v>12</v>
      </c>
    </row>
    <row r="1120" spans="1:56" x14ac:dyDescent="0.25">
      <c r="A1120" s="171">
        <v>44173</v>
      </c>
      <c r="B1120" t="s">
        <v>92</v>
      </c>
      <c r="C1120" t="s">
        <v>602</v>
      </c>
      <c r="D1120" t="s">
        <v>940</v>
      </c>
      <c r="E1120" t="s">
        <v>604</v>
      </c>
      <c r="F1120" t="s">
        <v>218</v>
      </c>
      <c r="G1120" t="s">
        <v>837</v>
      </c>
      <c r="H1120" t="s">
        <v>364</v>
      </c>
      <c r="I1120" t="s">
        <v>25</v>
      </c>
      <c r="J1120" t="s">
        <v>596</v>
      </c>
      <c r="L1120" t="s">
        <v>92</v>
      </c>
      <c r="M1120" t="s">
        <v>602</v>
      </c>
      <c r="N1120" t="s">
        <v>157</v>
      </c>
      <c r="O1120" t="s">
        <v>665</v>
      </c>
      <c r="P1120" t="s">
        <v>671</v>
      </c>
      <c r="Q1120" t="s">
        <v>672</v>
      </c>
      <c r="R1120" t="s">
        <v>446</v>
      </c>
      <c r="S1120" t="s">
        <v>253</v>
      </c>
      <c r="T1120" t="s">
        <v>17</v>
      </c>
      <c r="U1120" t="s">
        <v>594</v>
      </c>
      <c r="W1120" t="s">
        <v>243</v>
      </c>
      <c r="X1120" t="s">
        <v>630</v>
      </c>
      <c r="AC1120" t="s">
        <v>372</v>
      </c>
      <c r="AD1120" t="s">
        <v>279</v>
      </c>
      <c r="AE1120" t="s">
        <v>30</v>
      </c>
      <c r="AG1120">
        <v>6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 s="36">
        <v>1</v>
      </c>
      <c r="AP1120">
        <v>0</v>
      </c>
      <c r="AQ1120">
        <v>2</v>
      </c>
      <c r="AR1120">
        <v>2</v>
      </c>
      <c r="AS1120">
        <v>2</v>
      </c>
      <c r="AT1120">
        <v>6</v>
      </c>
      <c r="AU1120" t="s">
        <v>21</v>
      </c>
      <c r="AV1120" t="s">
        <v>327</v>
      </c>
      <c r="AW1120">
        <v>360</v>
      </c>
      <c r="AX1120">
        <v>80</v>
      </c>
      <c r="AY1120">
        <v>0</v>
      </c>
      <c r="AZ1120">
        <v>3</v>
      </c>
      <c r="BA1120">
        <v>443</v>
      </c>
      <c r="BB1120">
        <v>5.0849866700000002</v>
      </c>
      <c r="BC1120">
        <v>14.63825578</v>
      </c>
      <c r="BD1120">
        <v>12</v>
      </c>
    </row>
    <row r="1121" spans="1:56" x14ac:dyDescent="0.25">
      <c r="A1121" s="171">
        <v>44173</v>
      </c>
      <c r="B1121" t="s">
        <v>92</v>
      </c>
      <c r="C1121" t="s">
        <v>602</v>
      </c>
      <c r="D1121" t="s">
        <v>157</v>
      </c>
      <c r="E1121" t="s">
        <v>665</v>
      </c>
      <c r="F1121" t="s">
        <v>158</v>
      </c>
      <c r="G1121" t="s">
        <v>667</v>
      </c>
      <c r="H1121" t="s">
        <v>847</v>
      </c>
      <c r="I1121" t="s">
        <v>25</v>
      </c>
      <c r="J1121" t="s">
        <v>596</v>
      </c>
      <c r="L1121" t="s">
        <v>26</v>
      </c>
      <c r="M1121" t="s">
        <v>590</v>
      </c>
      <c r="N1121" t="s">
        <v>591</v>
      </c>
      <c r="O1121" t="s">
        <v>592</v>
      </c>
      <c r="P1121" t="s">
        <v>222</v>
      </c>
      <c r="Q1121" t="s">
        <v>884</v>
      </c>
      <c r="R1121" t="s">
        <v>891</v>
      </c>
      <c r="S1121" t="s">
        <v>314</v>
      </c>
      <c r="T1121" t="s">
        <v>25</v>
      </c>
      <c r="U1121" t="s">
        <v>596</v>
      </c>
      <c r="W1121" t="s">
        <v>92</v>
      </c>
      <c r="X1121" t="s">
        <v>602</v>
      </c>
      <c r="Y1121" t="s">
        <v>157</v>
      </c>
      <c r="Z1121" t="s">
        <v>665</v>
      </c>
      <c r="AA1121" t="s">
        <v>158</v>
      </c>
      <c r="AB1121" t="s">
        <v>667</v>
      </c>
      <c r="AC1121" t="s">
        <v>892</v>
      </c>
      <c r="AD1121" t="s">
        <v>56</v>
      </c>
      <c r="AE1121" t="s">
        <v>30</v>
      </c>
      <c r="AG1121">
        <v>3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1</v>
      </c>
      <c r="AP1121">
        <v>0</v>
      </c>
      <c r="AQ1121">
        <v>0</v>
      </c>
      <c r="AR1121">
        <v>2</v>
      </c>
      <c r="AS1121">
        <v>1</v>
      </c>
      <c r="AT1121">
        <v>3</v>
      </c>
      <c r="AU1121" t="s">
        <v>37</v>
      </c>
      <c r="AW1121">
        <v>105</v>
      </c>
      <c r="AX1121">
        <v>0</v>
      </c>
      <c r="AY1121">
        <v>0</v>
      </c>
      <c r="AZ1121">
        <v>0</v>
      </c>
      <c r="BA1121">
        <v>105</v>
      </c>
      <c r="BB1121">
        <v>6.0387188500000004</v>
      </c>
      <c r="BC1121">
        <v>14.40065877</v>
      </c>
      <c r="BD1121">
        <v>12</v>
      </c>
    </row>
    <row r="1122" spans="1:56" x14ac:dyDescent="0.25">
      <c r="A1122" s="171">
        <v>44173</v>
      </c>
      <c r="B1122" t="s">
        <v>10</v>
      </c>
      <c r="C1122" t="s">
        <v>659</v>
      </c>
      <c r="D1122" t="s">
        <v>927</v>
      </c>
      <c r="E1122" t="s">
        <v>928</v>
      </c>
      <c r="F1122" t="s">
        <v>1143</v>
      </c>
      <c r="G1122" t="s">
        <v>1144</v>
      </c>
      <c r="H1122" t="s">
        <v>578</v>
      </c>
      <c r="I1122" t="s">
        <v>14</v>
      </c>
      <c r="J1122" t="s">
        <v>611</v>
      </c>
      <c r="L1122" t="s">
        <v>52</v>
      </c>
      <c r="M1122" t="s">
        <v>616</v>
      </c>
      <c r="R1122" t="s">
        <v>372</v>
      </c>
      <c r="S1122" t="s">
        <v>152</v>
      </c>
      <c r="T1122" t="s">
        <v>25</v>
      </c>
      <c r="U1122" t="s">
        <v>596</v>
      </c>
      <c r="W1122" t="s">
        <v>10</v>
      </c>
      <c r="X1122" t="s">
        <v>659</v>
      </c>
      <c r="Y1122" t="s">
        <v>927</v>
      </c>
      <c r="Z1122" t="s">
        <v>928</v>
      </c>
      <c r="AA1122" t="s">
        <v>1143</v>
      </c>
      <c r="AB1122" t="s">
        <v>1144</v>
      </c>
      <c r="AC1122" t="s">
        <v>1145</v>
      </c>
      <c r="AD1122" t="s">
        <v>297</v>
      </c>
      <c r="AE1122" t="s">
        <v>36</v>
      </c>
      <c r="AG1122">
        <v>0</v>
      </c>
      <c r="AH1122">
        <v>6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 s="36">
        <v>1</v>
      </c>
      <c r="AP1122">
        <v>0</v>
      </c>
      <c r="AQ1122">
        <v>0</v>
      </c>
      <c r="AR1122">
        <v>2</v>
      </c>
      <c r="AS1122">
        <v>4</v>
      </c>
      <c r="AT1122">
        <v>6</v>
      </c>
      <c r="AU1122" t="s">
        <v>66</v>
      </c>
      <c r="AV1122" t="s">
        <v>327</v>
      </c>
      <c r="AW1122">
        <v>252</v>
      </c>
      <c r="AX1122">
        <v>0</v>
      </c>
      <c r="AY1122">
        <v>26</v>
      </c>
      <c r="AZ1122">
        <v>3</v>
      </c>
      <c r="BA1122">
        <v>281</v>
      </c>
      <c r="BB1122">
        <v>9.2572727399999994</v>
      </c>
      <c r="BC1122">
        <v>13.77182711</v>
      </c>
      <c r="BD1122">
        <v>12</v>
      </c>
    </row>
    <row r="1123" spans="1:56" x14ac:dyDescent="0.25">
      <c r="A1123" s="171">
        <v>44173</v>
      </c>
      <c r="B1123" t="s">
        <v>10</v>
      </c>
      <c r="C1123" t="s">
        <v>659</v>
      </c>
      <c r="D1123" t="s">
        <v>11</v>
      </c>
      <c r="E1123" t="s">
        <v>660</v>
      </c>
      <c r="F1123" t="s">
        <v>51</v>
      </c>
      <c r="G1123" t="s">
        <v>1141</v>
      </c>
      <c r="H1123" t="s">
        <v>361</v>
      </c>
      <c r="I1123" t="s">
        <v>14</v>
      </c>
      <c r="J1123" t="s">
        <v>611</v>
      </c>
      <c r="L1123" t="s">
        <v>52</v>
      </c>
      <c r="M1123" t="s">
        <v>616</v>
      </c>
      <c r="R1123" t="s">
        <v>372</v>
      </c>
      <c r="S1123" t="s">
        <v>253</v>
      </c>
      <c r="T1123" t="s">
        <v>17</v>
      </c>
      <c r="U1123" t="s">
        <v>594</v>
      </c>
      <c r="W1123" t="s">
        <v>614</v>
      </c>
      <c r="X1123" t="s">
        <v>615</v>
      </c>
      <c r="AC1123" t="s">
        <v>372</v>
      </c>
      <c r="AD1123" t="s">
        <v>63</v>
      </c>
      <c r="AE1123" t="s">
        <v>36</v>
      </c>
      <c r="AG1123">
        <v>0</v>
      </c>
      <c r="AH1123">
        <v>6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 s="36">
        <v>1</v>
      </c>
      <c r="AP1123">
        <v>1</v>
      </c>
      <c r="AQ1123">
        <v>1</v>
      </c>
      <c r="AR1123">
        <v>2</v>
      </c>
      <c r="AS1123">
        <v>2</v>
      </c>
      <c r="AT1123">
        <v>6</v>
      </c>
      <c r="AU1123" t="s">
        <v>21</v>
      </c>
      <c r="AV1123" t="s">
        <v>327</v>
      </c>
      <c r="AW1123">
        <v>60</v>
      </c>
      <c r="AX1123">
        <v>20</v>
      </c>
      <c r="AY1123">
        <v>0</v>
      </c>
      <c r="AZ1123">
        <v>3</v>
      </c>
      <c r="BA1123">
        <v>83</v>
      </c>
      <c r="BB1123">
        <v>8.6633450799999991</v>
      </c>
      <c r="BC1123">
        <v>14.9876931</v>
      </c>
      <c r="BD1123">
        <v>12</v>
      </c>
    </row>
    <row r="1124" spans="1:56" x14ac:dyDescent="0.25">
      <c r="A1124" s="171">
        <v>44173</v>
      </c>
      <c r="B1124" t="s">
        <v>10</v>
      </c>
      <c r="C1124" t="s">
        <v>659</v>
      </c>
      <c r="D1124" t="s">
        <v>11</v>
      </c>
      <c r="E1124" t="s">
        <v>660</v>
      </c>
      <c r="F1124" t="s">
        <v>51</v>
      </c>
      <c r="G1124" t="s">
        <v>1141</v>
      </c>
      <c r="H1124" t="s">
        <v>361</v>
      </c>
      <c r="I1124" t="s">
        <v>14</v>
      </c>
      <c r="J1124" t="s">
        <v>611</v>
      </c>
      <c r="L1124" t="s">
        <v>52</v>
      </c>
      <c r="M1124" t="s">
        <v>616</v>
      </c>
      <c r="R1124" t="s">
        <v>372</v>
      </c>
      <c r="S1124" t="s">
        <v>253</v>
      </c>
      <c r="T1124" t="s">
        <v>17</v>
      </c>
      <c r="U1124" t="s">
        <v>594</v>
      </c>
      <c r="W1124" t="s">
        <v>614</v>
      </c>
      <c r="X1124" t="s">
        <v>615</v>
      </c>
      <c r="AC1124" t="s">
        <v>372</v>
      </c>
      <c r="AD1124" t="s">
        <v>63</v>
      </c>
      <c r="AE1124" t="s">
        <v>36</v>
      </c>
      <c r="AG1124">
        <v>0</v>
      </c>
      <c r="AH1124">
        <v>8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 s="36">
        <v>1</v>
      </c>
      <c r="AP1124">
        <v>2</v>
      </c>
      <c r="AQ1124">
        <v>2</v>
      </c>
      <c r="AR1124">
        <v>1</v>
      </c>
      <c r="AS1124">
        <v>3</v>
      </c>
      <c r="AT1124">
        <v>8</v>
      </c>
      <c r="AU1124" t="s">
        <v>21</v>
      </c>
      <c r="AV1124" t="s">
        <v>327</v>
      </c>
      <c r="AW1124">
        <v>90</v>
      </c>
      <c r="AX1124">
        <v>40</v>
      </c>
      <c r="AY1124">
        <v>0</v>
      </c>
      <c r="AZ1124">
        <v>5</v>
      </c>
      <c r="BA1124">
        <v>135</v>
      </c>
      <c r="BB1124">
        <v>8.6633450799999991</v>
      </c>
      <c r="BC1124">
        <v>14.9876931</v>
      </c>
      <c r="BD1124">
        <v>12</v>
      </c>
    </row>
    <row r="1125" spans="1:56" x14ac:dyDescent="0.25">
      <c r="A1125" s="171">
        <v>44174</v>
      </c>
      <c r="B1125" t="s">
        <v>26</v>
      </c>
      <c r="C1125" t="s">
        <v>590</v>
      </c>
      <c r="D1125" t="s">
        <v>591</v>
      </c>
      <c r="E1125" t="s">
        <v>592</v>
      </c>
      <c r="F1125" t="s">
        <v>142</v>
      </c>
      <c r="G1125" t="s">
        <v>606</v>
      </c>
      <c r="H1125" t="s">
        <v>363</v>
      </c>
      <c r="I1125" t="s">
        <v>25</v>
      </c>
      <c r="J1125" t="s">
        <v>596</v>
      </c>
      <c r="L1125" t="s">
        <v>10</v>
      </c>
      <c r="M1125" t="s">
        <v>659</v>
      </c>
      <c r="N1125" t="s">
        <v>11</v>
      </c>
      <c r="O1125" t="s">
        <v>660</v>
      </c>
      <c r="P1125" t="s">
        <v>33</v>
      </c>
      <c r="Q1125" t="s">
        <v>668</v>
      </c>
      <c r="R1125" t="s">
        <v>676</v>
      </c>
      <c r="S1125" t="s">
        <v>314</v>
      </c>
      <c r="T1125" t="s">
        <v>17</v>
      </c>
      <c r="U1125" t="s">
        <v>594</v>
      </c>
      <c r="W1125" t="s">
        <v>137</v>
      </c>
      <c r="X1125" t="s">
        <v>649</v>
      </c>
      <c r="AC1125" t="s">
        <v>372</v>
      </c>
      <c r="AD1125" t="s">
        <v>267</v>
      </c>
      <c r="AE1125" t="s">
        <v>30</v>
      </c>
      <c r="AG1125">
        <v>4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1</v>
      </c>
      <c r="AP1125">
        <v>0</v>
      </c>
      <c r="AQ1125">
        <v>0</v>
      </c>
      <c r="AR1125">
        <v>1</v>
      </c>
      <c r="AS1125">
        <v>3</v>
      </c>
      <c r="AT1125">
        <v>4</v>
      </c>
      <c r="AU1125" t="s">
        <v>37</v>
      </c>
      <c r="AW1125">
        <v>129</v>
      </c>
      <c r="AX1125">
        <v>0</v>
      </c>
      <c r="AY1125">
        <v>0</v>
      </c>
      <c r="AZ1125">
        <v>0</v>
      </c>
      <c r="BA1125">
        <v>129</v>
      </c>
      <c r="BB1125">
        <v>6.9304543000000001</v>
      </c>
      <c r="BC1125">
        <v>14.819990539999999</v>
      </c>
      <c r="BD1125">
        <v>12</v>
      </c>
    </row>
    <row r="1126" spans="1:56" x14ac:dyDescent="0.25">
      <c r="A1126" s="171">
        <v>44174</v>
      </c>
      <c r="B1126" t="s">
        <v>26</v>
      </c>
      <c r="C1126" t="s">
        <v>590</v>
      </c>
      <c r="D1126" t="s">
        <v>591</v>
      </c>
      <c r="E1126" t="s">
        <v>592</v>
      </c>
      <c r="F1126" t="s">
        <v>88</v>
      </c>
      <c r="G1126" t="s">
        <v>593</v>
      </c>
      <c r="H1126" t="s">
        <v>89</v>
      </c>
      <c r="I1126" t="s">
        <v>25</v>
      </c>
      <c r="J1126" t="s">
        <v>596</v>
      </c>
      <c r="L1126" t="s">
        <v>26</v>
      </c>
      <c r="M1126" t="s">
        <v>590</v>
      </c>
      <c r="N1126" t="s">
        <v>591</v>
      </c>
      <c r="O1126" t="s">
        <v>592</v>
      </c>
      <c r="P1126" t="s">
        <v>88</v>
      </c>
      <c r="Q1126" t="s">
        <v>593</v>
      </c>
      <c r="R1126" t="s">
        <v>731</v>
      </c>
      <c r="S1126" t="s">
        <v>315</v>
      </c>
      <c r="T1126" t="s">
        <v>25</v>
      </c>
      <c r="U1126" t="s">
        <v>596</v>
      </c>
      <c r="W1126" t="s">
        <v>26</v>
      </c>
      <c r="X1126" t="s">
        <v>590</v>
      </c>
      <c r="Y1126" t="s">
        <v>591</v>
      </c>
      <c r="Z1126" t="s">
        <v>592</v>
      </c>
      <c r="AA1126" t="s">
        <v>88</v>
      </c>
      <c r="AB1126" t="s">
        <v>593</v>
      </c>
      <c r="AC1126" t="s">
        <v>400</v>
      </c>
      <c r="AD1126" t="s">
        <v>61</v>
      </c>
      <c r="AE1126" t="s">
        <v>30</v>
      </c>
      <c r="AG1126">
        <v>2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 s="36">
        <v>1</v>
      </c>
      <c r="AP1126">
        <v>0</v>
      </c>
      <c r="AQ1126">
        <v>0</v>
      </c>
      <c r="AR1126">
        <v>0</v>
      </c>
      <c r="AS1126">
        <v>2</v>
      </c>
      <c r="AT1126">
        <v>2</v>
      </c>
      <c r="AU1126" t="s">
        <v>37</v>
      </c>
      <c r="AW1126">
        <v>10</v>
      </c>
      <c r="AX1126">
        <v>0</v>
      </c>
      <c r="AY1126">
        <v>0</v>
      </c>
      <c r="AZ1126">
        <v>0</v>
      </c>
      <c r="BA1126">
        <v>10</v>
      </c>
      <c r="BB1126">
        <v>6.7419379599999996</v>
      </c>
      <c r="BC1126">
        <v>14.56870743</v>
      </c>
      <c r="BD1126">
        <v>12</v>
      </c>
    </row>
    <row r="1127" spans="1:56" x14ac:dyDescent="0.25">
      <c r="A1127" s="171">
        <v>44174</v>
      </c>
      <c r="B1127" t="s">
        <v>26</v>
      </c>
      <c r="C1127" t="s">
        <v>590</v>
      </c>
      <c r="D1127" t="s">
        <v>591</v>
      </c>
      <c r="E1127" t="s">
        <v>592</v>
      </c>
      <c r="F1127" t="s">
        <v>88</v>
      </c>
      <c r="G1127" t="s">
        <v>593</v>
      </c>
      <c r="H1127" t="s">
        <v>89</v>
      </c>
      <c r="I1127" t="s">
        <v>25</v>
      </c>
      <c r="J1127" t="s">
        <v>596</v>
      </c>
      <c r="L1127" t="s">
        <v>26</v>
      </c>
      <c r="M1127" t="s">
        <v>590</v>
      </c>
      <c r="N1127" t="s">
        <v>591</v>
      </c>
      <c r="O1127" t="s">
        <v>592</v>
      </c>
      <c r="P1127" t="s">
        <v>88</v>
      </c>
      <c r="Q1127" t="s">
        <v>593</v>
      </c>
      <c r="R1127" t="s">
        <v>394</v>
      </c>
      <c r="S1127" t="s">
        <v>342</v>
      </c>
      <c r="T1127" t="s">
        <v>25</v>
      </c>
      <c r="U1127" t="s">
        <v>596</v>
      </c>
      <c r="W1127" t="s">
        <v>26</v>
      </c>
      <c r="X1127" t="s">
        <v>590</v>
      </c>
      <c r="Y1127" t="s">
        <v>591</v>
      </c>
      <c r="Z1127" t="s">
        <v>592</v>
      </c>
      <c r="AA1127" t="s">
        <v>88</v>
      </c>
      <c r="AB1127" t="s">
        <v>593</v>
      </c>
      <c r="AC1127" t="s">
        <v>400</v>
      </c>
      <c r="AD1127" t="s">
        <v>61</v>
      </c>
      <c r="AE1127" t="s">
        <v>30</v>
      </c>
      <c r="AG1127">
        <v>2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 s="36">
        <v>1</v>
      </c>
      <c r="AP1127">
        <v>0</v>
      </c>
      <c r="AQ1127">
        <v>0</v>
      </c>
      <c r="AR1127">
        <v>0</v>
      </c>
      <c r="AS1127">
        <v>2</v>
      </c>
      <c r="AT1127">
        <v>2</v>
      </c>
      <c r="AU1127" t="s">
        <v>37</v>
      </c>
      <c r="AW1127">
        <v>30</v>
      </c>
      <c r="AX1127">
        <v>0</v>
      </c>
      <c r="AY1127">
        <v>0</v>
      </c>
      <c r="AZ1127">
        <v>0</v>
      </c>
      <c r="BA1127">
        <v>30</v>
      </c>
      <c r="BB1127">
        <v>6.7419379599999996</v>
      </c>
      <c r="BC1127">
        <v>14.56870743</v>
      </c>
      <c r="BD1127">
        <v>12</v>
      </c>
    </row>
    <row r="1128" spans="1:56" x14ac:dyDescent="0.25">
      <c r="A1128" s="171">
        <v>44174</v>
      </c>
      <c r="B1128" t="s">
        <v>26</v>
      </c>
      <c r="C1128" t="s">
        <v>590</v>
      </c>
      <c r="D1128" t="s">
        <v>591</v>
      </c>
      <c r="E1128" t="s">
        <v>592</v>
      </c>
      <c r="F1128" t="s">
        <v>88</v>
      </c>
      <c r="G1128" t="s">
        <v>593</v>
      </c>
      <c r="H1128" t="s">
        <v>89</v>
      </c>
      <c r="I1128" t="s">
        <v>17</v>
      </c>
      <c r="J1128" t="s">
        <v>594</v>
      </c>
      <c r="L1128" t="s">
        <v>614</v>
      </c>
      <c r="M1128" t="s">
        <v>615</v>
      </c>
      <c r="R1128" t="s">
        <v>372</v>
      </c>
      <c r="S1128" t="s">
        <v>19</v>
      </c>
      <c r="T1128" t="s">
        <v>25</v>
      </c>
      <c r="U1128" t="s">
        <v>596</v>
      </c>
      <c r="W1128" t="s">
        <v>92</v>
      </c>
      <c r="X1128" t="s">
        <v>602</v>
      </c>
      <c r="Y1128" t="s">
        <v>105</v>
      </c>
      <c r="Z1128" t="s">
        <v>609</v>
      </c>
      <c r="AA1128" t="s">
        <v>195</v>
      </c>
      <c r="AB1128" t="s">
        <v>698</v>
      </c>
      <c r="AC1128" t="s">
        <v>434</v>
      </c>
      <c r="AD1128" t="s">
        <v>62</v>
      </c>
      <c r="AE1128" t="s">
        <v>156</v>
      </c>
      <c r="AG1128">
        <v>3</v>
      </c>
      <c r="AH1128">
        <v>0</v>
      </c>
      <c r="AI1128">
        <v>2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2</v>
      </c>
      <c r="AP1128">
        <v>0</v>
      </c>
      <c r="AQ1128">
        <v>0</v>
      </c>
      <c r="AR1128">
        <v>1</v>
      </c>
      <c r="AS1128">
        <v>4</v>
      </c>
      <c r="AT1128">
        <v>5</v>
      </c>
      <c r="AU1128" t="s">
        <v>37</v>
      </c>
      <c r="AW1128">
        <v>71</v>
      </c>
      <c r="AX1128">
        <v>0</v>
      </c>
      <c r="AY1128">
        <v>0</v>
      </c>
      <c r="AZ1128">
        <v>0</v>
      </c>
      <c r="BA1128">
        <v>71</v>
      </c>
      <c r="BB1128">
        <v>6.7419379599999996</v>
      </c>
      <c r="BC1128">
        <v>14.56870743</v>
      </c>
      <c r="BD1128">
        <v>12</v>
      </c>
    </row>
    <row r="1129" spans="1:56" x14ac:dyDescent="0.25">
      <c r="A1129" s="171">
        <v>44174</v>
      </c>
      <c r="B1129" t="s">
        <v>26</v>
      </c>
      <c r="C1129" t="s">
        <v>590</v>
      </c>
      <c r="D1129" t="s">
        <v>591</v>
      </c>
      <c r="E1129" t="s">
        <v>592</v>
      </c>
      <c r="F1129" t="s">
        <v>88</v>
      </c>
      <c r="G1129" t="s">
        <v>593</v>
      </c>
      <c r="H1129" t="s">
        <v>89</v>
      </c>
      <c r="I1129" t="s">
        <v>25</v>
      </c>
      <c r="J1129" t="s">
        <v>596</v>
      </c>
      <c r="L1129" t="s">
        <v>26</v>
      </c>
      <c r="M1129" t="s">
        <v>590</v>
      </c>
      <c r="N1129" t="s">
        <v>591</v>
      </c>
      <c r="O1129" t="s">
        <v>592</v>
      </c>
      <c r="P1129" t="s">
        <v>142</v>
      </c>
      <c r="Q1129" t="s">
        <v>606</v>
      </c>
      <c r="R1129" t="s">
        <v>740</v>
      </c>
      <c r="S1129" t="s">
        <v>56</v>
      </c>
      <c r="T1129" t="s">
        <v>25</v>
      </c>
      <c r="U1129" t="s">
        <v>596</v>
      </c>
      <c r="W1129" t="s">
        <v>109</v>
      </c>
      <c r="X1129" t="s">
        <v>690</v>
      </c>
      <c r="Y1129" t="s">
        <v>317</v>
      </c>
      <c r="Z1129" t="s">
        <v>741</v>
      </c>
      <c r="AA1129" t="s">
        <v>318</v>
      </c>
      <c r="AB1129" t="s">
        <v>742</v>
      </c>
      <c r="AC1129" t="s">
        <v>743</v>
      </c>
      <c r="AD1129" t="s">
        <v>320</v>
      </c>
      <c r="AE1129" t="s">
        <v>30</v>
      </c>
      <c r="AG1129">
        <v>4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1</v>
      </c>
      <c r="AP1129">
        <v>0</v>
      </c>
      <c r="AQ1129">
        <v>0</v>
      </c>
      <c r="AR1129">
        <v>1</v>
      </c>
      <c r="AS1129">
        <v>3</v>
      </c>
      <c r="AT1129">
        <v>4</v>
      </c>
      <c r="AU1129" t="s">
        <v>37</v>
      </c>
      <c r="AW1129">
        <v>53</v>
      </c>
      <c r="AX1129">
        <v>0</v>
      </c>
      <c r="AY1129">
        <v>0</v>
      </c>
      <c r="AZ1129">
        <v>0</v>
      </c>
      <c r="BA1129">
        <v>53</v>
      </c>
      <c r="BB1129">
        <v>6.7419379599999996</v>
      </c>
      <c r="BC1129">
        <v>14.56870743</v>
      </c>
      <c r="BD1129">
        <v>12</v>
      </c>
    </row>
    <row r="1130" spans="1:56" x14ac:dyDescent="0.25">
      <c r="A1130" s="171">
        <v>44174</v>
      </c>
      <c r="B1130" t="s">
        <v>92</v>
      </c>
      <c r="C1130" t="s">
        <v>602</v>
      </c>
      <c r="D1130" t="s">
        <v>940</v>
      </c>
      <c r="E1130" t="s">
        <v>604</v>
      </c>
      <c r="F1130" t="s">
        <v>193</v>
      </c>
      <c r="G1130" t="s">
        <v>754</v>
      </c>
      <c r="H1130" t="s">
        <v>367</v>
      </c>
      <c r="I1130" t="s">
        <v>14</v>
      </c>
      <c r="J1130" t="s">
        <v>611</v>
      </c>
      <c r="L1130" t="s">
        <v>280</v>
      </c>
      <c r="M1130" t="s">
        <v>1028</v>
      </c>
      <c r="R1130" t="s">
        <v>372</v>
      </c>
      <c r="S1130" t="s">
        <v>138</v>
      </c>
      <c r="T1130" t="s">
        <v>544</v>
      </c>
      <c r="U1130" t="s">
        <v>782</v>
      </c>
      <c r="AC1130" t="s">
        <v>372</v>
      </c>
      <c r="AD1130" t="s">
        <v>308</v>
      </c>
      <c r="AE1130" t="s">
        <v>20</v>
      </c>
      <c r="AG1130">
        <v>1</v>
      </c>
      <c r="AH1130">
        <v>5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 s="36">
        <v>2</v>
      </c>
      <c r="AP1130">
        <v>0</v>
      </c>
      <c r="AQ1130">
        <v>0</v>
      </c>
      <c r="AR1130">
        <v>0</v>
      </c>
      <c r="AS1130">
        <v>6</v>
      </c>
      <c r="AT1130">
        <v>6</v>
      </c>
      <c r="AU1130" t="s">
        <v>37</v>
      </c>
      <c r="AW1130">
        <v>157</v>
      </c>
      <c r="AX1130">
        <v>0</v>
      </c>
      <c r="AY1130">
        <v>0</v>
      </c>
      <c r="AZ1130">
        <v>0</v>
      </c>
      <c r="BA1130">
        <v>157</v>
      </c>
      <c r="BB1130">
        <v>4.8990748999999996</v>
      </c>
      <c r="BC1130">
        <v>14.54433978</v>
      </c>
      <c r="BD1130">
        <v>12</v>
      </c>
    </row>
    <row r="1131" spans="1:56" x14ac:dyDescent="0.25">
      <c r="A1131" s="171">
        <v>44174</v>
      </c>
      <c r="B1131" t="s">
        <v>92</v>
      </c>
      <c r="C1131" t="s">
        <v>602</v>
      </c>
      <c r="D1131" t="s">
        <v>940</v>
      </c>
      <c r="E1131" t="s">
        <v>604</v>
      </c>
      <c r="F1131" t="s">
        <v>193</v>
      </c>
      <c r="G1131" t="s">
        <v>754</v>
      </c>
      <c r="H1131" t="s">
        <v>367</v>
      </c>
      <c r="I1131" t="s">
        <v>25</v>
      </c>
      <c r="J1131" t="s">
        <v>596</v>
      </c>
      <c r="L1131" t="s">
        <v>92</v>
      </c>
      <c r="M1131" t="s">
        <v>602</v>
      </c>
      <c r="N1131" t="s">
        <v>940</v>
      </c>
      <c r="O1131" t="s">
        <v>604</v>
      </c>
      <c r="P1131" t="s">
        <v>154</v>
      </c>
      <c r="Q1131" t="s">
        <v>605</v>
      </c>
      <c r="R1131" t="s">
        <v>1057</v>
      </c>
      <c r="S1131" t="s">
        <v>315</v>
      </c>
      <c r="T1131" t="s">
        <v>25</v>
      </c>
      <c r="U1131" t="s">
        <v>596</v>
      </c>
      <c r="W1131" t="s">
        <v>92</v>
      </c>
      <c r="X1131" t="s">
        <v>602</v>
      </c>
      <c r="Y1131" t="s">
        <v>603</v>
      </c>
      <c r="Z1131" t="s">
        <v>604</v>
      </c>
      <c r="AA1131" t="s">
        <v>193</v>
      </c>
      <c r="AB1131" t="s">
        <v>754</v>
      </c>
      <c r="AC1131" t="s">
        <v>366</v>
      </c>
      <c r="AD1131" t="s">
        <v>315</v>
      </c>
      <c r="AE1131" t="s">
        <v>30</v>
      </c>
      <c r="AG1131">
        <v>5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 s="36">
        <v>1</v>
      </c>
      <c r="AP1131">
        <v>0</v>
      </c>
      <c r="AQ1131">
        <v>0</v>
      </c>
      <c r="AR1131">
        <v>0</v>
      </c>
      <c r="AS1131">
        <v>5</v>
      </c>
      <c r="AT1131">
        <v>5</v>
      </c>
      <c r="AU1131" t="s">
        <v>151</v>
      </c>
      <c r="AV1131" t="s">
        <v>327</v>
      </c>
      <c r="AW1131">
        <v>159</v>
      </c>
      <c r="AX1131">
        <v>0</v>
      </c>
      <c r="AY1131">
        <v>0</v>
      </c>
      <c r="AZ1131">
        <v>2</v>
      </c>
      <c r="BA1131">
        <v>161</v>
      </c>
      <c r="BB1131">
        <v>4.8990748999999996</v>
      </c>
      <c r="BC1131">
        <v>14.54433978</v>
      </c>
      <c r="BD1131">
        <v>12</v>
      </c>
    </row>
    <row r="1132" spans="1:56" x14ac:dyDescent="0.25">
      <c r="A1132" s="171">
        <v>44174</v>
      </c>
      <c r="B1132" t="s">
        <v>92</v>
      </c>
      <c r="C1132" t="s">
        <v>602</v>
      </c>
      <c r="D1132" t="s">
        <v>940</v>
      </c>
      <c r="E1132" t="s">
        <v>604</v>
      </c>
      <c r="F1132" t="s">
        <v>193</v>
      </c>
      <c r="G1132" t="s">
        <v>754</v>
      </c>
      <c r="H1132" t="s">
        <v>367</v>
      </c>
      <c r="I1132" t="s">
        <v>25</v>
      </c>
      <c r="J1132" t="s">
        <v>596</v>
      </c>
      <c r="L1132" t="s">
        <v>92</v>
      </c>
      <c r="M1132" t="s">
        <v>602</v>
      </c>
      <c r="N1132" t="s">
        <v>940</v>
      </c>
      <c r="O1132" t="s">
        <v>604</v>
      </c>
      <c r="P1132" t="s">
        <v>193</v>
      </c>
      <c r="Q1132" t="s">
        <v>754</v>
      </c>
      <c r="R1132" t="s">
        <v>1114</v>
      </c>
      <c r="S1132" t="s">
        <v>315</v>
      </c>
      <c r="T1132" t="s">
        <v>25</v>
      </c>
      <c r="U1132" t="s">
        <v>596</v>
      </c>
      <c r="W1132" t="s">
        <v>92</v>
      </c>
      <c r="X1132" t="s">
        <v>602</v>
      </c>
      <c r="Y1132" t="s">
        <v>157</v>
      </c>
      <c r="Z1132" t="s">
        <v>665</v>
      </c>
      <c r="AA1132" t="s">
        <v>201</v>
      </c>
      <c r="AB1132" t="s">
        <v>666</v>
      </c>
      <c r="AC1132" t="s">
        <v>970</v>
      </c>
      <c r="AD1132" t="s">
        <v>270</v>
      </c>
      <c r="AE1132" t="s">
        <v>30</v>
      </c>
      <c r="AG1132">
        <v>4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 s="36">
        <v>1</v>
      </c>
      <c r="AP1132">
        <v>0</v>
      </c>
      <c r="AQ1132">
        <v>0</v>
      </c>
      <c r="AR1132">
        <v>0</v>
      </c>
      <c r="AS1132">
        <v>4</v>
      </c>
      <c r="AT1132">
        <v>4</v>
      </c>
      <c r="AU1132" t="s">
        <v>151</v>
      </c>
      <c r="AV1132" t="s">
        <v>327</v>
      </c>
      <c r="AW1132">
        <v>156</v>
      </c>
      <c r="AX1132">
        <v>0</v>
      </c>
      <c r="AY1132">
        <v>0</v>
      </c>
      <c r="AZ1132">
        <v>2</v>
      </c>
      <c r="BA1132">
        <v>158</v>
      </c>
      <c r="BB1132">
        <v>4.8990748999999996</v>
      </c>
      <c r="BC1132">
        <v>14.54433978</v>
      </c>
      <c r="BD1132">
        <v>12</v>
      </c>
    </row>
    <row r="1133" spans="1:56" x14ac:dyDescent="0.25">
      <c r="A1133" s="171">
        <v>44174</v>
      </c>
      <c r="B1133" t="s">
        <v>92</v>
      </c>
      <c r="C1133" t="s">
        <v>602</v>
      </c>
      <c r="D1133" t="s">
        <v>940</v>
      </c>
      <c r="E1133" t="s">
        <v>604</v>
      </c>
      <c r="F1133" t="s">
        <v>193</v>
      </c>
      <c r="G1133" t="s">
        <v>754</v>
      </c>
      <c r="H1133" t="s">
        <v>367</v>
      </c>
      <c r="I1133" t="s">
        <v>286</v>
      </c>
      <c r="J1133" t="s">
        <v>620</v>
      </c>
      <c r="L1133" t="s">
        <v>287</v>
      </c>
      <c r="M1133" t="s">
        <v>1027</v>
      </c>
      <c r="R1133" t="s">
        <v>372</v>
      </c>
      <c r="S1133" t="s">
        <v>138</v>
      </c>
      <c r="T1133" t="s">
        <v>544</v>
      </c>
      <c r="U1133" t="s">
        <v>782</v>
      </c>
      <c r="AC1133" t="s">
        <v>372</v>
      </c>
      <c r="AD1133" t="s">
        <v>267</v>
      </c>
      <c r="AE1133" t="s">
        <v>244</v>
      </c>
      <c r="AG1133">
        <v>0</v>
      </c>
      <c r="AH1133">
        <v>0</v>
      </c>
      <c r="AI1133">
        <v>0</v>
      </c>
      <c r="AJ1133">
        <v>0</v>
      </c>
      <c r="AK1133">
        <v>6</v>
      </c>
      <c r="AL1133">
        <v>0</v>
      </c>
      <c r="AM1133">
        <v>0</v>
      </c>
      <c r="AN1133">
        <v>0</v>
      </c>
      <c r="AO1133" s="36">
        <v>1</v>
      </c>
      <c r="AP1133">
        <v>0</v>
      </c>
      <c r="AQ1133">
        <v>0</v>
      </c>
      <c r="AR1133">
        <v>0</v>
      </c>
      <c r="AS1133">
        <v>6</v>
      </c>
      <c r="AT1133">
        <v>6</v>
      </c>
      <c r="AU1133" t="s">
        <v>37</v>
      </c>
      <c r="AW1133">
        <v>183</v>
      </c>
      <c r="AX1133">
        <v>0</v>
      </c>
      <c r="AY1133">
        <v>0</v>
      </c>
      <c r="AZ1133">
        <v>0</v>
      </c>
      <c r="BA1133">
        <v>183</v>
      </c>
      <c r="BB1133">
        <v>4.8990748999999996</v>
      </c>
      <c r="BC1133">
        <v>14.54433978</v>
      </c>
      <c r="BD1133">
        <v>12</v>
      </c>
    </row>
    <row r="1134" spans="1:56" x14ac:dyDescent="0.25">
      <c r="A1134" s="171">
        <v>44174</v>
      </c>
      <c r="B1134" t="s">
        <v>92</v>
      </c>
      <c r="C1134" t="s">
        <v>602</v>
      </c>
      <c r="D1134" t="s">
        <v>940</v>
      </c>
      <c r="E1134" t="s">
        <v>604</v>
      </c>
      <c r="F1134" t="s">
        <v>193</v>
      </c>
      <c r="G1134" t="s">
        <v>754</v>
      </c>
      <c r="H1134" t="s">
        <v>367</v>
      </c>
      <c r="I1134" t="s">
        <v>286</v>
      </c>
      <c r="J1134" t="s">
        <v>620</v>
      </c>
      <c r="L1134" t="s">
        <v>1036</v>
      </c>
      <c r="M1134" t="s">
        <v>1037</v>
      </c>
      <c r="R1134" t="s">
        <v>372</v>
      </c>
      <c r="S1134" t="s">
        <v>138</v>
      </c>
      <c r="T1134" t="s">
        <v>544</v>
      </c>
      <c r="U1134" t="s">
        <v>782</v>
      </c>
      <c r="AC1134" t="s">
        <v>372</v>
      </c>
      <c r="AD1134" t="s">
        <v>322</v>
      </c>
      <c r="AE1134" t="s">
        <v>20</v>
      </c>
      <c r="AG1134">
        <v>2</v>
      </c>
      <c r="AH1134">
        <v>4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 s="36">
        <v>2</v>
      </c>
      <c r="AP1134">
        <v>0</v>
      </c>
      <c r="AQ1134">
        <v>0</v>
      </c>
      <c r="AR1134">
        <v>0</v>
      </c>
      <c r="AS1134">
        <v>6</v>
      </c>
      <c r="AT1134">
        <v>6</v>
      </c>
      <c r="AU1134" t="s">
        <v>37</v>
      </c>
      <c r="AW1134">
        <v>102</v>
      </c>
      <c r="AX1134">
        <v>0</v>
      </c>
      <c r="AY1134">
        <v>0</v>
      </c>
      <c r="AZ1134">
        <v>0</v>
      </c>
      <c r="BA1134">
        <v>102</v>
      </c>
      <c r="BB1134">
        <v>4.8990748999999996</v>
      </c>
      <c r="BC1134">
        <v>14.54433978</v>
      </c>
      <c r="BD1134">
        <v>12</v>
      </c>
    </row>
    <row r="1135" spans="1:56" x14ac:dyDescent="0.25">
      <c r="A1135" s="171">
        <v>44174</v>
      </c>
      <c r="B1135" t="s">
        <v>92</v>
      </c>
      <c r="C1135" t="s">
        <v>602</v>
      </c>
      <c r="D1135" t="s">
        <v>940</v>
      </c>
      <c r="E1135" t="s">
        <v>604</v>
      </c>
      <c r="F1135" t="s">
        <v>193</v>
      </c>
      <c r="G1135" t="s">
        <v>754</v>
      </c>
      <c r="H1135" t="s">
        <v>367</v>
      </c>
      <c r="I1135" t="s">
        <v>14</v>
      </c>
      <c r="J1135" t="s">
        <v>611</v>
      </c>
      <c r="L1135" t="s">
        <v>637</v>
      </c>
      <c r="M1135" t="s">
        <v>638</v>
      </c>
      <c r="R1135" t="s">
        <v>372</v>
      </c>
      <c r="S1135" t="s">
        <v>138</v>
      </c>
      <c r="T1135" t="s">
        <v>544</v>
      </c>
      <c r="U1135" t="s">
        <v>782</v>
      </c>
      <c r="AC1135" t="s">
        <v>372</v>
      </c>
      <c r="AD1135" t="s">
        <v>658</v>
      </c>
      <c r="AE1135" t="s">
        <v>36</v>
      </c>
      <c r="AG1135">
        <v>0</v>
      </c>
      <c r="AH1135">
        <v>8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 s="36">
        <v>1</v>
      </c>
      <c r="AP1135">
        <v>0</v>
      </c>
      <c r="AQ1135">
        <v>0</v>
      </c>
      <c r="AR1135">
        <v>0</v>
      </c>
      <c r="AS1135">
        <v>8</v>
      </c>
      <c r="AT1135">
        <v>8</v>
      </c>
      <c r="AU1135" t="s">
        <v>37</v>
      </c>
      <c r="AW1135">
        <v>209</v>
      </c>
      <c r="AX1135">
        <v>0</v>
      </c>
      <c r="AY1135">
        <v>0</v>
      </c>
      <c r="AZ1135">
        <v>0</v>
      </c>
      <c r="BA1135">
        <v>209</v>
      </c>
      <c r="BB1135">
        <v>4.8990748999999996</v>
      </c>
      <c r="BC1135">
        <v>14.54433978</v>
      </c>
      <c r="BD1135">
        <v>12</v>
      </c>
    </row>
    <row r="1136" spans="1:56" x14ac:dyDescent="0.25">
      <c r="A1136" s="171">
        <v>44174</v>
      </c>
      <c r="B1136" t="s">
        <v>92</v>
      </c>
      <c r="C1136" t="s">
        <v>602</v>
      </c>
      <c r="D1136" t="s">
        <v>940</v>
      </c>
      <c r="E1136" t="s">
        <v>604</v>
      </c>
      <c r="F1136" t="s">
        <v>193</v>
      </c>
      <c r="G1136" t="s">
        <v>754</v>
      </c>
      <c r="H1136" t="s">
        <v>367</v>
      </c>
      <c r="I1136" t="s">
        <v>17</v>
      </c>
      <c r="J1136" t="s">
        <v>594</v>
      </c>
      <c r="L1136" t="s">
        <v>18</v>
      </c>
      <c r="M1136" t="s">
        <v>601</v>
      </c>
      <c r="R1136" t="s">
        <v>372</v>
      </c>
      <c r="S1136" t="s">
        <v>196</v>
      </c>
      <c r="T1136" t="s">
        <v>25</v>
      </c>
      <c r="U1136" t="s">
        <v>596</v>
      </c>
      <c r="W1136" t="s">
        <v>26</v>
      </c>
      <c r="X1136" t="s">
        <v>590</v>
      </c>
      <c r="Y1136" t="s">
        <v>288</v>
      </c>
      <c r="Z1136" t="s">
        <v>878</v>
      </c>
      <c r="AA1136" t="s">
        <v>1138</v>
      </c>
      <c r="AB1136" t="s">
        <v>1139</v>
      </c>
      <c r="AC1136" t="s">
        <v>496</v>
      </c>
      <c r="AD1136" t="s">
        <v>308</v>
      </c>
      <c r="AE1136" t="s">
        <v>112</v>
      </c>
      <c r="AG1136">
        <v>0</v>
      </c>
      <c r="AH1136">
        <v>0</v>
      </c>
      <c r="AI1136">
        <v>8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 s="36">
        <v>1</v>
      </c>
      <c r="AP1136">
        <v>0</v>
      </c>
      <c r="AQ1136">
        <v>0</v>
      </c>
      <c r="AR1136">
        <v>0</v>
      </c>
      <c r="AS1136">
        <v>8</v>
      </c>
      <c r="AT1136">
        <v>8</v>
      </c>
      <c r="AU1136" t="s">
        <v>151</v>
      </c>
      <c r="AV1136" t="s">
        <v>327</v>
      </c>
      <c r="AW1136">
        <v>196</v>
      </c>
      <c r="AX1136">
        <v>0</v>
      </c>
      <c r="AY1136">
        <v>0</v>
      </c>
      <c r="AZ1136">
        <v>3</v>
      </c>
      <c r="BA1136">
        <v>199</v>
      </c>
      <c r="BB1136">
        <v>4.8990748999999996</v>
      </c>
      <c r="BC1136">
        <v>14.54433978</v>
      </c>
      <c r="BD1136">
        <v>12</v>
      </c>
    </row>
    <row r="1137" spans="1:56" x14ac:dyDescent="0.25">
      <c r="A1137" s="171">
        <v>44174</v>
      </c>
      <c r="B1137" t="s">
        <v>92</v>
      </c>
      <c r="C1137" t="s">
        <v>602</v>
      </c>
      <c r="D1137" t="s">
        <v>940</v>
      </c>
      <c r="E1137" t="s">
        <v>604</v>
      </c>
      <c r="F1137" t="s">
        <v>218</v>
      </c>
      <c r="G1137" t="s">
        <v>837</v>
      </c>
      <c r="H1137" t="s">
        <v>364</v>
      </c>
      <c r="I1137" t="s">
        <v>25</v>
      </c>
      <c r="J1137" t="s">
        <v>596</v>
      </c>
      <c r="L1137" t="s">
        <v>122</v>
      </c>
      <c r="M1137" t="s">
        <v>680</v>
      </c>
      <c r="N1137" t="s">
        <v>224</v>
      </c>
      <c r="O1137" t="s">
        <v>954</v>
      </c>
      <c r="P1137" t="s">
        <v>955</v>
      </c>
      <c r="Q1137" t="s">
        <v>956</v>
      </c>
      <c r="R1137" t="s">
        <v>957</v>
      </c>
      <c r="S1137" t="s">
        <v>75</v>
      </c>
      <c r="T1137" t="s">
        <v>17</v>
      </c>
      <c r="U1137" t="s">
        <v>594</v>
      </c>
      <c r="W1137" t="s">
        <v>137</v>
      </c>
      <c r="X1137" t="s">
        <v>649</v>
      </c>
      <c r="AC1137" t="s">
        <v>372</v>
      </c>
      <c r="AD1137" t="s">
        <v>950</v>
      </c>
      <c r="AE1137" t="s">
        <v>183</v>
      </c>
      <c r="AG1137">
        <v>9</v>
      </c>
      <c r="AH1137">
        <v>6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2</v>
      </c>
      <c r="AP1137">
        <v>0</v>
      </c>
      <c r="AQ1137">
        <v>4</v>
      </c>
      <c r="AR1137">
        <v>5</v>
      </c>
      <c r="AS1137">
        <v>6</v>
      </c>
      <c r="AT1137">
        <v>15</v>
      </c>
      <c r="AU1137" t="s">
        <v>21</v>
      </c>
      <c r="AV1137" t="s">
        <v>652</v>
      </c>
      <c r="AW1137">
        <v>1500</v>
      </c>
      <c r="AX1137">
        <v>220</v>
      </c>
      <c r="AY1137">
        <v>0</v>
      </c>
      <c r="AZ1137">
        <v>6</v>
      </c>
      <c r="BA1137">
        <v>1726</v>
      </c>
      <c r="BB1137">
        <v>5.0849866700000002</v>
      </c>
      <c r="BC1137">
        <v>14.63825578</v>
      </c>
      <c r="BD1137">
        <v>12</v>
      </c>
    </row>
    <row r="1138" spans="1:56" x14ac:dyDescent="0.25">
      <c r="A1138" s="171">
        <v>44174</v>
      </c>
      <c r="B1138" t="s">
        <v>92</v>
      </c>
      <c r="C1138" t="s">
        <v>602</v>
      </c>
      <c r="D1138" t="s">
        <v>940</v>
      </c>
      <c r="E1138" t="s">
        <v>604</v>
      </c>
      <c r="F1138" t="s">
        <v>218</v>
      </c>
      <c r="G1138" t="s">
        <v>837</v>
      </c>
      <c r="H1138" t="s">
        <v>364</v>
      </c>
      <c r="I1138" t="s">
        <v>25</v>
      </c>
      <c r="J1138" t="s">
        <v>596</v>
      </c>
      <c r="L1138" t="s">
        <v>122</v>
      </c>
      <c r="M1138" t="s">
        <v>680</v>
      </c>
      <c r="N1138" t="s">
        <v>224</v>
      </c>
      <c r="O1138" t="s">
        <v>954</v>
      </c>
      <c r="P1138" t="s">
        <v>955</v>
      </c>
      <c r="Q1138" t="s">
        <v>956</v>
      </c>
      <c r="R1138" t="s">
        <v>957</v>
      </c>
      <c r="S1138" t="s">
        <v>29</v>
      </c>
      <c r="T1138" t="s">
        <v>17</v>
      </c>
      <c r="U1138" t="s">
        <v>594</v>
      </c>
      <c r="W1138" t="s">
        <v>137</v>
      </c>
      <c r="X1138" t="s">
        <v>649</v>
      </c>
      <c r="AC1138" t="s">
        <v>372</v>
      </c>
      <c r="AD1138" t="s">
        <v>950</v>
      </c>
      <c r="AE1138" t="s">
        <v>284</v>
      </c>
      <c r="AG1138">
        <v>3</v>
      </c>
      <c r="AH1138">
        <v>0</v>
      </c>
      <c r="AI1138">
        <v>0</v>
      </c>
      <c r="AJ1138">
        <v>5</v>
      </c>
      <c r="AK1138">
        <v>0</v>
      </c>
      <c r="AL1138">
        <v>0</v>
      </c>
      <c r="AM1138">
        <v>0</v>
      </c>
      <c r="AN1138">
        <v>0</v>
      </c>
      <c r="AO1138">
        <v>2</v>
      </c>
      <c r="AP1138">
        <v>0</v>
      </c>
      <c r="AQ1138">
        <v>0</v>
      </c>
      <c r="AR1138">
        <v>2</v>
      </c>
      <c r="AS1138">
        <v>6</v>
      </c>
      <c r="AT1138">
        <v>8</v>
      </c>
      <c r="AU1138" t="s">
        <v>31</v>
      </c>
      <c r="AW1138">
        <v>950</v>
      </c>
      <c r="AX1138">
        <v>248</v>
      </c>
      <c r="AY1138">
        <v>0</v>
      </c>
      <c r="AZ1138">
        <v>0</v>
      </c>
      <c r="BA1138">
        <v>1198</v>
      </c>
      <c r="BB1138">
        <v>5.0849866700000002</v>
      </c>
      <c r="BC1138">
        <v>14.63825578</v>
      </c>
      <c r="BD1138">
        <v>12</v>
      </c>
    </row>
    <row r="1139" spans="1:56" x14ac:dyDescent="0.25">
      <c r="A1139" s="171">
        <v>44174</v>
      </c>
      <c r="B1139" t="s">
        <v>92</v>
      </c>
      <c r="C1139" t="s">
        <v>602</v>
      </c>
      <c r="D1139" t="s">
        <v>940</v>
      </c>
      <c r="E1139" t="s">
        <v>604</v>
      </c>
      <c r="F1139" t="s">
        <v>218</v>
      </c>
      <c r="G1139" t="s">
        <v>837</v>
      </c>
      <c r="H1139" t="s">
        <v>364</v>
      </c>
      <c r="I1139" t="s">
        <v>25</v>
      </c>
      <c r="J1139" t="s">
        <v>596</v>
      </c>
      <c r="L1139" t="s">
        <v>10</v>
      </c>
      <c r="M1139" t="s">
        <v>659</v>
      </c>
      <c r="N1139" t="s">
        <v>11</v>
      </c>
      <c r="O1139" t="s">
        <v>660</v>
      </c>
      <c r="P1139" t="s">
        <v>33</v>
      </c>
      <c r="Q1139" t="s">
        <v>668</v>
      </c>
      <c r="R1139" t="s">
        <v>679</v>
      </c>
      <c r="S1139" t="s">
        <v>19</v>
      </c>
      <c r="T1139" t="s">
        <v>17</v>
      </c>
      <c r="U1139" t="s">
        <v>594</v>
      </c>
      <c r="W1139" t="s">
        <v>259</v>
      </c>
      <c r="X1139" t="s">
        <v>636</v>
      </c>
      <c r="AC1139" t="s">
        <v>372</v>
      </c>
      <c r="AD1139" t="s">
        <v>338</v>
      </c>
      <c r="AE1139" t="s">
        <v>107</v>
      </c>
      <c r="AG1139">
        <v>4</v>
      </c>
      <c r="AH1139">
        <v>0</v>
      </c>
      <c r="AI1139">
        <v>5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 s="36">
        <v>2</v>
      </c>
      <c r="AP1139">
        <v>0</v>
      </c>
      <c r="AQ1139">
        <v>0</v>
      </c>
      <c r="AR1139">
        <v>1</v>
      </c>
      <c r="AS1139">
        <v>8</v>
      </c>
      <c r="AT1139">
        <v>9</v>
      </c>
      <c r="AU1139" t="s">
        <v>37</v>
      </c>
      <c r="AW1139">
        <v>318</v>
      </c>
      <c r="AX1139">
        <v>0</v>
      </c>
      <c r="AY1139">
        <v>0</v>
      </c>
      <c r="AZ1139">
        <v>0</v>
      </c>
      <c r="BA1139">
        <v>318</v>
      </c>
      <c r="BB1139">
        <v>5.0849866700000002</v>
      </c>
      <c r="BC1139">
        <v>14.63825578</v>
      </c>
      <c r="BD1139">
        <v>12</v>
      </c>
    </row>
    <row r="1140" spans="1:56" x14ac:dyDescent="0.25">
      <c r="A1140" s="171">
        <v>44174</v>
      </c>
      <c r="B1140" t="s">
        <v>92</v>
      </c>
      <c r="C1140" t="s">
        <v>602</v>
      </c>
      <c r="D1140" t="s">
        <v>940</v>
      </c>
      <c r="E1140" t="s">
        <v>604</v>
      </c>
      <c r="F1140" t="s">
        <v>218</v>
      </c>
      <c r="G1140" t="s">
        <v>837</v>
      </c>
      <c r="H1140" t="s">
        <v>364</v>
      </c>
      <c r="I1140" t="s">
        <v>25</v>
      </c>
      <c r="J1140" t="s">
        <v>596</v>
      </c>
      <c r="L1140" t="s">
        <v>26</v>
      </c>
      <c r="M1140" t="s">
        <v>590</v>
      </c>
      <c r="N1140" t="s">
        <v>288</v>
      </c>
      <c r="O1140" t="s">
        <v>878</v>
      </c>
      <c r="P1140" t="s">
        <v>289</v>
      </c>
      <c r="Q1140" t="s">
        <v>879</v>
      </c>
      <c r="R1140" t="s">
        <v>880</v>
      </c>
      <c r="S1140" t="s">
        <v>19</v>
      </c>
      <c r="T1140" t="s">
        <v>17</v>
      </c>
      <c r="U1140" t="s">
        <v>594</v>
      </c>
      <c r="W1140" t="s">
        <v>177</v>
      </c>
      <c r="X1140" t="s">
        <v>624</v>
      </c>
      <c r="AC1140" t="s">
        <v>372</v>
      </c>
      <c r="AD1140" t="s">
        <v>845</v>
      </c>
      <c r="AE1140" t="s">
        <v>183</v>
      </c>
      <c r="AG1140">
        <v>8</v>
      </c>
      <c r="AH1140">
        <v>2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 s="36">
        <v>2</v>
      </c>
      <c r="AP1140">
        <v>0</v>
      </c>
      <c r="AQ1140">
        <v>3</v>
      </c>
      <c r="AR1140">
        <v>4</v>
      </c>
      <c r="AS1140">
        <v>3</v>
      </c>
      <c r="AT1140">
        <v>10</v>
      </c>
      <c r="AU1140" t="s">
        <v>21</v>
      </c>
      <c r="AV1140" t="s">
        <v>327</v>
      </c>
      <c r="AW1140">
        <v>1250</v>
      </c>
      <c r="AX1140">
        <v>250</v>
      </c>
      <c r="AY1140">
        <v>0</v>
      </c>
      <c r="AZ1140">
        <v>4</v>
      </c>
      <c r="BA1140">
        <v>1504</v>
      </c>
      <c r="BB1140">
        <v>5.0849866700000002</v>
      </c>
      <c r="BC1140">
        <v>14.63825578</v>
      </c>
      <c r="BD1140">
        <v>12</v>
      </c>
    </row>
    <row r="1141" spans="1:56" x14ac:dyDescent="0.25">
      <c r="A1141" s="171">
        <v>44174</v>
      </c>
      <c r="B1141" t="s">
        <v>92</v>
      </c>
      <c r="C1141" t="s">
        <v>602</v>
      </c>
      <c r="D1141" t="s">
        <v>940</v>
      </c>
      <c r="E1141" t="s">
        <v>604</v>
      </c>
      <c r="F1141" t="s">
        <v>218</v>
      </c>
      <c r="G1141" t="s">
        <v>837</v>
      </c>
      <c r="H1141" t="s">
        <v>364</v>
      </c>
      <c r="I1141" t="s">
        <v>25</v>
      </c>
      <c r="J1141" t="s">
        <v>596</v>
      </c>
      <c r="L1141" t="s">
        <v>26</v>
      </c>
      <c r="M1141" t="s">
        <v>590</v>
      </c>
      <c r="N1141" t="s">
        <v>288</v>
      </c>
      <c r="O1141" t="s">
        <v>878</v>
      </c>
      <c r="P1141" t="s">
        <v>289</v>
      </c>
      <c r="Q1141" t="s">
        <v>879</v>
      </c>
      <c r="R1141" t="s">
        <v>880</v>
      </c>
      <c r="S1141" t="s">
        <v>185</v>
      </c>
      <c r="T1141" t="s">
        <v>17</v>
      </c>
      <c r="U1141" t="s">
        <v>594</v>
      </c>
      <c r="W1141" t="s">
        <v>177</v>
      </c>
      <c r="X1141" t="s">
        <v>624</v>
      </c>
      <c r="AC1141" t="s">
        <v>372</v>
      </c>
      <c r="AD1141" t="s">
        <v>845</v>
      </c>
      <c r="AE1141" t="s">
        <v>226</v>
      </c>
      <c r="AG1141">
        <v>6</v>
      </c>
      <c r="AH1141">
        <v>0</v>
      </c>
      <c r="AI1141">
        <v>0</v>
      </c>
      <c r="AJ1141">
        <v>3</v>
      </c>
      <c r="AK1141">
        <v>0</v>
      </c>
      <c r="AL1141">
        <v>0</v>
      </c>
      <c r="AM1141">
        <v>0</v>
      </c>
      <c r="AN1141">
        <v>0</v>
      </c>
      <c r="AO1141" s="36">
        <v>2</v>
      </c>
      <c r="AP1141">
        <v>0</v>
      </c>
      <c r="AQ1141">
        <v>0</v>
      </c>
      <c r="AR1141">
        <v>4</v>
      </c>
      <c r="AS1141">
        <v>5</v>
      </c>
      <c r="AT1141">
        <v>9</v>
      </c>
      <c r="AU1141" t="s">
        <v>21</v>
      </c>
      <c r="AV1141" t="s">
        <v>327</v>
      </c>
      <c r="AW1141">
        <v>950</v>
      </c>
      <c r="AX1141">
        <v>240</v>
      </c>
      <c r="AY1141">
        <v>0</v>
      </c>
      <c r="AZ1141">
        <v>3</v>
      </c>
      <c r="BA1141">
        <v>1193</v>
      </c>
      <c r="BB1141">
        <v>5.0849866700000002</v>
      </c>
      <c r="BC1141">
        <v>14.63825578</v>
      </c>
      <c r="BD1141">
        <v>12</v>
      </c>
    </row>
    <row r="1142" spans="1:56" x14ac:dyDescent="0.25">
      <c r="A1142" s="171">
        <v>44174</v>
      </c>
      <c r="B1142" t="s">
        <v>92</v>
      </c>
      <c r="C1142" t="s">
        <v>602</v>
      </c>
      <c r="D1142" t="s">
        <v>940</v>
      </c>
      <c r="E1142" t="s">
        <v>604</v>
      </c>
      <c r="F1142" t="s">
        <v>218</v>
      </c>
      <c r="G1142" t="s">
        <v>837</v>
      </c>
      <c r="H1142" t="s">
        <v>364</v>
      </c>
      <c r="I1142" t="s">
        <v>25</v>
      </c>
      <c r="J1142" t="s">
        <v>596</v>
      </c>
      <c r="L1142" t="s">
        <v>26</v>
      </c>
      <c r="M1142" t="s">
        <v>590</v>
      </c>
      <c r="N1142" t="s">
        <v>288</v>
      </c>
      <c r="O1142" t="s">
        <v>878</v>
      </c>
      <c r="P1142" t="s">
        <v>289</v>
      </c>
      <c r="Q1142" t="s">
        <v>879</v>
      </c>
      <c r="R1142" t="s">
        <v>880</v>
      </c>
      <c r="S1142" t="s">
        <v>185</v>
      </c>
      <c r="T1142" t="s">
        <v>17</v>
      </c>
      <c r="U1142" t="s">
        <v>594</v>
      </c>
      <c r="W1142" t="s">
        <v>177</v>
      </c>
      <c r="X1142" t="s">
        <v>624</v>
      </c>
      <c r="AC1142" t="s">
        <v>372</v>
      </c>
      <c r="AD1142" t="s">
        <v>845</v>
      </c>
      <c r="AE1142" t="s">
        <v>30</v>
      </c>
      <c r="AG1142">
        <v>5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 s="36">
        <v>1</v>
      </c>
      <c r="AP1142">
        <v>0</v>
      </c>
      <c r="AQ1142">
        <v>0</v>
      </c>
      <c r="AR1142">
        <v>2</v>
      </c>
      <c r="AS1142">
        <v>3</v>
      </c>
      <c r="AT1142">
        <v>5</v>
      </c>
      <c r="AU1142" t="s">
        <v>31</v>
      </c>
      <c r="AW1142">
        <v>500</v>
      </c>
      <c r="AX1142">
        <v>100</v>
      </c>
      <c r="AY1142">
        <v>0</v>
      </c>
      <c r="AZ1142">
        <v>0</v>
      </c>
      <c r="BA1142">
        <v>600</v>
      </c>
      <c r="BB1142">
        <v>5.0849866700000002</v>
      </c>
      <c r="BC1142">
        <v>14.63825578</v>
      </c>
      <c r="BD1142">
        <v>12</v>
      </c>
    </row>
    <row r="1143" spans="1:56" x14ac:dyDescent="0.25">
      <c r="A1143" s="171">
        <v>44174</v>
      </c>
      <c r="B1143" t="s">
        <v>92</v>
      </c>
      <c r="C1143" t="s">
        <v>602</v>
      </c>
      <c r="D1143" t="s">
        <v>157</v>
      </c>
      <c r="E1143" t="s">
        <v>665</v>
      </c>
      <c r="F1143" t="s">
        <v>158</v>
      </c>
      <c r="G1143" t="s">
        <v>667</v>
      </c>
      <c r="H1143" t="s">
        <v>847</v>
      </c>
      <c r="I1143" t="s">
        <v>25</v>
      </c>
      <c r="J1143" t="s">
        <v>596</v>
      </c>
      <c r="L1143" t="s">
        <v>26</v>
      </c>
      <c r="M1143" t="s">
        <v>590</v>
      </c>
      <c r="N1143" t="s">
        <v>591</v>
      </c>
      <c r="O1143" t="s">
        <v>592</v>
      </c>
      <c r="P1143" t="s">
        <v>142</v>
      </c>
      <c r="Q1143" t="s">
        <v>606</v>
      </c>
      <c r="R1143" t="s">
        <v>856</v>
      </c>
      <c r="S1143" t="s">
        <v>245</v>
      </c>
      <c r="T1143" t="s">
        <v>25</v>
      </c>
      <c r="U1143" t="s">
        <v>596</v>
      </c>
      <c r="W1143" t="s">
        <v>92</v>
      </c>
      <c r="X1143" t="s">
        <v>602</v>
      </c>
      <c r="Y1143" t="s">
        <v>157</v>
      </c>
      <c r="Z1143" t="s">
        <v>665</v>
      </c>
      <c r="AA1143" t="s">
        <v>285</v>
      </c>
      <c r="AB1143" t="s">
        <v>797</v>
      </c>
      <c r="AC1143" t="s">
        <v>857</v>
      </c>
      <c r="AD1143" t="s">
        <v>308</v>
      </c>
      <c r="AE1143" t="s">
        <v>30</v>
      </c>
      <c r="AG1143">
        <v>2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1</v>
      </c>
      <c r="AP1143">
        <v>0</v>
      </c>
      <c r="AQ1143">
        <v>0</v>
      </c>
      <c r="AR1143">
        <v>1</v>
      </c>
      <c r="AS1143">
        <v>1</v>
      </c>
      <c r="AT1143">
        <v>2</v>
      </c>
      <c r="AU1143" t="s">
        <v>151</v>
      </c>
      <c r="AV1143" t="s">
        <v>327</v>
      </c>
      <c r="AW1143">
        <v>200</v>
      </c>
      <c r="AX1143">
        <v>0</v>
      </c>
      <c r="AY1143">
        <v>0</v>
      </c>
      <c r="AZ1143">
        <v>4</v>
      </c>
      <c r="BA1143">
        <v>204</v>
      </c>
      <c r="BB1143">
        <v>6.0387188500000004</v>
      </c>
      <c r="BC1143">
        <v>14.40065877</v>
      </c>
      <c r="BD1143">
        <v>12</v>
      </c>
    </row>
    <row r="1144" spans="1:56" x14ac:dyDescent="0.25">
      <c r="A1144" s="171">
        <v>44174</v>
      </c>
      <c r="B1144" t="s">
        <v>92</v>
      </c>
      <c r="C1144" t="s">
        <v>602</v>
      </c>
      <c r="D1144" t="s">
        <v>157</v>
      </c>
      <c r="E1144" t="s">
        <v>665</v>
      </c>
      <c r="F1144" t="s">
        <v>158</v>
      </c>
      <c r="G1144" t="s">
        <v>667</v>
      </c>
      <c r="H1144" t="s">
        <v>847</v>
      </c>
      <c r="I1144" t="s">
        <v>25</v>
      </c>
      <c r="J1144" t="s">
        <v>596</v>
      </c>
      <c r="L1144" t="s">
        <v>26</v>
      </c>
      <c r="M1144" t="s">
        <v>590</v>
      </c>
      <c r="N1144" t="s">
        <v>591</v>
      </c>
      <c r="O1144" t="s">
        <v>592</v>
      </c>
      <c r="P1144" t="s">
        <v>142</v>
      </c>
      <c r="Q1144" t="s">
        <v>606</v>
      </c>
      <c r="R1144" t="s">
        <v>856</v>
      </c>
      <c r="S1144" t="s">
        <v>245</v>
      </c>
      <c r="T1144" t="s">
        <v>25</v>
      </c>
      <c r="U1144" t="s">
        <v>596</v>
      </c>
      <c r="W1144" t="s">
        <v>92</v>
      </c>
      <c r="X1144" t="s">
        <v>602</v>
      </c>
      <c r="Y1144" t="s">
        <v>157</v>
      </c>
      <c r="Z1144" t="s">
        <v>665</v>
      </c>
      <c r="AA1144" t="s">
        <v>285</v>
      </c>
      <c r="AB1144" t="s">
        <v>797</v>
      </c>
      <c r="AC1144" t="s">
        <v>857</v>
      </c>
      <c r="AD1144" t="s">
        <v>308</v>
      </c>
      <c r="AE1144" t="s">
        <v>30</v>
      </c>
      <c r="AG1144">
        <v>2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1</v>
      </c>
      <c r="AP1144">
        <v>0</v>
      </c>
      <c r="AQ1144">
        <v>0</v>
      </c>
      <c r="AR1144">
        <v>0</v>
      </c>
      <c r="AS1144">
        <v>2</v>
      </c>
      <c r="AT1144">
        <v>2</v>
      </c>
      <c r="AU1144" t="s">
        <v>37</v>
      </c>
      <c r="AW1144">
        <v>158</v>
      </c>
      <c r="AX1144">
        <v>0</v>
      </c>
      <c r="AY1144">
        <v>0</v>
      </c>
      <c r="AZ1144">
        <v>0</v>
      </c>
      <c r="BA1144">
        <v>158</v>
      </c>
      <c r="BB1144">
        <v>6.0387188500000004</v>
      </c>
      <c r="BC1144">
        <v>14.40065877</v>
      </c>
      <c r="BD1144">
        <v>12</v>
      </c>
    </row>
    <row r="1145" spans="1:56" x14ac:dyDescent="0.25">
      <c r="A1145" s="171">
        <v>44174</v>
      </c>
      <c r="B1145" t="s">
        <v>92</v>
      </c>
      <c r="C1145" t="s">
        <v>602</v>
      </c>
      <c r="D1145" t="s">
        <v>157</v>
      </c>
      <c r="E1145" t="s">
        <v>665</v>
      </c>
      <c r="F1145" t="s">
        <v>158</v>
      </c>
      <c r="G1145" t="s">
        <v>667</v>
      </c>
      <c r="H1145" t="s">
        <v>847</v>
      </c>
      <c r="I1145" t="s">
        <v>25</v>
      </c>
      <c r="J1145" t="s">
        <v>596</v>
      </c>
      <c r="L1145" t="s">
        <v>26</v>
      </c>
      <c r="M1145" t="s">
        <v>590</v>
      </c>
      <c r="N1145" t="s">
        <v>591</v>
      </c>
      <c r="O1145" t="s">
        <v>592</v>
      </c>
      <c r="P1145" t="s">
        <v>142</v>
      </c>
      <c r="Q1145" t="s">
        <v>606</v>
      </c>
      <c r="R1145" t="s">
        <v>868</v>
      </c>
      <c r="S1145" t="s">
        <v>29</v>
      </c>
      <c r="T1145" t="s">
        <v>25</v>
      </c>
      <c r="U1145" t="s">
        <v>596</v>
      </c>
      <c r="W1145" t="s">
        <v>92</v>
      </c>
      <c r="X1145" t="s">
        <v>602</v>
      </c>
      <c r="Y1145" t="s">
        <v>157</v>
      </c>
      <c r="Z1145" t="s">
        <v>665</v>
      </c>
      <c r="AA1145" t="s">
        <v>285</v>
      </c>
      <c r="AB1145" t="s">
        <v>797</v>
      </c>
      <c r="AC1145" t="s">
        <v>869</v>
      </c>
      <c r="AD1145" t="s">
        <v>320</v>
      </c>
      <c r="AE1145" t="s">
        <v>30</v>
      </c>
      <c r="AG1145">
        <v>2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1</v>
      </c>
      <c r="AP1145">
        <v>0</v>
      </c>
      <c r="AQ1145">
        <v>0</v>
      </c>
      <c r="AR1145">
        <v>0</v>
      </c>
      <c r="AS1145">
        <v>2</v>
      </c>
      <c r="AT1145">
        <v>2</v>
      </c>
      <c r="AU1145" t="s">
        <v>37</v>
      </c>
      <c r="AW1145">
        <v>150</v>
      </c>
      <c r="AX1145">
        <v>0</v>
      </c>
      <c r="AY1145">
        <v>0</v>
      </c>
      <c r="AZ1145">
        <v>0</v>
      </c>
      <c r="BA1145">
        <v>150</v>
      </c>
      <c r="BB1145">
        <v>6.0387188500000004</v>
      </c>
      <c r="BC1145">
        <v>14.40065877</v>
      </c>
      <c r="BD1145">
        <v>12</v>
      </c>
    </row>
    <row r="1146" spans="1:56" x14ac:dyDescent="0.25">
      <c r="A1146" s="171">
        <v>44174</v>
      </c>
      <c r="B1146" t="s">
        <v>92</v>
      </c>
      <c r="C1146" t="s">
        <v>602</v>
      </c>
      <c r="D1146" t="s">
        <v>157</v>
      </c>
      <c r="E1146" t="s">
        <v>665</v>
      </c>
      <c r="F1146" t="s">
        <v>158</v>
      </c>
      <c r="G1146" t="s">
        <v>667</v>
      </c>
      <c r="H1146" t="s">
        <v>847</v>
      </c>
      <c r="I1146" t="s">
        <v>25</v>
      </c>
      <c r="J1146" t="s">
        <v>596</v>
      </c>
      <c r="L1146" t="s">
        <v>26</v>
      </c>
      <c r="M1146" t="s">
        <v>590</v>
      </c>
      <c r="N1146" t="s">
        <v>288</v>
      </c>
      <c r="O1146" t="s">
        <v>878</v>
      </c>
      <c r="P1146" t="s">
        <v>289</v>
      </c>
      <c r="Q1146" t="s">
        <v>879</v>
      </c>
      <c r="R1146" t="s">
        <v>331</v>
      </c>
      <c r="S1146" t="s">
        <v>29</v>
      </c>
      <c r="T1146" t="s">
        <v>25</v>
      </c>
      <c r="U1146" t="s">
        <v>596</v>
      </c>
      <c r="W1146" t="s">
        <v>92</v>
      </c>
      <c r="X1146" t="s">
        <v>602</v>
      </c>
      <c r="Y1146" t="s">
        <v>157</v>
      </c>
      <c r="Z1146" t="s">
        <v>665</v>
      </c>
      <c r="AA1146" t="s">
        <v>285</v>
      </c>
      <c r="AB1146" t="s">
        <v>797</v>
      </c>
      <c r="AC1146" t="s">
        <v>869</v>
      </c>
      <c r="AD1146" t="s">
        <v>320</v>
      </c>
      <c r="AE1146" t="s">
        <v>30</v>
      </c>
      <c r="AG1146">
        <v>2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1</v>
      </c>
      <c r="AP1146">
        <v>0</v>
      </c>
      <c r="AQ1146">
        <v>0</v>
      </c>
      <c r="AR1146">
        <v>0</v>
      </c>
      <c r="AS1146">
        <v>2</v>
      </c>
      <c r="AT1146">
        <v>2</v>
      </c>
      <c r="AU1146" t="s">
        <v>37</v>
      </c>
      <c r="AW1146">
        <v>112</v>
      </c>
      <c r="AX1146">
        <v>0</v>
      </c>
      <c r="AY1146">
        <v>0</v>
      </c>
      <c r="AZ1146">
        <v>0</v>
      </c>
      <c r="BA1146">
        <v>112</v>
      </c>
      <c r="BB1146">
        <v>6.0387188500000004</v>
      </c>
      <c r="BC1146">
        <v>14.40065877</v>
      </c>
      <c r="BD1146">
        <v>12</v>
      </c>
    </row>
    <row r="1147" spans="1:56" x14ac:dyDescent="0.25">
      <c r="A1147" s="171">
        <v>44174</v>
      </c>
      <c r="B1147" t="s">
        <v>92</v>
      </c>
      <c r="C1147" t="s">
        <v>602</v>
      </c>
      <c r="D1147" t="s">
        <v>157</v>
      </c>
      <c r="E1147" t="s">
        <v>665</v>
      </c>
      <c r="F1147" t="s">
        <v>158</v>
      </c>
      <c r="G1147" t="s">
        <v>667</v>
      </c>
      <c r="H1147" t="s">
        <v>847</v>
      </c>
      <c r="I1147" t="s">
        <v>25</v>
      </c>
      <c r="J1147" t="s">
        <v>596</v>
      </c>
      <c r="L1147" t="s">
        <v>26</v>
      </c>
      <c r="M1147" t="s">
        <v>590</v>
      </c>
      <c r="N1147" t="s">
        <v>591</v>
      </c>
      <c r="O1147" t="s">
        <v>592</v>
      </c>
      <c r="P1147" t="s">
        <v>142</v>
      </c>
      <c r="Q1147" t="s">
        <v>606</v>
      </c>
      <c r="R1147" t="s">
        <v>868</v>
      </c>
      <c r="S1147" t="s">
        <v>29</v>
      </c>
      <c r="T1147" t="s">
        <v>25</v>
      </c>
      <c r="U1147" t="s">
        <v>596</v>
      </c>
      <c r="W1147" t="s">
        <v>92</v>
      </c>
      <c r="X1147" t="s">
        <v>602</v>
      </c>
      <c r="Y1147" t="s">
        <v>157</v>
      </c>
      <c r="Z1147" t="s">
        <v>665</v>
      </c>
      <c r="AA1147" t="s">
        <v>285</v>
      </c>
      <c r="AB1147" t="s">
        <v>797</v>
      </c>
      <c r="AC1147" t="s">
        <v>869</v>
      </c>
      <c r="AD1147" t="s">
        <v>320</v>
      </c>
      <c r="AE1147" t="s">
        <v>30</v>
      </c>
      <c r="AG1147">
        <v>2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1</v>
      </c>
      <c r="AP1147">
        <v>0</v>
      </c>
      <c r="AQ1147">
        <v>0</v>
      </c>
      <c r="AR1147">
        <v>0</v>
      </c>
      <c r="AS1147">
        <v>2</v>
      </c>
      <c r="AT1147">
        <v>2</v>
      </c>
      <c r="AU1147" t="s">
        <v>37</v>
      </c>
      <c r="AW1147">
        <v>192</v>
      </c>
      <c r="AX1147">
        <v>0</v>
      </c>
      <c r="AY1147">
        <v>0</v>
      </c>
      <c r="AZ1147">
        <v>0</v>
      </c>
      <c r="BA1147">
        <v>192</v>
      </c>
      <c r="BB1147">
        <v>6.0387188500000004</v>
      </c>
      <c r="BC1147">
        <v>14.40065877</v>
      </c>
      <c r="BD1147">
        <v>12</v>
      </c>
    </row>
    <row r="1148" spans="1:56" x14ac:dyDescent="0.25">
      <c r="A1148" s="171">
        <v>44174</v>
      </c>
      <c r="B1148" t="s">
        <v>92</v>
      </c>
      <c r="C1148" t="s">
        <v>602</v>
      </c>
      <c r="D1148" t="s">
        <v>157</v>
      </c>
      <c r="E1148" t="s">
        <v>665</v>
      </c>
      <c r="F1148" t="s">
        <v>158</v>
      </c>
      <c r="G1148" t="s">
        <v>667</v>
      </c>
      <c r="H1148" t="s">
        <v>847</v>
      </c>
      <c r="I1148" t="s">
        <v>25</v>
      </c>
      <c r="J1148" t="s">
        <v>596</v>
      </c>
      <c r="L1148" t="s">
        <v>26</v>
      </c>
      <c r="M1148" t="s">
        <v>590</v>
      </c>
      <c r="N1148" t="s">
        <v>591</v>
      </c>
      <c r="O1148" t="s">
        <v>592</v>
      </c>
      <c r="P1148" t="s">
        <v>142</v>
      </c>
      <c r="Q1148" t="s">
        <v>606</v>
      </c>
      <c r="R1148" t="s">
        <v>868</v>
      </c>
      <c r="S1148" t="s">
        <v>29</v>
      </c>
      <c r="T1148" t="s">
        <v>25</v>
      </c>
      <c r="U1148" t="s">
        <v>596</v>
      </c>
      <c r="W1148" t="s">
        <v>92</v>
      </c>
      <c r="X1148" t="s">
        <v>602</v>
      </c>
      <c r="Y1148" t="s">
        <v>157</v>
      </c>
      <c r="Z1148" t="s">
        <v>665</v>
      </c>
      <c r="AA1148" t="s">
        <v>285</v>
      </c>
      <c r="AB1148" t="s">
        <v>797</v>
      </c>
      <c r="AC1148" t="s">
        <v>869</v>
      </c>
      <c r="AD1148" t="s">
        <v>320</v>
      </c>
      <c r="AE1148" t="s">
        <v>30</v>
      </c>
      <c r="AG1148">
        <v>2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1</v>
      </c>
      <c r="AP1148">
        <v>0</v>
      </c>
      <c r="AQ1148">
        <v>0</v>
      </c>
      <c r="AR1148">
        <v>0</v>
      </c>
      <c r="AS1148">
        <v>2</v>
      </c>
      <c r="AT1148">
        <v>2</v>
      </c>
      <c r="AU1148" t="s">
        <v>37</v>
      </c>
      <c r="AW1148">
        <v>106</v>
      </c>
      <c r="AX1148">
        <v>0</v>
      </c>
      <c r="AY1148">
        <v>0</v>
      </c>
      <c r="AZ1148">
        <v>0</v>
      </c>
      <c r="BA1148">
        <v>106</v>
      </c>
      <c r="BB1148">
        <v>6.0387188500000004</v>
      </c>
      <c r="BC1148">
        <v>14.40065877</v>
      </c>
      <c r="BD1148">
        <v>12</v>
      </c>
    </row>
    <row r="1149" spans="1:56" x14ac:dyDescent="0.25">
      <c r="A1149" s="171">
        <v>44174</v>
      </c>
      <c r="B1149" t="s">
        <v>92</v>
      </c>
      <c r="C1149" t="s">
        <v>602</v>
      </c>
      <c r="D1149" t="s">
        <v>157</v>
      </c>
      <c r="E1149" t="s">
        <v>665</v>
      </c>
      <c r="F1149" t="s">
        <v>158</v>
      </c>
      <c r="G1149" t="s">
        <v>667</v>
      </c>
      <c r="H1149" t="s">
        <v>847</v>
      </c>
      <c r="I1149" t="s">
        <v>25</v>
      </c>
      <c r="J1149" t="s">
        <v>596</v>
      </c>
      <c r="L1149" t="s">
        <v>26</v>
      </c>
      <c r="M1149" t="s">
        <v>590</v>
      </c>
      <c r="N1149" t="s">
        <v>591</v>
      </c>
      <c r="O1149" t="s">
        <v>592</v>
      </c>
      <c r="P1149" t="s">
        <v>142</v>
      </c>
      <c r="Q1149" t="s">
        <v>606</v>
      </c>
      <c r="R1149" t="s">
        <v>153</v>
      </c>
      <c r="S1149" t="s">
        <v>194</v>
      </c>
      <c r="T1149" t="s">
        <v>25</v>
      </c>
      <c r="U1149" t="s">
        <v>596</v>
      </c>
      <c r="W1149" t="s">
        <v>92</v>
      </c>
      <c r="X1149" t="s">
        <v>602</v>
      </c>
      <c r="Y1149" t="s">
        <v>157</v>
      </c>
      <c r="Z1149" t="s">
        <v>665</v>
      </c>
      <c r="AA1149" t="s">
        <v>158</v>
      </c>
      <c r="AB1149" t="s">
        <v>667</v>
      </c>
      <c r="AC1149" t="s">
        <v>450</v>
      </c>
      <c r="AD1149" t="s">
        <v>545</v>
      </c>
      <c r="AE1149" t="s">
        <v>30</v>
      </c>
      <c r="AG1149">
        <v>1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1</v>
      </c>
      <c r="AP1149">
        <v>0</v>
      </c>
      <c r="AQ1149">
        <v>0</v>
      </c>
      <c r="AR1149">
        <v>0</v>
      </c>
      <c r="AS1149">
        <v>1</v>
      </c>
      <c r="AT1149">
        <v>1</v>
      </c>
      <c r="AU1149" t="s">
        <v>37</v>
      </c>
      <c r="AW1149">
        <v>102</v>
      </c>
      <c r="AX1149">
        <v>0</v>
      </c>
      <c r="AY1149">
        <v>0</v>
      </c>
      <c r="AZ1149">
        <v>0</v>
      </c>
      <c r="BA1149">
        <v>102</v>
      </c>
      <c r="BB1149">
        <v>6.0387188500000004</v>
      </c>
      <c r="BC1149">
        <v>14.40065877</v>
      </c>
      <c r="BD1149">
        <v>12</v>
      </c>
    </row>
    <row r="1150" spans="1:56" x14ac:dyDescent="0.25">
      <c r="A1150" s="171">
        <v>44174</v>
      </c>
      <c r="B1150" t="s">
        <v>92</v>
      </c>
      <c r="C1150" t="s">
        <v>602</v>
      </c>
      <c r="D1150" t="s">
        <v>157</v>
      </c>
      <c r="E1150" t="s">
        <v>665</v>
      </c>
      <c r="F1150" t="s">
        <v>158</v>
      </c>
      <c r="G1150" t="s">
        <v>667</v>
      </c>
      <c r="H1150" t="s">
        <v>847</v>
      </c>
      <c r="I1150" t="s">
        <v>25</v>
      </c>
      <c r="J1150" t="s">
        <v>596</v>
      </c>
      <c r="L1150" t="s">
        <v>26</v>
      </c>
      <c r="M1150" t="s">
        <v>590</v>
      </c>
      <c r="N1150" t="s">
        <v>591</v>
      </c>
      <c r="O1150" t="s">
        <v>592</v>
      </c>
      <c r="P1150" t="s">
        <v>142</v>
      </c>
      <c r="Q1150" t="s">
        <v>606</v>
      </c>
      <c r="R1150" t="s">
        <v>868</v>
      </c>
      <c r="S1150" t="s">
        <v>29</v>
      </c>
      <c r="T1150" t="s">
        <v>25</v>
      </c>
      <c r="U1150" t="s">
        <v>596</v>
      </c>
      <c r="W1150" t="s">
        <v>92</v>
      </c>
      <c r="X1150" t="s">
        <v>602</v>
      </c>
      <c r="Y1150" t="s">
        <v>157</v>
      </c>
      <c r="Z1150" t="s">
        <v>665</v>
      </c>
      <c r="AA1150" t="s">
        <v>285</v>
      </c>
      <c r="AB1150" t="s">
        <v>797</v>
      </c>
      <c r="AC1150" t="s">
        <v>869</v>
      </c>
      <c r="AD1150" t="s">
        <v>320</v>
      </c>
      <c r="AE1150" t="s">
        <v>30</v>
      </c>
      <c r="AG1150">
        <v>2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1</v>
      </c>
      <c r="AP1150">
        <v>0</v>
      </c>
      <c r="AQ1150">
        <v>0</v>
      </c>
      <c r="AR1150">
        <v>0</v>
      </c>
      <c r="AS1150">
        <v>2</v>
      </c>
      <c r="AT1150">
        <v>2</v>
      </c>
      <c r="AU1150" t="s">
        <v>37</v>
      </c>
      <c r="AW1150">
        <v>93</v>
      </c>
      <c r="AX1150">
        <v>0</v>
      </c>
      <c r="AY1150">
        <v>0</v>
      </c>
      <c r="AZ1150">
        <v>0</v>
      </c>
      <c r="BA1150">
        <v>93</v>
      </c>
      <c r="BB1150">
        <v>6.0387188500000004</v>
      </c>
      <c r="BC1150">
        <v>14.40065877</v>
      </c>
      <c r="BD1150">
        <v>12</v>
      </c>
    </row>
    <row r="1151" spans="1:56" x14ac:dyDescent="0.25">
      <c r="A1151" s="171">
        <v>44174</v>
      </c>
      <c r="B1151" t="s">
        <v>92</v>
      </c>
      <c r="C1151" t="s">
        <v>602</v>
      </c>
      <c r="D1151" t="s">
        <v>157</v>
      </c>
      <c r="E1151" t="s">
        <v>665</v>
      </c>
      <c r="F1151" t="s">
        <v>158</v>
      </c>
      <c r="G1151" t="s">
        <v>667</v>
      </c>
      <c r="H1151" t="s">
        <v>847</v>
      </c>
      <c r="I1151" t="s">
        <v>25</v>
      </c>
      <c r="J1151" t="s">
        <v>596</v>
      </c>
      <c r="L1151" t="s">
        <v>26</v>
      </c>
      <c r="M1151" t="s">
        <v>590</v>
      </c>
      <c r="N1151" t="s">
        <v>591</v>
      </c>
      <c r="O1151" t="s">
        <v>592</v>
      </c>
      <c r="P1151" t="s">
        <v>142</v>
      </c>
      <c r="Q1151" t="s">
        <v>606</v>
      </c>
      <c r="R1151" t="s">
        <v>856</v>
      </c>
      <c r="S1151" t="s">
        <v>245</v>
      </c>
      <c r="T1151" t="s">
        <v>25</v>
      </c>
      <c r="U1151" t="s">
        <v>596</v>
      </c>
      <c r="W1151" t="s">
        <v>92</v>
      </c>
      <c r="X1151" t="s">
        <v>602</v>
      </c>
      <c r="Y1151" t="s">
        <v>157</v>
      </c>
      <c r="Z1151" t="s">
        <v>665</v>
      </c>
      <c r="AA1151" t="s">
        <v>285</v>
      </c>
      <c r="AB1151" t="s">
        <v>797</v>
      </c>
      <c r="AC1151" t="s">
        <v>466</v>
      </c>
      <c r="AD1151" t="s">
        <v>308</v>
      </c>
      <c r="AE1151" t="s">
        <v>30</v>
      </c>
      <c r="AG1151">
        <v>2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1</v>
      </c>
      <c r="AP1151">
        <v>0</v>
      </c>
      <c r="AQ1151">
        <v>0</v>
      </c>
      <c r="AR1151">
        <v>0</v>
      </c>
      <c r="AS1151">
        <v>2</v>
      </c>
      <c r="AT1151">
        <v>2</v>
      </c>
      <c r="AU1151" t="s">
        <v>37</v>
      </c>
      <c r="AW1151">
        <v>189</v>
      </c>
      <c r="AX1151">
        <v>0</v>
      </c>
      <c r="AY1151">
        <v>0</v>
      </c>
      <c r="AZ1151">
        <v>0</v>
      </c>
      <c r="BA1151">
        <v>189</v>
      </c>
      <c r="BB1151">
        <v>6.0387188500000004</v>
      </c>
      <c r="BC1151">
        <v>14.40065877</v>
      </c>
      <c r="BD1151">
        <v>12</v>
      </c>
    </row>
    <row r="1152" spans="1:56" x14ac:dyDescent="0.25">
      <c r="A1152" s="171">
        <v>44174</v>
      </c>
      <c r="B1152" t="s">
        <v>92</v>
      </c>
      <c r="C1152" t="s">
        <v>602</v>
      </c>
      <c r="D1152" t="s">
        <v>157</v>
      </c>
      <c r="E1152" t="s">
        <v>665</v>
      </c>
      <c r="F1152" t="s">
        <v>158</v>
      </c>
      <c r="G1152" t="s">
        <v>667</v>
      </c>
      <c r="H1152" t="s">
        <v>847</v>
      </c>
      <c r="I1152" t="s">
        <v>25</v>
      </c>
      <c r="J1152" t="s">
        <v>596</v>
      </c>
      <c r="L1152" t="s">
        <v>26</v>
      </c>
      <c r="M1152" t="s">
        <v>590</v>
      </c>
      <c r="N1152" t="s">
        <v>591</v>
      </c>
      <c r="O1152" t="s">
        <v>592</v>
      </c>
      <c r="P1152" t="s">
        <v>142</v>
      </c>
      <c r="Q1152" t="s">
        <v>606</v>
      </c>
      <c r="R1152" t="s">
        <v>856</v>
      </c>
      <c r="S1152" t="s">
        <v>245</v>
      </c>
      <c r="T1152" t="s">
        <v>25</v>
      </c>
      <c r="U1152" t="s">
        <v>596</v>
      </c>
      <c r="W1152" t="s">
        <v>92</v>
      </c>
      <c r="X1152" t="s">
        <v>602</v>
      </c>
      <c r="Y1152" t="s">
        <v>157</v>
      </c>
      <c r="Z1152" t="s">
        <v>665</v>
      </c>
      <c r="AA1152" t="s">
        <v>285</v>
      </c>
      <c r="AB1152" t="s">
        <v>797</v>
      </c>
      <c r="AC1152" t="s">
        <v>466</v>
      </c>
      <c r="AD1152" t="s">
        <v>308</v>
      </c>
      <c r="AE1152" t="s">
        <v>30</v>
      </c>
      <c r="AG1152">
        <v>2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1</v>
      </c>
      <c r="AP1152">
        <v>0</v>
      </c>
      <c r="AQ1152">
        <v>0</v>
      </c>
      <c r="AR1152">
        <v>0</v>
      </c>
      <c r="AS1152">
        <v>2</v>
      </c>
      <c r="AT1152">
        <v>2</v>
      </c>
      <c r="AU1152" t="s">
        <v>37</v>
      </c>
      <c r="AW1152">
        <v>178</v>
      </c>
      <c r="AX1152">
        <v>0</v>
      </c>
      <c r="AY1152">
        <v>0</v>
      </c>
      <c r="AZ1152">
        <v>0</v>
      </c>
      <c r="BA1152">
        <v>178</v>
      </c>
      <c r="BB1152">
        <v>6.0387188500000004</v>
      </c>
      <c r="BC1152">
        <v>14.40065877</v>
      </c>
      <c r="BD1152">
        <v>12</v>
      </c>
    </row>
    <row r="1153" spans="1:56" x14ac:dyDescent="0.25">
      <c r="A1153" s="171">
        <v>44174</v>
      </c>
      <c r="B1153" t="s">
        <v>92</v>
      </c>
      <c r="C1153" t="s">
        <v>602</v>
      </c>
      <c r="D1153" t="s">
        <v>157</v>
      </c>
      <c r="E1153" t="s">
        <v>665</v>
      </c>
      <c r="F1153" t="s">
        <v>158</v>
      </c>
      <c r="G1153" t="s">
        <v>667</v>
      </c>
      <c r="H1153" t="s">
        <v>847</v>
      </c>
      <c r="I1153" t="s">
        <v>25</v>
      </c>
      <c r="J1153" t="s">
        <v>596</v>
      </c>
      <c r="L1153" t="s">
        <v>26</v>
      </c>
      <c r="M1153" t="s">
        <v>590</v>
      </c>
      <c r="N1153" t="s">
        <v>591</v>
      </c>
      <c r="O1153" t="s">
        <v>592</v>
      </c>
      <c r="P1153" t="s">
        <v>142</v>
      </c>
      <c r="Q1153" t="s">
        <v>606</v>
      </c>
      <c r="R1153" t="s">
        <v>153</v>
      </c>
      <c r="S1153" t="s">
        <v>194</v>
      </c>
      <c r="T1153" t="s">
        <v>25</v>
      </c>
      <c r="U1153" t="s">
        <v>596</v>
      </c>
      <c r="W1153" t="s">
        <v>92</v>
      </c>
      <c r="X1153" t="s">
        <v>602</v>
      </c>
      <c r="Y1153" t="s">
        <v>157</v>
      </c>
      <c r="Z1153" t="s">
        <v>665</v>
      </c>
      <c r="AA1153" t="s">
        <v>158</v>
      </c>
      <c r="AB1153" t="s">
        <v>667</v>
      </c>
      <c r="AC1153" t="s">
        <v>457</v>
      </c>
      <c r="AD1153" t="s">
        <v>283</v>
      </c>
      <c r="AE1153" t="s">
        <v>30</v>
      </c>
      <c r="AG1153">
        <v>1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1</v>
      </c>
      <c r="AP1153">
        <v>0</v>
      </c>
      <c r="AQ1153">
        <v>0</v>
      </c>
      <c r="AR1153">
        <v>0</v>
      </c>
      <c r="AS1153">
        <v>1</v>
      </c>
      <c r="AT1153">
        <v>1</v>
      </c>
      <c r="AU1153" t="s">
        <v>37</v>
      </c>
      <c r="AW1153">
        <v>98</v>
      </c>
      <c r="AX1153">
        <v>0</v>
      </c>
      <c r="AY1153">
        <v>0</v>
      </c>
      <c r="AZ1153">
        <v>0</v>
      </c>
      <c r="BA1153">
        <v>98</v>
      </c>
      <c r="BB1153">
        <v>6.0387188500000004</v>
      </c>
      <c r="BC1153">
        <v>14.40065877</v>
      </c>
      <c r="BD1153">
        <v>12</v>
      </c>
    </row>
    <row r="1154" spans="1:56" x14ac:dyDescent="0.25">
      <c r="A1154" s="171">
        <v>44174</v>
      </c>
      <c r="B1154" t="s">
        <v>92</v>
      </c>
      <c r="C1154" t="s">
        <v>602</v>
      </c>
      <c r="D1154" t="s">
        <v>157</v>
      </c>
      <c r="E1154" t="s">
        <v>665</v>
      </c>
      <c r="F1154" t="s">
        <v>158</v>
      </c>
      <c r="G1154" t="s">
        <v>667</v>
      </c>
      <c r="H1154" t="s">
        <v>847</v>
      </c>
      <c r="I1154" t="s">
        <v>25</v>
      </c>
      <c r="J1154" t="s">
        <v>596</v>
      </c>
      <c r="L1154" t="s">
        <v>26</v>
      </c>
      <c r="M1154" t="s">
        <v>590</v>
      </c>
      <c r="N1154" t="s">
        <v>591</v>
      </c>
      <c r="O1154" t="s">
        <v>592</v>
      </c>
      <c r="P1154" t="s">
        <v>142</v>
      </c>
      <c r="Q1154" t="s">
        <v>606</v>
      </c>
      <c r="R1154" t="s">
        <v>153</v>
      </c>
      <c r="S1154" t="s">
        <v>194</v>
      </c>
      <c r="T1154" t="s">
        <v>25</v>
      </c>
      <c r="U1154" t="s">
        <v>596</v>
      </c>
      <c r="W1154" t="s">
        <v>92</v>
      </c>
      <c r="X1154" t="s">
        <v>602</v>
      </c>
      <c r="Y1154" t="s">
        <v>157</v>
      </c>
      <c r="Z1154" t="s">
        <v>665</v>
      </c>
      <c r="AA1154" t="s">
        <v>158</v>
      </c>
      <c r="AB1154" t="s">
        <v>667</v>
      </c>
      <c r="AC1154" t="s">
        <v>457</v>
      </c>
      <c r="AD1154" t="s">
        <v>283</v>
      </c>
      <c r="AE1154" t="s">
        <v>30</v>
      </c>
      <c r="AG1154">
        <v>1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1</v>
      </c>
      <c r="AP1154">
        <v>0</v>
      </c>
      <c r="AQ1154">
        <v>0</v>
      </c>
      <c r="AR1154">
        <v>0</v>
      </c>
      <c r="AS1154">
        <v>1</v>
      </c>
      <c r="AT1154">
        <v>1</v>
      </c>
      <c r="AU1154" t="s">
        <v>151</v>
      </c>
      <c r="AV1154" t="s">
        <v>327</v>
      </c>
      <c r="AW1154">
        <v>109</v>
      </c>
      <c r="AX1154">
        <v>0</v>
      </c>
      <c r="AY1154">
        <v>0</v>
      </c>
      <c r="AZ1154">
        <v>1</v>
      </c>
      <c r="BA1154">
        <v>110</v>
      </c>
      <c r="BB1154">
        <v>6.0387188500000004</v>
      </c>
      <c r="BC1154">
        <v>14.40065877</v>
      </c>
      <c r="BD1154">
        <v>12</v>
      </c>
    </row>
    <row r="1155" spans="1:56" x14ac:dyDescent="0.25">
      <c r="A1155" s="171">
        <v>44174</v>
      </c>
      <c r="B1155" t="s">
        <v>10</v>
      </c>
      <c r="C1155" t="s">
        <v>659</v>
      </c>
      <c r="D1155" t="s">
        <v>927</v>
      </c>
      <c r="E1155" t="s">
        <v>928</v>
      </c>
      <c r="F1155" t="s">
        <v>1143</v>
      </c>
      <c r="G1155" t="s">
        <v>1144</v>
      </c>
      <c r="H1155" t="s">
        <v>578</v>
      </c>
      <c r="I1155" t="s">
        <v>14</v>
      </c>
      <c r="J1155" t="s">
        <v>611</v>
      </c>
      <c r="L1155" t="s">
        <v>34</v>
      </c>
      <c r="M1155" t="s">
        <v>651</v>
      </c>
      <c r="R1155" t="s">
        <v>372</v>
      </c>
      <c r="S1155" t="s">
        <v>140</v>
      </c>
      <c r="T1155" t="s">
        <v>25</v>
      </c>
      <c r="U1155" t="s">
        <v>596</v>
      </c>
      <c r="W1155" t="s">
        <v>10</v>
      </c>
      <c r="X1155" t="s">
        <v>659</v>
      </c>
      <c r="Y1155" t="s">
        <v>927</v>
      </c>
      <c r="Z1155" t="s">
        <v>928</v>
      </c>
      <c r="AA1155" t="s">
        <v>1143</v>
      </c>
      <c r="AB1155" t="s">
        <v>1144</v>
      </c>
      <c r="AC1155" t="s">
        <v>1145</v>
      </c>
      <c r="AD1155" t="s">
        <v>77</v>
      </c>
      <c r="AE1155" t="s">
        <v>36</v>
      </c>
      <c r="AG1155">
        <v>0</v>
      </c>
      <c r="AH1155">
        <v>9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 s="36">
        <v>1</v>
      </c>
      <c r="AP1155">
        <v>0</v>
      </c>
      <c r="AQ1155">
        <v>0</v>
      </c>
      <c r="AR1155">
        <v>3</v>
      </c>
      <c r="AS1155">
        <v>6</v>
      </c>
      <c r="AT1155">
        <v>9</v>
      </c>
      <c r="AU1155" t="s">
        <v>21</v>
      </c>
      <c r="AV1155" t="s">
        <v>327</v>
      </c>
      <c r="AW1155">
        <v>313</v>
      </c>
      <c r="AX1155">
        <v>52</v>
      </c>
      <c r="AY1155">
        <v>0</v>
      </c>
      <c r="AZ1155">
        <v>3</v>
      </c>
      <c r="BA1155">
        <v>368</v>
      </c>
      <c r="BB1155">
        <v>9.2572727399999994</v>
      </c>
      <c r="BC1155">
        <v>13.77182711</v>
      </c>
      <c r="BD1155">
        <v>12</v>
      </c>
    </row>
    <row r="1156" spans="1:56" x14ac:dyDescent="0.25">
      <c r="A1156" s="171">
        <v>44174</v>
      </c>
      <c r="B1156" t="s">
        <v>10</v>
      </c>
      <c r="C1156" t="s">
        <v>659</v>
      </c>
      <c r="D1156" t="s">
        <v>11</v>
      </c>
      <c r="E1156" t="s">
        <v>660</v>
      </c>
      <c r="F1156" t="s">
        <v>51</v>
      </c>
      <c r="G1156" t="s">
        <v>1141</v>
      </c>
      <c r="H1156" t="s">
        <v>361</v>
      </c>
      <c r="I1156" t="s">
        <v>14</v>
      </c>
      <c r="J1156" t="s">
        <v>611</v>
      </c>
      <c r="L1156" t="s">
        <v>23</v>
      </c>
      <c r="M1156" t="s">
        <v>613</v>
      </c>
      <c r="R1156" t="s">
        <v>372</v>
      </c>
      <c r="S1156" t="s">
        <v>152</v>
      </c>
      <c r="T1156" t="s">
        <v>25</v>
      </c>
      <c r="U1156" t="s">
        <v>596</v>
      </c>
      <c r="W1156" t="s">
        <v>10</v>
      </c>
      <c r="X1156" t="s">
        <v>659</v>
      </c>
      <c r="Y1156" t="s">
        <v>11</v>
      </c>
      <c r="Z1156" t="s">
        <v>660</v>
      </c>
      <c r="AA1156" t="s">
        <v>51</v>
      </c>
      <c r="AB1156" t="s">
        <v>1141</v>
      </c>
      <c r="AC1156" t="s">
        <v>1166</v>
      </c>
      <c r="AD1156" t="s">
        <v>315</v>
      </c>
      <c r="AE1156" t="s">
        <v>36</v>
      </c>
      <c r="AG1156">
        <v>0</v>
      </c>
      <c r="AH1156">
        <v>8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 s="36">
        <v>1</v>
      </c>
      <c r="AP1156">
        <v>1</v>
      </c>
      <c r="AQ1156">
        <v>2</v>
      </c>
      <c r="AR1156">
        <v>2</v>
      </c>
      <c r="AS1156">
        <v>3</v>
      </c>
      <c r="AT1156">
        <v>8</v>
      </c>
      <c r="AU1156" t="s">
        <v>1168</v>
      </c>
      <c r="AV1156" t="s">
        <v>327</v>
      </c>
      <c r="AW1156">
        <v>0</v>
      </c>
      <c r="AX1156">
        <v>150</v>
      </c>
      <c r="AY1156">
        <v>0</v>
      </c>
      <c r="AZ1156">
        <v>5</v>
      </c>
      <c r="BA1156">
        <v>155</v>
      </c>
      <c r="BB1156">
        <v>8.6633450799999991</v>
      </c>
      <c r="BC1156">
        <v>14.9876931</v>
      </c>
      <c r="BD1156">
        <v>12</v>
      </c>
    </row>
    <row r="1157" spans="1:56" x14ac:dyDescent="0.25">
      <c r="A1157" s="171">
        <v>44174</v>
      </c>
      <c r="B1157" t="s">
        <v>10</v>
      </c>
      <c r="C1157" t="s">
        <v>659</v>
      </c>
      <c r="D1157" t="s">
        <v>11</v>
      </c>
      <c r="E1157" t="s">
        <v>660</v>
      </c>
      <c r="F1157" t="s">
        <v>51</v>
      </c>
      <c r="G1157" t="s">
        <v>1141</v>
      </c>
      <c r="H1157" t="s">
        <v>361</v>
      </c>
      <c r="I1157" t="s">
        <v>14</v>
      </c>
      <c r="J1157" t="s">
        <v>611</v>
      </c>
      <c r="L1157" t="s">
        <v>23</v>
      </c>
      <c r="M1157" t="s">
        <v>613</v>
      </c>
      <c r="R1157" t="s">
        <v>372</v>
      </c>
      <c r="S1157" t="s">
        <v>144</v>
      </c>
      <c r="T1157" t="s">
        <v>25</v>
      </c>
      <c r="U1157" t="s">
        <v>596</v>
      </c>
      <c r="W1157" t="s">
        <v>10</v>
      </c>
      <c r="X1157" t="s">
        <v>659</v>
      </c>
      <c r="Y1157" t="s">
        <v>11</v>
      </c>
      <c r="Z1157" t="s">
        <v>660</v>
      </c>
      <c r="AA1157" t="s">
        <v>51</v>
      </c>
      <c r="AB1157" t="s">
        <v>1141</v>
      </c>
      <c r="AC1157" t="s">
        <v>1166</v>
      </c>
      <c r="AD1157" t="s">
        <v>315</v>
      </c>
      <c r="AE1157" t="s">
        <v>36</v>
      </c>
      <c r="AG1157">
        <v>0</v>
      </c>
      <c r="AH1157">
        <v>6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 s="36">
        <v>1</v>
      </c>
      <c r="AP1157">
        <v>0</v>
      </c>
      <c r="AQ1157">
        <v>2</v>
      </c>
      <c r="AR1157">
        <v>2</v>
      </c>
      <c r="AS1157">
        <v>2</v>
      </c>
      <c r="AT1157">
        <v>6</v>
      </c>
      <c r="AU1157" t="s">
        <v>1168</v>
      </c>
      <c r="AV1157" t="s">
        <v>327</v>
      </c>
      <c r="AW1157">
        <v>0</v>
      </c>
      <c r="AX1157">
        <v>140</v>
      </c>
      <c r="AY1157">
        <v>0</v>
      </c>
      <c r="AZ1157">
        <v>3</v>
      </c>
      <c r="BA1157">
        <v>143</v>
      </c>
      <c r="BB1157">
        <v>8.6633450799999991</v>
      </c>
      <c r="BC1157">
        <v>14.9876931</v>
      </c>
      <c r="BD1157">
        <v>12</v>
      </c>
    </row>
    <row r="1158" spans="1:56" x14ac:dyDescent="0.25">
      <c r="A1158" s="171">
        <v>44174</v>
      </c>
      <c r="B1158" t="s">
        <v>10</v>
      </c>
      <c r="C1158" t="s">
        <v>659</v>
      </c>
      <c r="D1158" t="s">
        <v>11</v>
      </c>
      <c r="E1158" t="s">
        <v>660</v>
      </c>
      <c r="F1158" t="s">
        <v>51</v>
      </c>
      <c r="G1158" t="s">
        <v>1141</v>
      </c>
      <c r="H1158" t="s">
        <v>361</v>
      </c>
      <c r="I1158" t="s">
        <v>14</v>
      </c>
      <c r="J1158" t="s">
        <v>611</v>
      </c>
      <c r="L1158" t="s">
        <v>23</v>
      </c>
      <c r="M1158" t="s">
        <v>613</v>
      </c>
      <c r="R1158" t="s">
        <v>372</v>
      </c>
      <c r="S1158" t="s">
        <v>152</v>
      </c>
      <c r="T1158" t="s">
        <v>25</v>
      </c>
      <c r="U1158" t="s">
        <v>596</v>
      </c>
      <c r="W1158" t="s">
        <v>10</v>
      </c>
      <c r="X1158" t="s">
        <v>659</v>
      </c>
      <c r="Y1158" t="s">
        <v>11</v>
      </c>
      <c r="Z1158" t="s">
        <v>660</v>
      </c>
      <c r="AA1158" t="s">
        <v>51</v>
      </c>
      <c r="AB1158" t="s">
        <v>1141</v>
      </c>
      <c r="AC1158" t="s">
        <v>1166</v>
      </c>
      <c r="AD1158" t="s">
        <v>315</v>
      </c>
      <c r="AE1158" t="s">
        <v>36</v>
      </c>
      <c r="AG1158">
        <v>0</v>
      </c>
      <c r="AH1158">
        <v>9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 s="36">
        <v>1</v>
      </c>
      <c r="AP1158">
        <v>2</v>
      </c>
      <c r="AQ1158">
        <v>2</v>
      </c>
      <c r="AR1158">
        <v>1</v>
      </c>
      <c r="AS1158">
        <v>4</v>
      </c>
      <c r="AT1158">
        <v>9</v>
      </c>
      <c r="AU1158" t="s">
        <v>1168</v>
      </c>
      <c r="AV1158" t="s">
        <v>327</v>
      </c>
      <c r="AW1158">
        <v>0</v>
      </c>
      <c r="AX1158">
        <v>200</v>
      </c>
      <c r="AY1158">
        <v>0</v>
      </c>
      <c r="AZ1158">
        <v>6</v>
      </c>
      <c r="BA1158">
        <v>206</v>
      </c>
      <c r="BB1158">
        <v>8.6633450799999991</v>
      </c>
      <c r="BC1158">
        <v>14.9876931</v>
      </c>
      <c r="BD1158">
        <v>12</v>
      </c>
    </row>
    <row r="1159" spans="1:56" x14ac:dyDescent="0.25">
      <c r="A1159" s="171">
        <v>44174</v>
      </c>
      <c r="B1159" t="s">
        <v>10</v>
      </c>
      <c r="C1159" t="s">
        <v>659</v>
      </c>
      <c r="D1159" t="s">
        <v>11</v>
      </c>
      <c r="E1159" t="s">
        <v>660</v>
      </c>
      <c r="F1159" t="s">
        <v>51</v>
      </c>
      <c r="G1159" t="s">
        <v>1141</v>
      </c>
      <c r="H1159" t="s">
        <v>361</v>
      </c>
      <c r="I1159" t="s">
        <v>25</v>
      </c>
      <c r="J1159" t="s">
        <v>596</v>
      </c>
      <c r="L1159" t="s">
        <v>10</v>
      </c>
      <c r="M1159" t="s">
        <v>659</v>
      </c>
      <c r="N1159" t="s">
        <v>11</v>
      </c>
      <c r="O1159" t="s">
        <v>660</v>
      </c>
      <c r="P1159" t="s">
        <v>51</v>
      </c>
      <c r="Q1159" t="s">
        <v>1141</v>
      </c>
      <c r="R1159" t="s">
        <v>1166</v>
      </c>
      <c r="S1159" t="s">
        <v>315</v>
      </c>
      <c r="T1159" t="s">
        <v>25</v>
      </c>
      <c r="U1159" t="s">
        <v>596</v>
      </c>
      <c r="W1159" t="s">
        <v>10</v>
      </c>
      <c r="X1159" t="s">
        <v>659</v>
      </c>
      <c r="Y1159" t="s">
        <v>927</v>
      </c>
      <c r="Z1159" t="s">
        <v>928</v>
      </c>
      <c r="AA1159" t="s">
        <v>1143</v>
      </c>
      <c r="AB1159" t="s">
        <v>1144</v>
      </c>
      <c r="AC1159" t="s">
        <v>468</v>
      </c>
      <c r="AD1159" t="s">
        <v>319</v>
      </c>
      <c r="AE1159" t="s">
        <v>30</v>
      </c>
      <c r="AG1159">
        <v>3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 s="36">
        <v>1</v>
      </c>
      <c r="AP1159">
        <v>0</v>
      </c>
      <c r="AQ1159">
        <v>0</v>
      </c>
      <c r="AR1159">
        <v>0</v>
      </c>
      <c r="AS1159">
        <v>3</v>
      </c>
      <c r="AT1159">
        <v>3</v>
      </c>
      <c r="AU1159" t="s">
        <v>37</v>
      </c>
      <c r="AW1159">
        <v>40</v>
      </c>
      <c r="AX1159">
        <v>0</v>
      </c>
      <c r="AY1159">
        <v>0</v>
      </c>
      <c r="AZ1159">
        <v>0</v>
      </c>
      <c r="BA1159">
        <v>40</v>
      </c>
      <c r="BB1159">
        <v>8.6633450799999991</v>
      </c>
      <c r="BC1159">
        <v>14.9876931</v>
      </c>
      <c r="BD1159">
        <v>12</v>
      </c>
    </row>
    <row r="1160" spans="1:56" x14ac:dyDescent="0.25">
      <c r="A1160" s="171">
        <v>44174</v>
      </c>
      <c r="B1160" t="s">
        <v>10</v>
      </c>
      <c r="C1160" t="s">
        <v>659</v>
      </c>
      <c r="D1160" t="s">
        <v>11</v>
      </c>
      <c r="E1160" t="s">
        <v>660</v>
      </c>
      <c r="F1160" t="s">
        <v>12</v>
      </c>
      <c r="G1160" t="s">
        <v>661</v>
      </c>
      <c r="H1160" t="s">
        <v>13</v>
      </c>
      <c r="I1160" t="s">
        <v>14</v>
      </c>
      <c r="J1160" t="s">
        <v>611</v>
      </c>
      <c r="L1160" t="s">
        <v>97</v>
      </c>
      <c r="M1160" t="s">
        <v>644</v>
      </c>
      <c r="R1160" t="s">
        <v>372</v>
      </c>
      <c r="S1160" t="s">
        <v>59</v>
      </c>
      <c r="T1160" t="s">
        <v>17</v>
      </c>
      <c r="U1160" t="s">
        <v>594</v>
      </c>
      <c r="W1160" t="s">
        <v>18</v>
      </c>
      <c r="X1160" t="s">
        <v>601</v>
      </c>
      <c r="AC1160" t="s">
        <v>372</v>
      </c>
      <c r="AD1160" t="s">
        <v>283</v>
      </c>
      <c r="AE1160" t="s">
        <v>36</v>
      </c>
      <c r="AG1160">
        <v>0</v>
      </c>
      <c r="AH1160">
        <v>5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 s="36">
        <v>1</v>
      </c>
      <c r="AP1160">
        <v>2</v>
      </c>
      <c r="AQ1160">
        <v>1</v>
      </c>
      <c r="AR1160">
        <v>0</v>
      </c>
      <c r="AS1160">
        <v>2</v>
      </c>
      <c r="AT1160">
        <v>5</v>
      </c>
      <c r="AU1160" t="s">
        <v>21</v>
      </c>
      <c r="AV1160" t="s">
        <v>327</v>
      </c>
      <c r="AW1160">
        <v>34</v>
      </c>
      <c r="AX1160">
        <v>20</v>
      </c>
      <c r="AY1160">
        <v>0</v>
      </c>
      <c r="AZ1160">
        <v>5</v>
      </c>
      <c r="BA1160">
        <v>59</v>
      </c>
      <c r="BB1160">
        <v>7.7847441999999996</v>
      </c>
      <c r="BC1160">
        <v>15.51739456</v>
      </c>
      <c r="BD1160">
        <v>12</v>
      </c>
    </row>
    <row r="1161" spans="1:56" x14ac:dyDescent="0.25">
      <c r="A1161" s="171">
        <v>44174</v>
      </c>
      <c r="B1161" t="s">
        <v>10</v>
      </c>
      <c r="C1161" t="s">
        <v>659</v>
      </c>
      <c r="D1161" t="s">
        <v>11</v>
      </c>
      <c r="E1161" t="s">
        <v>660</v>
      </c>
      <c r="F1161" t="s">
        <v>12</v>
      </c>
      <c r="G1161" t="s">
        <v>661</v>
      </c>
      <c r="H1161" t="s">
        <v>13</v>
      </c>
      <c r="I1161" t="s">
        <v>14</v>
      </c>
      <c r="J1161" t="s">
        <v>611</v>
      </c>
      <c r="L1161" t="s">
        <v>97</v>
      </c>
      <c r="M1161" t="s">
        <v>644</v>
      </c>
      <c r="R1161" t="s">
        <v>372</v>
      </c>
      <c r="S1161" t="s">
        <v>59</v>
      </c>
      <c r="T1161" t="s">
        <v>17</v>
      </c>
      <c r="U1161" t="s">
        <v>594</v>
      </c>
      <c r="W1161" t="s">
        <v>18</v>
      </c>
      <c r="X1161" t="s">
        <v>601</v>
      </c>
      <c r="AC1161" t="s">
        <v>372</v>
      </c>
      <c r="AD1161" t="s">
        <v>283</v>
      </c>
      <c r="AE1161" t="s">
        <v>36</v>
      </c>
      <c r="AG1161">
        <v>0</v>
      </c>
      <c r="AH1161">
        <v>4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 s="36">
        <v>1</v>
      </c>
      <c r="AP1161">
        <v>2</v>
      </c>
      <c r="AQ1161">
        <v>1</v>
      </c>
      <c r="AR1161">
        <v>0</v>
      </c>
      <c r="AS1161">
        <v>1</v>
      </c>
      <c r="AT1161">
        <v>4</v>
      </c>
      <c r="AU1161" t="s">
        <v>21</v>
      </c>
      <c r="AV1161" t="s">
        <v>327</v>
      </c>
      <c r="AW1161">
        <v>25</v>
      </c>
      <c r="AX1161">
        <v>9</v>
      </c>
      <c r="AY1161">
        <v>0</v>
      </c>
      <c r="AZ1161">
        <v>2</v>
      </c>
      <c r="BA1161">
        <v>36</v>
      </c>
      <c r="BB1161">
        <v>7.7847441999999996</v>
      </c>
      <c r="BC1161">
        <v>15.51739456</v>
      </c>
      <c r="BD1161">
        <v>12</v>
      </c>
    </row>
    <row r="1162" spans="1:56" x14ac:dyDescent="0.25">
      <c r="A1162" s="171">
        <v>44174</v>
      </c>
      <c r="B1162" t="s">
        <v>10</v>
      </c>
      <c r="C1162" t="s">
        <v>659</v>
      </c>
      <c r="D1162" t="s">
        <v>11</v>
      </c>
      <c r="E1162" t="s">
        <v>660</v>
      </c>
      <c r="F1162" t="s">
        <v>12</v>
      </c>
      <c r="G1162" t="s">
        <v>661</v>
      </c>
      <c r="H1162" t="s">
        <v>368</v>
      </c>
      <c r="I1162" t="s">
        <v>25</v>
      </c>
      <c r="J1162" t="s">
        <v>596</v>
      </c>
      <c r="L1162" t="s">
        <v>10</v>
      </c>
      <c r="M1162" t="s">
        <v>659</v>
      </c>
      <c r="N1162" t="s">
        <v>11</v>
      </c>
      <c r="O1162" t="s">
        <v>660</v>
      </c>
      <c r="P1162" t="s">
        <v>12</v>
      </c>
      <c r="Q1162" t="s">
        <v>661</v>
      </c>
      <c r="R1162" t="s">
        <v>1187</v>
      </c>
      <c r="S1162" t="s">
        <v>182</v>
      </c>
      <c r="T1162" t="s">
        <v>25</v>
      </c>
      <c r="U1162" t="s">
        <v>596</v>
      </c>
      <c r="W1162" t="s">
        <v>10</v>
      </c>
      <c r="X1162" t="s">
        <v>659</v>
      </c>
      <c r="Y1162" t="s">
        <v>11</v>
      </c>
      <c r="Z1162" t="s">
        <v>660</v>
      </c>
      <c r="AA1162" t="s">
        <v>12</v>
      </c>
      <c r="AB1162" t="s">
        <v>661</v>
      </c>
      <c r="AC1162" t="s">
        <v>1188</v>
      </c>
      <c r="AD1162" t="s">
        <v>77</v>
      </c>
      <c r="AE1162" t="s">
        <v>30</v>
      </c>
      <c r="AG1162">
        <v>5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 s="36">
        <v>1</v>
      </c>
      <c r="AP1162">
        <v>0</v>
      </c>
      <c r="AQ1162">
        <v>0</v>
      </c>
      <c r="AR1162">
        <v>2</v>
      </c>
      <c r="AS1162">
        <v>3</v>
      </c>
      <c r="AT1162">
        <v>5</v>
      </c>
      <c r="AU1162" t="s">
        <v>31</v>
      </c>
      <c r="AW1162">
        <v>320</v>
      </c>
      <c r="AX1162">
        <v>135</v>
      </c>
      <c r="AY1162">
        <v>0</v>
      </c>
      <c r="AZ1162">
        <v>0</v>
      </c>
      <c r="BA1162">
        <v>455</v>
      </c>
      <c r="BB1162">
        <v>7.5627594599999997</v>
      </c>
      <c r="BC1162">
        <v>15.4252009</v>
      </c>
      <c r="BD1162">
        <v>12</v>
      </c>
    </row>
    <row r="1163" spans="1:56" x14ac:dyDescent="0.25">
      <c r="A1163" s="171">
        <v>44175</v>
      </c>
      <c r="B1163" t="s">
        <v>26</v>
      </c>
      <c r="C1163" t="s">
        <v>590</v>
      </c>
      <c r="D1163" t="s">
        <v>591</v>
      </c>
      <c r="E1163" t="s">
        <v>592</v>
      </c>
      <c r="F1163" t="s">
        <v>142</v>
      </c>
      <c r="G1163" t="s">
        <v>606</v>
      </c>
      <c r="H1163" t="s">
        <v>363</v>
      </c>
      <c r="I1163" t="s">
        <v>25</v>
      </c>
      <c r="J1163" t="s">
        <v>596</v>
      </c>
      <c r="L1163" t="s">
        <v>26</v>
      </c>
      <c r="M1163" t="s">
        <v>590</v>
      </c>
      <c r="N1163" t="s">
        <v>591</v>
      </c>
      <c r="O1163" t="s">
        <v>592</v>
      </c>
      <c r="P1163" t="s">
        <v>142</v>
      </c>
      <c r="Q1163" t="s">
        <v>606</v>
      </c>
      <c r="R1163" t="s">
        <v>363</v>
      </c>
      <c r="S1163" t="s">
        <v>61</v>
      </c>
      <c r="T1163" t="s">
        <v>14</v>
      </c>
      <c r="U1163" t="s">
        <v>611</v>
      </c>
      <c r="W1163" t="s">
        <v>34</v>
      </c>
      <c r="X1163" t="s">
        <v>651</v>
      </c>
      <c r="AC1163" t="s">
        <v>372</v>
      </c>
      <c r="AD1163" t="s">
        <v>62</v>
      </c>
      <c r="AE1163" t="s">
        <v>112</v>
      </c>
      <c r="AG1163">
        <v>0</v>
      </c>
      <c r="AH1163">
        <v>0</v>
      </c>
      <c r="AI1163">
        <v>7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1</v>
      </c>
      <c r="AP1163">
        <v>1</v>
      </c>
      <c r="AQ1163">
        <v>2</v>
      </c>
      <c r="AR1163">
        <v>0</v>
      </c>
      <c r="AS1163">
        <v>4</v>
      </c>
      <c r="AT1163">
        <v>7</v>
      </c>
      <c r="AU1163" t="s">
        <v>37</v>
      </c>
      <c r="AW1163">
        <v>206</v>
      </c>
      <c r="AX1163">
        <v>0</v>
      </c>
      <c r="AY1163">
        <v>0</v>
      </c>
      <c r="AZ1163">
        <v>0</v>
      </c>
      <c r="BA1163">
        <v>206</v>
      </c>
      <c r="BB1163">
        <v>6.9304543000000001</v>
      </c>
      <c r="BC1163">
        <v>14.819990539999999</v>
      </c>
      <c r="BD1163">
        <v>12</v>
      </c>
    </row>
    <row r="1164" spans="1:56" x14ac:dyDescent="0.25">
      <c r="A1164" s="171">
        <v>44175</v>
      </c>
      <c r="B1164" t="s">
        <v>26</v>
      </c>
      <c r="C1164" t="s">
        <v>590</v>
      </c>
      <c r="D1164" t="s">
        <v>591</v>
      </c>
      <c r="E1164" t="s">
        <v>592</v>
      </c>
      <c r="F1164" t="s">
        <v>142</v>
      </c>
      <c r="G1164" t="s">
        <v>606</v>
      </c>
      <c r="H1164" t="s">
        <v>363</v>
      </c>
      <c r="I1164" t="s">
        <v>25</v>
      </c>
      <c r="J1164" t="s">
        <v>596</v>
      </c>
      <c r="L1164" t="s">
        <v>26</v>
      </c>
      <c r="M1164" t="s">
        <v>590</v>
      </c>
      <c r="N1164" t="s">
        <v>591</v>
      </c>
      <c r="O1164" t="s">
        <v>592</v>
      </c>
      <c r="P1164" t="s">
        <v>142</v>
      </c>
      <c r="Q1164" t="s">
        <v>606</v>
      </c>
      <c r="R1164" t="s">
        <v>363</v>
      </c>
      <c r="S1164" t="s">
        <v>61</v>
      </c>
      <c r="T1164" t="s">
        <v>14</v>
      </c>
      <c r="U1164" t="s">
        <v>611</v>
      </c>
      <c r="W1164" t="s">
        <v>147</v>
      </c>
      <c r="X1164" t="s">
        <v>641</v>
      </c>
      <c r="AC1164" t="s">
        <v>372</v>
      </c>
      <c r="AD1164" t="s">
        <v>62</v>
      </c>
      <c r="AE1164" t="s">
        <v>112</v>
      </c>
      <c r="AG1164">
        <v>0</v>
      </c>
      <c r="AH1164">
        <v>0</v>
      </c>
      <c r="AI1164">
        <v>6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1</v>
      </c>
      <c r="AP1164">
        <v>2</v>
      </c>
      <c r="AQ1164">
        <v>0</v>
      </c>
      <c r="AR1164">
        <v>1</v>
      </c>
      <c r="AS1164">
        <v>3</v>
      </c>
      <c r="AT1164">
        <v>6</v>
      </c>
      <c r="AU1164" t="s">
        <v>37</v>
      </c>
      <c r="AW1164">
        <v>195</v>
      </c>
      <c r="AX1164">
        <v>0</v>
      </c>
      <c r="AY1164">
        <v>0</v>
      </c>
      <c r="AZ1164">
        <v>0</v>
      </c>
      <c r="BA1164">
        <v>195</v>
      </c>
      <c r="BB1164">
        <v>6.9304543000000001</v>
      </c>
      <c r="BC1164">
        <v>14.819990539999999</v>
      </c>
      <c r="BD1164">
        <v>12</v>
      </c>
    </row>
    <row r="1165" spans="1:56" x14ac:dyDescent="0.25">
      <c r="A1165" s="171">
        <v>44175</v>
      </c>
      <c r="B1165" t="s">
        <v>26</v>
      </c>
      <c r="C1165" t="s">
        <v>590</v>
      </c>
      <c r="D1165" t="s">
        <v>591</v>
      </c>
      <c r="E1165" t="s">
        <v>592</v>
      </c>
      <c r="F1165" t="s">
        <v>142</v>
      </c>
      <c r="G1165" t="s">
        <v>606</v>
      </c>
      <c r="H1165" t="s">
        <v>363</v>
      </c>
      <c r="I1165" t="s">
        <v>25</v>
      </c>
      <c r="J1165" t="s">
        <v>596</v>
      </c>
      <c r="L1165" t="s">
        <v>26</v>
      </c>
      <c r="M1165" t="s">
        <v>590</v>
      </c>
      <c r="N1165" t="s">
        <v>591</v>
      </c>
      <c r="O1165" t="s">
        <v>592</v>
      </c>
      <c r="P1165" t="s">
        <v>142</v>
      </c>
      <c r="Q1165" t="s">
        <v>606</v>
      </c>
      <c r="R1165" t="s">
        <v>363</v>
      </c>
      <c r="S1165" t="s">
        <v>61</v>
      </c>
      <c r="T1165" t="s">
        <v>14</v>
      </c>
      <c r="U1165" t="s">
        <v>611</v>
      </c>
      <c r="W1165" t="s">
        <v>34</v>
      </c>
      <c r="X1165" t="s">
        <v>651</v>
      </c>
      <c r="AC1165" t="s">
        <v>372</v>
      </c>
      <c r="AD1165" t="s">
        <v>62</v>
      </c>
      <c r="AE1165" t="s">
        <v>112</v>
      </c>
      <c r="AG1165">
        <v>0</v>
      </c>
      <c r="AH1165">
        <v>0</v>
      </c>
      <c r="AI1165">
        <v>2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1</v>
      </c>
      <c r="AP1165">
        <v>0</v>
      </c>
      <c r="AQ1165">
        <v>0</v>
      </c>
      <c r="AR1165">
        <v>0</v>
      </c>
      <c r="AS1165">
        <v>2</v>
      </c>
      <c r="AT1165">
        <v>2</v>
      </c>
      <c r="AU1165" t="s">
        <v>37</v>
      </c>
      <c r="AW1165">
        <v>130</v>
      </c>
      <c r="AX1165">
        <v>0</v>
      </c>
      <c r="AY1165">
        <v>0</v>
      </c>
      <c r="AZ1165">
        <v>0</v>
      </c>
      <c r="BA1165">
        <v>130</v>
      </c>
      <c r="BB1165">
        <v>6.9304543000000001</v>
      </c>
      <c r="BC1165">
        <v>14.819990539999999</v>
      </c>
      <c r="BD1165">
        <v>12</v>
      </c>
    </row>
    <row r="1166" spans="1:56" x14ac:dyDescent="0.25">
      <c r="A1166" s="171">
        <v>44175</v>
      </c>
      <c r="B1166" t="s">
        <v>26</v>
      </c>
      <c r="C1166" t="s">
        <v>590</v>
      </c>
      <c r="D1166" t="s">
        <v>591</v>
      </c>
      <c r="E1166" t="s">
        <v>592</v>
      </c>
      <c r="F1166" t="s">
        <v>142</v>
      </c>
      <c r="G1166" t="s">
        <v>606</v>
      </c>
      <c r="H1166" t="s">
        <v>363</v>
      </c>
      <c r="I1166" t="s">
        <v>14</v>
      </c>
      <c r="J1166" t="s">
        <v>611</v>
      </c>
      <c r="L1166" t="s">
        <v>655</v>
      </c>
      <c r="M1166" t="s">
        <v>656</v>
      </c>
      <c r="R1166" t="s">
        <v>372</v>
      </c>
      <c r="S1166" t="s">
        <v>245</v>
      </c>
      <c r="T1166" t="s">
        <v>17</v>
      </c>
      <c r="U1166" t="s">
        <v>594</v>
      </c>
      <c r="W1166" t="s">
        <v>639</v>
      </c>
      <c r="X1166" t="s">
        <v>640</v>
      </c>
      <c r="AC1166" t="s">
        <v>372</v>
      </c>
      <c r="AD1166" t="s">
        <v>320</v>
      </c>
      <c r="AE1166" t="s">
        <v>36</v>
      </c>
      <c r="AG1166">
        <v>0</v>
      </c>
      <c r="AH1166">
        <v>17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1</v>
      </c>
      <c r="AP1166">
        <v>6</v>
      </c>
      <c r="AQ1166">
        <v>3</v>
      </c>
      <c r="AR1166">
        <v>5</v>
      </c>
      <c r="AS1166">
        <v>3</v>
      </c>
      <c r="AT1166">
        <v>17</v>
      </c>
      <c r="AU1166" t="s">
        <v>31</v>
      </c>
      <c r="AW1166">
        <v>200</v>
      </c>
      <c r="AX1166">
        <v>36</v>
      </c>
      <c r="AY1166">
        <v>0</v>
      </c>
      <c r="AZ1166">
        <v>0</v>
      </c>
      <c r="BA1166">
        <v>236</v>
      </c>
      <c r="BB1166">
        <v>6.9304543000000001</v>
      </c>
      <c r="BC1166">
        <v>14.819990539999999</v>
      </c>
      <c r="BD1166">
        <v>12</v>
      </c>
    </row>
    <row r="1167" spans="1:56" x14ac:dyDescent="0.25">
      <c r="A1167" s="171">
        <v>44175</v>
      </c>
      <c r="B1167" t="s">
        <v>26</v>
      </c>
      <c r="C1167" t="s">
        <v>590</v>
      </c>
      <c r="D1167" t="s">
        <v>591</v>
      </c>
      <c r="E1167" t="s">
        <v>592</v>
      </c>
      <c r="F1167" t="s">
        <v>142</v>
      </c>
      <c r="G1167" t="s">
        <v>606</v>
      </c>
      <c r="H1167" t="s">
        <v>363</v>
      </c>
      <c r="I1167" t="s">
        <v>14</v>
      </c>
      <c r="J1167" t="s">
        <v>611</v>
      </c>
      <c r="L1167" t="s">
        <v>136</v>
      </c>
      <c r="M1167" t="s">
        <v>612</v>
      </c>
      <c r="R1167" t="s">
        <v>372</v>
      </c>
      <c r="S1167" t="s">
        <v>232</v>
      </c>
      <c r="T1167" t="s">
        <v>17</v>
      </c>
      <c r="U1167" t="s">
        <v>594</v>
      </c>
      <c r="W1167" t="s">
        <v>143</v>
      </c>
      <c r="X1167" t="s">
        <v>595</v>
      </c>
      <c r="AC1167" t="s">
        <v>372</v>
      </c>
      <c r="AD1167" t="s">
        <v>260</v>
      </c>
      <c r="AE1167" t="s">
        <v>36</v>
      </c>
      <c r="AG1167">
        <v>0</v>
      </c>
      <c r="AH1167">
        <v>23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1</v>
      </c>
      <c r="AP1167">
        <v>8</v>
      </c>
      <c r="AQ1167">
        <v>4</v>
      </c>
      <c r="AR1167">
        <v>7</v>
      </c>
      <c r="AS1167">
        <v>4</v>
      </c>
      <c r="AT1167">
        <v>23</v>
      </c>
      <c r="AU1167" t="s">
        <v>39</v>
      </c>
      <c r="AW1167">
        <v>350</v>
      </c>
      <c r="AX1167">
        <v>47</v>
      </c>
      <c r="AY1167">
        <v>23</v>
      </c>
      <c r="AZ1167">
        <v>0</v>
      </c>
      <c r="BA1167">
        <v>420</v>
      </c>
      <c r="BB1167">
        <v>6.9304543000000001</v>
      </c>
      <c r="BC1167">
        <v>14.819990539999999</v>
      </c>
      <c r="BD1167">
        <v>12</v>
      </c>
    </row>
    <row r="1168" spans="1:56" x14ac:dyDescent="0.25">
      <c r="A1168" s="171">
        <v>44175</v>
      </c>
      <c r="B1168" t="s">
        <v>26</v>
      </c>
      <c r="C1168" t="s">
        <v>590</v>
      </c>
      <c r="D1168" t="s">
        <v>591</v>
      </c>
      <c r="E1168" t="s">
        <v>592</v>
      </c>
      <c r="F1168" t="s">
        <v>142</v>
      </c>
      <c r="G1168" t="s">
        <v>606</v>
      </c>
      <c r="H1168" t="s">
        <v>363</v>
      </c>
      <c r="I1168" t="s">
        <v>14</v>
      </c>
      <c r="J1168" t="s">
        <v>611</v>
      </c>
      <c r="L1168" t="s">
        <v>637</v>
      </c>
      <c r="M1168" t="s">
        <v>638</v>
      </c>
      <c r="R1168" t="s">
        <v>372</v>
      </c>
      <c r="S1168" t="s">
        <v>185</v>
      </c>
      <c r="T1168" t="s">
        <v>17</v>
      </c>
      <c r="U1168" t="s">
        <v>594</v>
      </c>
      <c r="W1168" t="s">
        <v>639</v>
      </c>
      <c r="X1168" t="s">
        <v>640</v>
      </c>
      <c r="AC1168" t="s">
        <v>372</v>
      </c>
      <c r="AD1168" t="s">
        <v>338</v>
      </c>
      <c r="AE1168" t="s">
        <v>36</v>
      </c>
      <c r="AG1168">
        <v>0</v>
      </c>
      <c r="AH1168">
        <v>9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1</v>
      </c>
      <c r="AP1168">
        <v>1</v>
      </c>
      <c r="AQ1168">
        <v>3</v>
      </c>
      <c r="AR1168">
        <v>2</v>
      </c>
      <c r="AS1168">
        <v>3</v>
      </c>
      <c r="AT1168">
        <v>9</v>
      </c>
      <c r="AU1168" t="s">
        <v>39</v>
      </c>
      <c r="AW1168">
        <v>150</v>
      </c>
      <c r="AX1168">
        <v>17</v>
      </c>
      <c r="AY1168">
        <v>8</v>
      </c>
      <c r="AZ1168">
        <v>0</v>
      </c>
      <c r="BA1168">
        <v>175</v>
      </c>
      <c r="BB1168">
        <v>6.9304543000000001</v>
      </c>
      <c r="BC1168">
        <v>14.819990539999999</v>
      </c>
      <c r="BD1168">
        <v>12</v>
      </c>
    </row>
    <row r="1169" spans="1:56" x14ac:dyDescent="0.25">
      <c r="A1169" s="171">
        <v>44175</v>
      </c>
      <c r="B1169" t="s">
        <v>26</v>
      </c>
      <c r="C1169" t="s">
        <v>590</v>
      </c>
      <c r="D1169" t="s">
        <v>591</v>
      </c>
      <c r="E1169" t="s">
        <v>592</v>
      </c>
      <c r="F1169" t="s">
        <v>142</v>
      </c>
      <c r="G1169" t="s">
        <v>606</v>
      </c>
      <c r="H1169" t="s">
        <v>363</v>
      </c>
      <c r="I1169" t="s">
        <v>14</v>
      </c>
      <c r="J1169" t="s">
        <v>611</v>
      </c>
      <c r="L1169" t="s">
        <v>242</v>
      </c>
      <c r="M1169" t="s">
        <v>617</v>
      </c>
      <c r="R1169" t="s">
        <v>372</v>
      </c>
      <c r="S1169" t="s">
        <v>29</v>
      </c>
      <c r="T1169" t="s">
        <v>17</v>
      </c>
      <c r="U1169" t="s">
        <v>594</v>
      </c>
      <c r="W1169" t="s">
        <v>614</v>
      </c>
      <c r="X1169" t="s">
        <v>615</v>
      </c>
      <c r="AC1169" t="s">
        <v>372</v>
      </c>
      <c r="AD1169" t="s">
        <v>321</v>
      </c>
      <c r="AE1169" t="s">
        <v>36</v>
      </c>
      <c r="AG1169">
        <v>0</v>
      </c>
      <c r="AH1169">
        <v>12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1</v>
      </c>
      <c r="AP1169">
        <v>4</v>
      </c>
      <c r="AQ1169">
        <v>2</v>
      </c>
      <c r="AR1169">
        <v>3</v>
      </c>
      <c r="AS1169">
        <v>3</v>
      </c>
      <c r="AT1169">
        <v>12</v>
      </c>
      <c r="AU1169" t="s">
        <v>37</v>
      </c>
      <c r="AW1169">
        <v>120</v>
      </c>
      <c r="AX1169">
        <v>0</v>
      </c>
      <c r="AY1169">
        <v>0</v>
      </c>
      <c r="AZ1169">
        <v>0</v>
      </c>
      <c r="BA1169">
        <v>120</v>
      </c>
      <c r="BB1169">
        <v>6.9304543000000001</v>
      </c>
      <c r="BC1169">
        <v>14.819990539999999</v>
      </c>
      <c r="BD1169">
        <v>12</v>
      </c>
    </row>
    <row r="1170" spans="1:56" x14ac:dyDescent="0.25">
      <c r="A1170" s="171">
        <v>44175</v>
      </c>
      <c r="B1170" t="s">
        <v>26</v>
      </c>
      <c r="C1170" t="s">
        <v>590</v>
      </c>
      <c r="D1170" t="s">
        <v>591</v>
      </c>
      <c r="E1170" t="s">
        <v>592</v>
      </c>
      <c r="F1170" t="s">
        <v>142</v>
      </c>
      <c r="G1170" t="s">
        <v>606</v>
      </c>
      <c r="H1170" t="s">
        <v>363</v>
      </c>
      <c r="I1170" t="s">
        <v>14</v>
      </c>
      <c r="J1170" t="s">
        <v>611</v>
      </c>
      <c r="L1170" t="s">
        <v>326</v>
      </c>
      <c r="M1170" t="s">
        <v>657</v>
      </c>
      <c r="R1170" t="s">
        <v>372</v>
      </c>
      <c r="S1170" t="s">
        <v>182</v>
      </c>
      <c r="T1170" t="s">
        <v>17</v>
      </c>
      <c r="U1170" t="s">
        <v>594</v>
      </c>
      <c r="W1170" t="s">
        <v>262</v>
      </c>
      <c r="X1170" t="s">
        <v>626</v>
      </c>
      <c r="AC1170" t="s">
        <v>372</v>
      </c>
      <c r="AD1170" t="s">
        <v>270</v>
      </c>
      <c r="AE1170" t="s">
        <v>36</v>
      </c>
      <c r="AG1170">
        <v>0</v>
      </c>
      <c r="AH1170">
        <v>19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1</v>
      </c>
      <c r="AP1170">
        <v>4</v>
      </c>
      <c r="AQ1170">
        <v>3</v>
      </c>
      <c r="AR1170">
        <v>8</v>
      </c>
      <c r="AS1170">
        <v>4</v>
      </c>
      <c r="AT1170">
        <v>19</v>
      </c>
      <c r="AU1170" t="s">
        <v>31</v>
      </c>
      <c r="AW1170">
        <v>350</v>
      </c>
      <c r="AX1170">
        <v>18</v>
      </c>
      <c r="AY1170">
        <v>0</v>
      </c>
      <c r="AZ1170">
        <v>0</v>
      </c>
      <c r="BA1170">
        <v>368</v>
      </c>
      <c r="BB1170">
        <v>6.9304543000000001</v>
      </c>
      <c r="BC1170">
        <v>14.819990539999999</v>
      </c>
      <c r="BD1170">
        <v>12</v>
      </c>
    </row>
    <row r="1171" spans="1:56" x14ac:dyDescent="0.25">
      <c r="A1171" s="171">
        <v>44175</v>
      </c>
      <c r="B1171" t="s">
        <v>26</v>
      </c>
      <c r="C1171" t="s">
        <v>590</v>
      </c>
      <c r="D1171" t="s">
        <v>591</v>
      </c>
      <c r="E1171" t="s">
        <v>592</v>
      </c>
      <c r="F1171" t="s">
        <v>88</v>
      </c>
      <c r="G1171" t="s">
        <v>593</v>
      </c>
      <c r="H1171" t="s">
        <v>89</v>
      </c>
      <c r="I1171" t="s">
        <v>17</v>
      </c>
      <c r="J1171" t="s">
        <v>594</v>
      </c>
      <c r="L1171" t="s">
        <v>18</v>
      </c>
      <c r="M1171" t="s">
        <v>601</v>
      </c>
      <c r="R1171" t="s">
        <v>372</v>
      </c>
      <c r="S1171" t="s">
        <v>182</v>
      </c>
      <c r="T1171" t="s">
        <v>25</v>
      </c>
      <c r="U1171" t="s">
        <v>596</v>
      </c>
      <c r="W1171" t="s">
        <v>92</v>
      </c>
      <c r="X1171" t="s">
        <v>602</v>
      </c>
      <c r="Y1171" t="s">
        <v>157</v>
      </c>
      <c r="Z1171" t="s">
        <v>665</v>
      </c>
      <c r="AA1171" t="s">
        <v>671</v>
      </c>
      <c r="AB1171" t="s">
        <v>672</v>
      </c>
      <c r="AC1171" t="s">
        <v>749</v>
      </c>
      <c r="AD1171" t="s">
        <v>267</v>
      </c>
      <c r="AE1171" t="s">
        <v>112</v>
      </c>
      <c r="AG1171">
        <v>0</v>
      </c>
      <c r="AH1171">
        <v>0</v>
      </c>
      <c r="AI1171">
        <v>3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1</v>
      </c>
      <c r="AP1171">
        <v>0</v>
      </c>
      <c r="AQ1171">
        <v>0</v>
      </c>
      <c r="AR1171">
        <v>1</v>
      </c>
      <c r="AS1171">
        <v>2</v>
      </c>
      <c r="AT1171">
        <v>3</v>
      </c>
      <c r="AU1171" t="s">
        <v>37</v>
      </c>
      <c r="AW1171">
        <v>75</v>
      </c>
      <c r="AX1171">
        <v>0</v>
      </c>
      <c r="AY1171">
        <v>0</v>
      </c>
      <c r="AZ1171">
        <v>0</v>
      </c>
      <c r="BA1171">
        <v>75</v>
      </c>
      <c r="BB1171">
        <v>6.7419379599999996</v>
      </c>
      <c r="BC1171">
        <v>14.56870743</v>
      </c>
      <c r="BD1171">
        <v>12</v>
      </c>
    </row>
    <row r="1172" spans="1:56" x14ac:dyDescent="0.25">
      <c r="A1172" s="171">
        <v>44175</v>
      </c>
      <c r="B1172" t="s">
        <v>26</v>
      </c>
      <c r="C1172" t="s">
        <v>590</v>
      </c>
      <c r="D1172" t="s">
        <v>591</v>
      </c>
      <c r="E1172" t="s">
        <v>592</v>
      </c>
      <c r="F1172" t="s">
        <v>88</v>
      </c>
      <c r="G1172" t="s">
        <v>593</v>
      </c>
      <c r="H1172" t="s">
        <v>89</v>
      </c>
      <c r="I1172" t="s">
        <v>25</v>
      </c>
      <c r="J1172" t="s">
        <v>596</v>
      </c>
      <c r="L1172" t="s">
        <v>26</v>
      </c>
      <c r="M1172" t="s">
        <v>590</v>
      </c>
      <c r="N1172" t="s">
        <v>591</v>
      </c>
      <c r="O1172" t="s">
        <v>592</v>
      </c>
      <c r="P1172" t="s">
        <v>27</v>
      </c>
      <c r="Q1172" t="s">
        <v>607</v>
      </c>
      <c r="R1172" t="s">
        <v>753</v>
      </c>
      <c r="S1172" t="s">
        <v>56</v>
      </c>
      <c r="T1172" t="s">
        <v>25</v>
      </c>
      <c r="U1172" t="s">
        <v>596</v>
      </c>
      <c r="W1172" t="s">
        <v>92</v>
      </c>
      <c r="X1172" t="s">
        <v>602</v>
      </c>
      <c r="Y1172" t="s">
        <v>157</v>
      </c>
      <c r="Z1172" t="s">
        <v>665</v>
      </c>
      <c r="AA1172" t="s">
        <v>205</v>
      </c>
      <c r="AB1172" t="s">
        <v>697</v>
      </c>
      <c r="AC1172" t="s">
        <v>436</v>
      </c>
      <c r="AD1172" t="s">
        <v>283</v>
      </c>
      <c r="AE1172" t="s">
        <v>30</v>
      </c>
      <c r="AG1172">
        <v>2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1</v>
      </c>
      <c r="AP1172">
        <v>0</v>
      </c>
      <c r="AQ1172">
        <v>0</v>
      </c>
      <c r="AR1172">
        <v>0</v>
      </c>
      <c r="AS1172">
        <v>2</v>
      </c>
      <c r="AT1172">
        <v>2</v>
      </c>
      <c r="AU1172" t="s">
        <v>135</v>
      </c>
      <c r="AW1172">
        <v>67</v>
      </c>
      <c r="AX1172">
        <v>0</v>
      </c>
      <c r="AY1172">
        <v>9</v>
      </c>
      <c r="AZ1172">
        <v>0</v>
      </c>
      <c r="BA1172">
        <v>76</v>
      </c>
      <c r="BB1172">
        <v>6.7419379599999996</v>
      </c>
      <c r="BC1172">
        <v>14.56870743</v>
      </c>
      <c r="BD1172">
        <v>12</v>
      </c>
    </row>
    <row r="1173" spans="1:56" x14ac:dyDescent="0.25">
      <c r="A1173" s="171">
        <v>44175</v>
      </c>
      <c r="B1173" t="s">
        <v>92</v>
      </c>
      <c r="C1173" t="s">
        <v>602</v>
      </c>
      <c r="D1173" t="s">
        <v>940</v>
      </c>
      <c r="E1173" t="s">
        <v>604</v>
      </c>
      <c r="F1173" t="s">
        <v>193</v>
      </c>
      <c r="G1173" t="s">
        <v>754</v>
      </c>
      <c r="H1173" t="s">
        <v>367</v>
      </c>
      <c r="I1173" t="s">
        <v>25</v>
      </c>
      <c r="J1173" t="s">
        <v>596</v>
      </c>
      <c r="L1173" t="s">
        <v>109</v>
      </c>
      <c r="M1173" t="s">
        <v>690</v>
      </c>
      <c r="N1173" t="s">
        <v>271</v>
      </c>
      <c r="O1173" t="s">
        <v>714</v>
      </c>
      <c r="P1173" t="s">
        <v>272</v>
      </c>
      <c r="Q1173" t="s">
        <v>715</v>
      </c>
      <c r="R1173" t="s">
        <v>1065</v>
      </c>
      <c r="S1173" t="s">
        <v>155</v>
      </c>
      <c r="T1173" t="s">
        <v>17</v>
      </c>
      <c r="U1173" t="s">
        <v>594</v>
      </c>
      <c r="W1173" t="s">
        <v>221</v>
      </c>
      <c r="X1173" t="s">
        <v>622</v>
      </c>
      <c r="AC1173" t="s">
        <v>372</v>
      </c>
      <c r="AD1173" t="s">
        <v>322</v>
      </c>
      <c r="AE1173" t="s">
        <v>30</v>
      </c>
      <c r="AG1173">
        <v>6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 s="36">
        <v>1</v>
      </c>
      <c r="AP1173">
        <v>0</v>
      </c>
      <c r="AQ1173">
        <v>0</v>
      </c>
      <c r="AR1173">
        <v>0</v>
      </c>
      <c r="AS1173">
        <v>6</v>
      </c>
      <c r="AT1173">
        <v>6</v>
      </c>
      <c r="AU1173" t="s">
        <v>37</v>
      </c>
      <c r="AW1173">
        <v>85</v>
      </c>
      <c r="AX1173">
        <v>0</v>
      </c>
      <c r="AY1173">
        <v>0</v>
      </c>
      <c r="AZ1173">
        <v>0</v>
      </c>
      <c r="BA1173">
        <v>85</v>
      </c>
      <c r="BB1173">
        <v>4.8990748999999996</v>
      </c>
      <c r="BC1173">
        <v>14.54433978</v>
      </c>
      <c r="BD1173">
        <v>12</v>
      </c>
    </row>
    <row r="1174" spans="1:56" x14ac:dyDescent="0.25">
      <c r="A1174" s="171">
        <v>44175</v>
      </c>
      <c r="B1174" t="s">
        <v>92</v>
      </c>
      <c r="C1174" t="s">
        <v>602</v>
      </c>
      <c r="D1174" t="s">
        <v>940</v>
      </c>
      <c r="E1174" t="s">
        <v>604</v>
      </c>
      <c r="F1174" t="s">
        <v>193</v>
      </c>
      <c r="G1174" t="s">
        <v>754</v>
      </c>
      <c r="H1174" t="s">
        <v>367</v>
      </c>
      <c r="I1174" t="s">
        <v>17</v>
      </c>
      <c r="J1174" t="s">
        <v>594</v>
      </c>
      <c r="L1174" t="s">
        <v>221</v>
      </c>
      <c r="M1174" t="s">
        <v>622</v>
      </c>
      <c r="R1174" t="s">
        <v>372</v>
      </c>
      <c r="S1174" t="s">
        <v>59</v>
      </c>
      <c r="T1174" t="s">
        <v>25</v>
      </c>
      <c r="U1174" t="s">
        <v>596</v>
      </c>
      <c r="W1174" t="s">
        <v>92</v>
      </c>
      <c r="X1174" t="s">
        <v>602</v>
      </c>
      <c r="Y1174" t="s">
        <v>603</v>
      </c>
      <c r="Z1174" t="s">
        <v>604</v>
      </c>
      <c r="AA1174" t="s">
        <v>99</v>
      </c>
      <c r="AB1174" t="s">
        <v>695</v>
      </c>
      <c r="AC1174" t="s">
        <v>1079</v>
      </c>
      <c r="AD1174" t="s">
        <v>545</v>
      </c>
      <c r="AE1174" t="s">
        <v>30</v>
      </c>
      <c r="AG1174">
        <v>4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 s="36">
        <v>1</v>
      </c>
      <c r="AP1174">
        <v>0</v>
      </c>
      <c r="AQ1174">
        <v>0</v>
      </c>
      <c r="AR1174">
        <v>0</v>
      </c>
      <c r="AS1174">
        <v>4</v>
      </c>
      <c r="AT1174">
        <v>4</v>
      </c>
      <c r="AU1174" t="s">
        <v>37</v>
      </c>
      <c r="AW1174">
        <v>76</v>
      </c>
      <c r="AX1174">
        <v>0</v>
      </c>
      <c r="AY1174">
        <v>0</v>
      </c>
      <c r="AZ1174">
        <v>0</v>
      </c>
      <c r="BA1174">
        <v>76</v>
      </c>
      <c r="BB1174">
        <v>4.8990748999999996</v>
      </c>
      <c r="BC1174">
        <v>14.54433978</v>
      </c>
      <c r="BD1174">
        <v>12</v>
      </c>
    </row>
    <row r="1175" spans="1:56" x14ac:dyDescent="0.25">
      <c r="A1175" s="171">
        <v>44175</v>
      </c>
      <c r="B1175" t="s">
        <v>92</v>
      </c>
      <c r="C1175" t="s">
        <v>602</v>
      </c>
      <c r="D1175" t="s">
        <v>940</v>
      </c>
      <c r="E1175" t="s">
        <v>604</v>
      </c>
      <c r="F1175" t="s">
        <v>193</v>
      </c>
      <c r="G1175" t="s">
        <v>754</v>
      </c>
      <c r="H1175" t="s">
        <v>367</v>
      </c>
      <c r="I1175" t="s">
        <v>25</v>
      </c>
      <c r="J1175" t="s">
        <v>596</v>
      </c>
      <c r="L1175" t="s">
        <v>92</v>
      </c>
      <c r="M1175" t="s">
        <v>602</v>
      </c>
      <c r="N1175" t="s">
        <v>940</v>
      </c>
      <c r="O1175" t="s">
        <v>604</v>
      </c>
      <c r="P1175" t="s">
        <v>246</v>
      </c>
      <c r="Q1175" t="s">
        <v>717</v>
      </c>
      <c r="R1175" t="s">
        <v>1097</v>
      </c>
      <c r="S1175" t="s">
        <v>314</v>
      </c>
      <c r="T1175" t="s">
        <v>25</v>
      </c>
      <c r="U1175" t="s">
        <v>596</v>
      </c>
      <c r="W1175" t="s">
        <v>92</v>
      </c>
      <c r="X1175" t="s">
        <v>602</v>
      </c>
      <c r="Y1175" t="s">
        <v>603</v>
      </c>
      <c r="Z1175" t="s">
        <v>604</v>
      </c>
      <c r="AA1175" t="s">
        <v>193</v>
      </c>
      <c r="AB1175" t="s">
        <v>754</v>
      </c>
      <c r="AC1175" t="s">
        <v>480</v>
      </c>
      <c r="AD1175" t="s">
        <v>54</v>
      </c>
      <c r="AE1175" t="s">
        <v>30</v>
      </c>
      <c r="AG1175">
        <v>6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 s="36">
        <v>1</v>
      </c>
      <c r="AP1175">
        <v>0</v>
      </c>
      <c r="AQ1175">
        <v>0</v>
      </c>
      <c r="AR1175">
        <v>0</v>
      </c>
      <c r="AS1175">
        <v>6</v>
      </c>
      <c r="AT1175">
        <v>6</v>
      </c>
      <c r="AU1175" t="s">
        <v>37</v>
      </c>
      <c r="AW1175">
        <v>76</v>
      </c>
      <c r="AX1175">
        <v>0</v>
      </c>
      <c r="AY1175">
        <v>0</v>
      </c>
      <c r="AZ1175">
        <v>0</v>
      </c>
      <c r="BA1175">
        <v>76</v>
      </c>
      <c r="BB1175">
        <v>4.8990748999999996</v>
      </c>
      <c r="BC1175">
        <v>14.54433978</v>
      </c>
      <c r="BD1175">
        <v>12</v>
      </c>
    </row>
    <row r="1176" spans="1:56" x14ac:dyDescent="0.25">
      <c r="A1176" s="171">
        <v>44175</v>
      </c>
      <c r="B1176" t="s">
        <v>92</v>
      </c>
      <c r="C1176" t="s">
        <v>602</v>
      </c>
      <c r="D1176" t="s">
        <v>940</v>
      </c>
      <c r="E1176" t="s">
        <v>604</v>
      </c>
      <c r="F1176" t="s">
        <v>193</v>
      </c>
      <c r="G1176" t="s">
        <v>754</v>
      </c>
      <c r="H1176" t="s">
        <v>367</v>
      </c>
      <c r="I1176" t="s">
        <v>25</v>
      </c>
      <c r="J1176" t="s">
        <v>596</v>
      </c>
      <c r="L1176" t="s">
        <v>92</v>
      </c>
      <c r="M1176" t="s">
        <v>602</v>
      </c>
      <c r="N1176" t="s">
        <v>940</v>
      </c>
      <c r="O1176" t="s">
        <v>604</v>
      </c>
      <c r="P1176" t="s">
        <v>193</v>
      </c>
      <c r="Q1176" t="s">
        <v>754</v>
      </c>
      <c r="R1176" t="s">
        <v>366</v>
      </c>
      <c r="S1176" t="s">
        <v>56</v>
      </c>
      <c r="T1176" t="s">
        <v>25</v>
      </c>
      <c r="U1176" t="s">
        <v>596</v>
      </c>
      <c r="W1176" t="s">
        <v>92</v>
      </c>
      <c r="X1176" t="s">
        <v>602</v>
      </c>
      <c r="Y1176" t="s">
        <v>603</v>
      </c>
      <c r="Z1176" t="s">
        <v>604</v>
      </c>
      <c r="AA1176" t="s">
        <v>193</v>
      </c>
      <c r="AB1176" t="s">
        <v>754</v>
      </c>
      <c r="AC1176" t="s">
        <v>1039</v>
      </c>
      <c r="AD1176" t="s">
        <v>297</v>
      </c>
      <c r="AE1176" t="s">
        <v>30</v>
      </c>
      <c r="AG1176">
        <v>4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 s="36">
        <v>1</v>
      </c>
      <c r="AP1176">
        <v>0</v>
      </c>
      <c r="AQ1176">
        <v>0</v>
      </c>
      <c r="AR1176">
        <v>0</v>
      </c>
      <c r="AS1176">
        <v>4</v>
      </c>
      <c r="AT1176">
        <v>4</v>
      </c>
      <c r="AU1176" t="s">
        <v>37</v>
      </c>
      <c r="AW1176">
        <v>19</v>
      </c>
      <c r="AX1176">
        <v>0</v>
      </c>
      <c r="AY1176">
        <v>0</v>
      </c>
      <c r="AZ1176">
        <v>0</v>
      </c>
      <c r="BA1176">
        <v>19</v>
      </c>
      <c r="BB1176">
        <v>4.8990748999999996</v>
      </c>
      <c r="BC1176">
        <v>14.54433978</v>
      </c>
      <c r="BD1176">
        <v>12</v>
      </c>
    </row>
    <row r="1177" spans="1:56" x14ac:dyDescent="0.25">
      <c r="A1177" s="171">
        <v>44175</v>
      </c>
      <c r="B1177" t="s">
        <v>92</v>
      </c>
      <c r="C1177" t="s">
        <v>602</v>
      </c>
      <c r="D1177" t="s">
        <v>940</v>
      </c>
      <c r="E1177" t="s">
        <v>604</v>
      </c>
      <c r="F1177" t="s">
        <v>193</v>
      </c>
      <c r="G1177" t="s">
        <v>754</v>
      </c>
      <c r="H1177" t="s">
        <v>367</v>
      </c>
      <c r="I1177" t="s">
        <v>25</v>
      </c>
      <c r="J1177" t="s">
        <v>596</v>
      </c>
      <c r="L1177" t="s">
        <v>92</v>
      </c>
      <c r="M1177" t="s">
        <v>602</v>
      </c>
      <c r="N1177" t="s">
        <v>940</v>
      </c>
      <c r="O1177" t="s">
        <v>604</v>
      </c>
      <c r="P1177" t="s">
        <v>193</v>
      </c>
      <c r="Q1177" t="s">
        <v>754</v>
      </c>
      <c r="R1177" t="s">
        <v>1100</v>
      </c>
      <c r="S1177" t="s">
        <v>315</v>
      </c>
      <c r="T1177" t="s">
        <v>25</v>
      </c>
      <c r="U1177" t="s">
        <v>596</v>
      </c>
      <c r="W1177" t="s">
        <v>92</v>
      </c>
      <c r="X1177" t="s">
        <v>602</v>
      </c>
      <c r="Y1177" t="s">
        <v>603</v>
      </c>
      <c r="Z1177" t="s">
        <v>604</v>
      </c>
      <c r="AA1177" t="s">
        <v>154</v>
      </c>
      <c r="AB1177" t="s">
        <v>605</v>
      </c>
      <c r="AC1177" t="s">
        <v>1101</v>
      </c>
      <c r="AD1177" t="s">
        <v>283</v>
      </c>
      <c r="AE1177" t="s">
        <v>30</v>
      </c>
      <c r="AG1177">
        <v>11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 s="36">
        <v>1</v>
      </c>
      <c r="AP1177">
        <v>0</v>
      </c>
      <c r="AQ1177">
        <v>0</v>
      </c>
      <c r="AR1177">
        <v>0</v>
      </c>
      <c r="AS1177">
        <v>11</v>
      </c>
      <c r="AT1177">
        <v>11</v>
      </c>
      <c r="AU1177" t="s">
        <v>37</v>
      </c>
      <c r="AW1177">
        <v>368</v>
      </c>
      <c r="AX1177">
        <v>0</v>
      </c>
      <c r="AY1177">
        <v>0</v>
      </c>
      <c r="AZ1177">
        <v>0</v>
      </c>
      <c r="BA1177">
        <v>368</v>
      </c>
      <c r="BB1177">
        <v>4.8990748999999996</v>
      </c>
      <c r="BC1177">
        <v>14.54433978</v>
      </c>
      <c r="BD1177">
        <v>12</v>
      </c>
    </row>
    <row r="1178" spans="1:56" x14ac:dyDescent="0.25">
      <c r="A1178" s="171">
        <v>44175</v>
      </c>
      <c r="B1178" t="s">
        <v>92</v>
      </c>
      <c r="C1178" t="s">
        <v>602</v>
      </c>
      <c r="D1178" t="s">
        <v>940</v>
      </c>
      <c r="E1178" t="s">
        <v>604</v>
      </c>
      <c r="F1178" t="s">
        <v>193</v>
      </c>
      <c r="G1178" t="s">
        <v>754</v>
      </c>
      <c r="H1178" t="s">
        <v>367</v>
      </c>
      <c r="I1178" t="s">
        <v>14</v>
      </c>
      <c r="J1178" t="s">
        <v>611</v>
      </c>
      <c r="L1178" t="s">
        <v>280</v>
      </c>
      <c r="M1178" t="s">
        <v>1028</v>
      </c>
      <c r="R1178" t="s">
        <v>372</v>
      </c>
      <c r="S1178" t="s">
        <v>541</v>
      </c>
      <c r="T1178" t="s">
        <v>544</v>
      </c>
      <c r="U1178" t="s">
        <v>782</v>
      </c>
      <c r="AC1178" t="s">
        <v>372</v>
      </c>
      <c r="AD1178" t="s">
        <v>1086</v>
      </c>
      <c r="AE1178" t="s">
        <v>183</v>
      </c>
      <c r="AG1178">
        <v>2</v>
      </c>
      <c r="AH1178">
        <v>5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 s="36">
        <v>2</v>
      </c>
      <c r="AP1178">
        <v>0</v>
      </c>
      <c r="AQ1178">
        <v>0</v>
      </c>
      <c r="AR1178">
        <v>0</v>
      </c>
      <c r="AS1178">
        <v>7</v>
      </c>
      <c r="AT1178">
        <v>7</v>
      </c>
      <c r="AU1178" t="s">
        <v>151</v>
      </c>
      <c r="AV1178" t="s">
        <v>327</v>
      </c>
      <c r="AW1178">
        <v>184</v>
      </c>
      <c r="AX1178">
        <v>0</v>
      </c>
      <c r="AY1178">
        <v>0</v>
      </c>
      <c r="AZ1178">
        <v>3</v>
      </c>
      <c r="BA1178">
        <v>187</v>
      </c>
      <c r="BB1178">
        <v>4.8990748999999996</v>
      </c>
      <c r="BC1178">
        <v>14.54433978</v>
      </c>
      <c r="BD1178">
        <v>12</v>
      </c>
    </row>
    <row r="1179" spans="1:56" x14ac:dyDescent="0.25">
      <c r="A1179" s="171">
        <v>44175</v>
      </c>
      <c r="B1179" t="s">
        <v>92</v>
      </c>
      <c r="C1179" t="s">
        <v>602</v>
      </c>
      <c r="D1179" t="s">
        <v>940</v>
      </c>
      <c r="E1179" t="s">
        <v>604</v>
      </c>
      <c r="F1179" t="s">
        <v>193</v>
      </c>
      <c r="G1179" t="s">
        <v>754</v>
      </c>
      <c r="H1179" t="s">
        <v>367</v>
      </c>
      <c r="I1179" t="s">
        <v>25</v>
      </c>
      <c r="J1179" t="s">
        <v>596</v>
      </c>
      <c r="L1179" t="s">
        <v>92</v>
      </c>
      <c r="M1179" t="s">
        <v>602</v>
      </c>
      <c r="N1179" t="s">
        <v>940</v>
      </c>
      <c r="O1179" t="s">
        <v>604</v>
      </c>
      <c r="P1179" t="s">
        <v>193</v>
      </c>
      <c r="Q1179" t="s">
        <v>754</v>
      </c>
      <c r="R1179" t="s">
        <v>366</v>
      </c>
      <c r="S1179" t="s">
        <v>56</v>
      </c>
      <c r="T1179" t="s">
        <v>25</v>
      </c>
      <c r="U1179" t="s">
        <v>596</v>
      </c>
      <c r="W1179" t="s">
        <v>92</v>
      </c>
      <c r="X1179" t="s">
        <v>602</v>
      </c>
      <c r="Y1179" t="s">
        <v>603</v>
      </c>
      <c r="Z1179" t="s">
        <v>604</v>
      </c>
      <c r="AA1179" t="s">
        <v>154</v>
      </c>
      <c r="AB1179" t="s">
        <v>605</v>
      </c>
      <c r="AC1179" t="s">
        <v>479</v>
      </c>
      <c r="AD1179" t="s">
        <v>297</v>
      </c>
      <c r="AE1179" t="s">
        <v>30</v>
      </c>
      <c r="AG1179">
        <v>3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 s="36">
        <v>1</v>
      </c>
      <c r="AP1179">
        <v>0</v>
      </c>
      <c r="AQ1179">
        <v>0</v>
      </c>
      <c r="AR1179">
        <v>0</v>
      </c>
      <c r="AS1179">
        <v>3</v>
      </c>
      <c r="AT1179">
        <v>3</v>
      </c>
      <c r="AU1179" t="s">
        <v>37</v>
      </c>
      <c r="AW1179">
        <v>21</v>
      </c>
      <c r="AX1179">
        <v>0</v>
      </c>
      <c r="AY1179">
        <v>0</v>
      </c>
      <c r="AZ1179">
        <v>0</v>
      </c>
      <c r="BA1179">
        <v>21</v>
      </c>
      <c r="BB1179">
        <v>4.8990748999999996</v>
      </c>
      <c r="BC1179">
        <v>14.54433978</v>
      </c>
      <c r="BD1179">
        <v>12</v>
      </c>
    </row>
    <row r="1180" spans="1:56" x14ac:dyDescent="0.25">
      <c r="A1180" s="171">
        <v>44175</v>
      </c>
      <c r="B1180" t="s">
        <v>92</v>
      </c>
      <c r="C1180" t="s">
        <v>602</v>
      </c>
      <c r="D1180" t="s">
        <v>940</v>
      </c>
      <c r="E1180" t="s">
        <v>604</v>
      </c>
      <c r="F1180" t="s">
        <v>193</v>
      </c>
      <c r="G1180" t="s">
        <v>754</v>
      </c>
      <c r="H1180" t="s">
        <v>367</v>
      </c>
      <c r="I1180" t="s">
        <v>14</v>
      </c>
      <c r="J1180" t="s">
        <v>611</v>
      </c>
      <c r="L1180" t="s">
        <v>280</v>
      </c>
      <c r="M1180" t="s">
        <v>1028</v>
      </c>
      <c r="R1180" t="s">
        <v>372</v>
      </c>
      <c r="S1180" t="s">
        <v>155</v>
      </c>
      <c r="T1180" t="s">
        <v>544</v>
      </c>
      <c r="U1180" t="s">
        <v>782</v>
      </c>
      <c r="AC1180" t="s">
        <v>372</v>
      </c>
      <c r="AD1180" t="s">
        <v>1108</v>
      </c>
      <c r="AE1180" t="s">
        <v>183</v>
      </c>
      <c r="AG1180">
        <v>2</v>
      </c>
      <c r="AH1180">
        <v>6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 s="36">
        <v>2</v>
      </c>
      <c r="AP1180">
        <v>0</v>
      </c>
      <c r="AQ1180">
        <v>0</v>
      </c>
      <c r="AR1180">
        <v>0</v>
      </c>
      <c r="AS1180">
        <v>8</v>
      </c>
      <c r="AT1180">
        <v>8</v>
      </c>
      <c r="AU1180" t="s">
        <v>151</v>
      </c>
      <c r="AV1180" t="s">
        <v>327</v>
      </c>
      <c r="AW1180">
        <v>186</v>
      </c>
      <c r="AX1180">
        <v>0</v>
      </c>
      <c r="AY1180">
        <v>0</v>
      </c>
      <c r="AZ1180">
        <v>2</v>
      </c>
      <c r="BA1180">
        <v>188</v>
      </c>
      <c r="BB1180">
        <v>4.8990748999999996</v>
      </c>
      <c r="BC1180">
        <v>14.54433978</v>
      </c>
      <c r="BD1180">
        <v>12</v>
      </c>
    </row>
    <row r="1181" spans="1:56" x14ac:dyDescent="0.25">
      <c r="A1181" s="171">
        <v>44175</v>
      </c>
      <c r="B1181" t="s">
        <v>92</v>
      </c>
      <c r="C1181" t="s">
        <v>602</v>
      </c>
      <c r="D1181" t="s">
        <v>940</v>
      </c>
      <c r="E1181" t="s">
        <v>604</v>
      </c>
      <c r="F1181" t="s">
        <v>193</v>
      </c>
      <c r="G1181" t="s">
        <v>754</v>
      </c>
      <c r="H1181" t="s">
        <v>367</v>
      </c>
      <c r="I1181" t="s">
        <v>17</v>
      </c>
      <c r="J1181" t="s">
        <v>594</v>
      </c>
      <c r="L1181" t="s">
        <v>221</v>
      </c>
      <c r="M1181" t="s">
        <v>622</v>
      </c>
      <c r="R1181" t="s">
        <v>372</v>
      </c>
      <c r="S1181" t="s">
        <v>342</v>
      </c>
      <c r="T1181" t="s">
        <v>25</v>
      </c>
      <c r="U1181" t="s">
        <v>596</v>
      </c>
      <c r="W1181" t="s">
        <v>92</v>
      </c>
      <c r="X1181" t="s">
        <v>602</v>
      </c>
      <c r="Y1181" t="s">
        <v>93</v>
      </c>
      <c r="Z1181" t="s">
        <v>687</v>
      </c>
      <c r="AA1181" t="s">
        <v>211</v>
      </c>
      <c r="AB1181" t="s">
        <v>688</v>
      </c>
      <c r="AC1181" t="s">
        <v>432</v>
      </c>
      <c r="AD1181" t="s">
        <v>279</v>
      </c>
      <c r="AE1181" t="s">
        <v>30</v>
      </c>
      <c r="AG1181">
        <v>2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 s="36">
        <v>1</v>
      </c>
      <c r="AP1181">
        <v>0</v>
      </c>
      <c r="AQ1181">
        <v>0</v>
      </c>
      <c r="AR1181">
        <v>0</v>
      </c>
      <c r="AS1181">
        <v>2</v>
      </c>
      <c r="AT1181">
        <v>2</v>
      </c>
      <c r="AU1181" t="s">
        <v>37</v>
      </c>
      <c r="AW1181">
        <v>14</v>
      </c>
      <c r="AX1181">
        <v>0</v>
      </c>
      <c r="AY1181">
        <v>0</v>
      </c>
      <c r="AZ1181">
        <v>0</v>
      </c>
      <c r="BA1181">
        <v>14</v>
      </c>
      <c r="BB1181">
        <v>4.8990748999999996</v>
      </c>
      <c r="BC1181">
        <v>14.54433978</v>
      </c>
      <c r="BD1181">
        <v>12</v>
      </c>
    </row>
    <row r="1182" spans="1:56" x14ac:dyDescent="0.25">
      <c r="A1182" s="171">
        <v>44175</v>
      </c>
      <c r="B1182" t="s">
        <v>92</v>
      </c>
      <c r="C1182" t="s">
        <v>602</v>
      </c>
      <c r="D1182" t="s">
        <v>940</v>
      </c>
      <c r="E1182" t="s">
        <v>604</v>
      </c>
      <c r="F1182" t="s">
        <v>193</v>
      </c>
      <c r="G1182" t="s">
        <v>754</v>
      </c>
      <c r="H1182" t="s">
        <v>367</v>
      </c>
      <c r="I1182" t="s">
        <v>25</v>
      </c>
      <c r="J1182" t="s">
        <v>596</v>
      </c>
      <c r="L1182" t="s">
        <v>92</v>
      </c>
      <c r="M1182" t="s">
        <v>602</v>
      </c>
      <c r="N1182" t="s">
        <v>940</v>
      </c>
      <c r="O1182" t="s">
        <v>604</v>
      </c>
      <c r="P1182" t="s">
        <v>193</v>
      </c>
      <c r="Q1182" t="s">
        <v>754</v>
      </c>
      <c r="R1182" t="s">
        <v>366</v>
      </c>
      <c r="S1182" t="s">
        <v>315</v>
      </c>
      <c r="T1182" t="s">
        <v>25</v>
      </c>
      <c r="U1182" t="s">
        <v>596</v>
      </c>
      <c r="W1182" t="s">
        <v>92</v>
      </c>
      <c r="X1182" t="s">
        <v>602</v>
      </c>
      <c r="Y1182" t="s">
        <v>93</v>
      </c>
      <c r="Z1182" t="s">
        <v>687</v>
      </c>
      <c r="AA1182" t="s">
        <v>211</v>
      </c>
      <c r="AB1182" t="s">
        <v>688</v>
      </c>
      <c r="AC1182" t="s">
        <v>432</v>
      </c>
      <c r="AD1182" t="s">
        <v>270</v>
      </c>
      <c r="AE1182" t="s">
        <v>30</v>
      </c>
      <c r="AG1182">
        <v>3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 s="36">
        <v>1</v>
      </c>
      <c r="AP1182">
        <v>0</v>
      </c>
      <c r="AQ1182">
        <v>0</v>
      </c>
      <c r="AR1182">
        <v>0</v>
      </c>
      <c r="AS1182">
        <v>3</v>
      </c>
      <c r="AT1182">
        <v>3</v>
      </c>
      <c r="AU1182" t="s">
        <v>37</v>
      </c>
      <c r="AW1182">
        <v>37</v>
      </c>
      <c r="AX1182">
        <v>0</v>
      </c>
      <c r="AY1182">
        <v>0</v>
      </c>
      <c r="AZ1182">
        <v>0</v>
      </c>
      <c r="BA1182">
        <v>37</v>
      </c>
      <c r="BB1182">
        <v>4.8990748999999996</v>
      </c>
      <c r="BC1182">
        <v>14.54433978</v>
      </c>
      <c r="BD1182">
        <v>12</v>
      </c>
    </row>
    <row r="1183" spans="1:56" x14ac:dyDescent="0.25">
      <c r="A1183" s="171">
        <v>44175</v>
      </c>
      <c r="B1183" t="s">
        <v>92</v>
      </c>
      <c r="C1183" t="s">
        <v>602</v>
      </c>
      <c r="D1183" t="s">
        <v>940</v>
      </c>
      <c r="E1183" t="s">
        <v>604</v>
      </c>
      <c r="F1183" t="s">
        <v>218</v>
      </c>
      <c r="G1183" t="s">
        <v>837</v>
      </c>
      <c r="H1183" t="s">
        <v>364</v>
      </c>
      <c r="I1183" t="s">
        <v>25</v>
      </c>
      <c r="J1183" t="s">
        <v>596</v>
      </c>
      <c r="L1183" t="s">
        <v>92</v>
      </c>
      <c r="M1183" t="s">
        <v>602</v>
      </c>
      <c r="N1183" t="s">
        <v>157</v>
      </c>
      <c r="O1183" t="s">
        <v>665</v>
      </c>
      <c r="P1183" t="s">
        <v>158</v>
      </c>
      <c r="Q1183" t="s">
        <v>667</v>
      </c>
      <c r="R1183" t="s">
        <v>925</v>
      </c>
      <c r="S1183" t="s">
        <v>234</v>
      </c>
      <c r="T1183" t="s">
        <v>17</v>
      </c>
      <c r="U1183" t="s">
        <v>594</v>
      </c>
      <c r="W1183" t="s">
        <v>221</v>
      </c>
      <c r="X1183" t="s">
        <v>622</v>
      </c>
      <c r="AC1183" t="s">
        <v>372</v>
      </c>
      <c r="AD1183" t="s">
        <v>267</v>
      </c>
      <c r="AE1183" t="s">
        <v>107</v>
      </c>
      <c r="AG1183">
        <v>4</v>
      </c>
      <c r="AH1183">
        <v>0</v>
      </c>
      <c r="AI1183">
        <v>3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 s="36">
        <v>2</v>
      </c>
      <c r="AP1183">
        <v>0</v>
      </c>
      <c r="AQ1183">
        <v>2</v>
      </c>
      <c r="AR1183">
        <v>1</v>
      </c>
      <c r="AS1183">
        <v>4</v>
      </c>
      <c r="AT1183">
        <v>7</v>
      </c>
      <c r="AU1183" t="s">
        <v>21</v>
      </c>
      <c r="AV1183" t="s">
        <v>327</v>
      </c>
      <c r="AW1183">
        <v>785</v>
      </c>
      <c r="AX1183">
        <v>52</v>
      </c>
      <c r="AY1183">
        <v>0</v>
      </c>
      <c r="AZ1183">
        <v>3</v>
      </c>
      <c r="BA1183">
        <v>840</v>
      </c>
      <c r="BB1183">
        <v>5.0849866700000002</v>
      </c>
      <c r="BC1183">
        <v>14.63825578</v>
      </c>
      <c r="BD1183">
        <v>12</v>
      </c>
    </row>
    <row r="1184" spans="1:56" x14ac:dyDescent="0.25">
      <c r="A1184" s="171">
        <v>44175</v>
      </c>
      <c r="B1184" t="s">
        <v>92</v>
      </c>
      <c r="C1184" t="s">
        <v>602</v>
      </c>
      <c r="D1184" t="s">
        <v>940</v>
      </c>
      <c r="E1184" t="s">
        <v>604</v>
      </c>
      <c r="F1184" t="s">
        <v>218</v>
      </c>
      <c r="G1184" t="s">
        <v>837</v>
      </c>
      <c r="H1184" t="s">
        <v>364</v>
      </c>
      <c r="I1184" t="s">
        <v>25</v>
      </c>
      <c r="J1184" t="s">
        <v>596</v>
      </c>
      <c r="L1184" t="s">
        <v>92</v>
      </c>
      <c r="M1184" t="s">
        <v>602</v>
      </c>
      <c r="N1184" t="s">
        <v>157</v>
      </c>
      <c r="O1184" t="s">
        <v>665</v>
      </c>
      <c r="P1184" t="s">
        <v>671</v>
      </c>
      <c r="Q1184" t="s">
        <v>672</v>
      </c>
      <c r="R1184" t="s">
        <v>967</v>
      </c>
      <c r="S1184" t="s">
        <v>56</v>
      </c>
      <c r="T1184" t="s">
        <v>17</v>
      </c>
      <c r="U1184" t="s">
        <v>594</v>
      </c>
      <c r="W1184" t="s">
        <v>220</v>
      </c>
      <c r="X1184" t="s">
        <v>943</v>
      </c>
      <c r="AC1184" t="s">
        <v>372</v>
      </c>
      <c r="AD1184" t="s">
        <v>279</v>
      </c>
      <c r="AE1184" t="s">
        <v>107</v>
      </c>
      <c r="AG1184">
        <v>4</v>
      </c>
      <c r="AH1184">
        <v>0</v>
      </c>
      <c r="AI1184">
        <v>3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 s="36">
        <v>2</v>
      </c>
      <c r="AP1184">
        <v>0</v>
      </c>
      <c r="AQ1184">
        <v>0</v>
      </c>
      <c r="AR1184">
        <v>0</v>
      </c>
      <c r="AS1184">
        <v>7</v>
      </c>
      <c r="AT1184">
        <v>7</v>
      </c>
      <c r="AU1184" t="s">
        <v>37</v>
      </c>
      <c r="AW1184">
        <v>220</v>
      </c>
      <c r="AX1184">
        <v>0</v>
      </c>
      <c r="AY1184">
        <v>0</v>
      </c>
      <c r="AZ1184">
        <v>0</v>
      </c>
      <c r="BA1184">
        <v>220</v>
      </c>
      <c r="BB1184">
        <v>5.0849866700000002</v>
      </c>
      <c r="BC1184">
        <v>14.63825578</v>
      </c>
      <c r="BD1184">
        <v>12</v>
      </c>
    </row>
    <row r="1185" spans="1:56" x14ac:dyDescent="0.25">
      <c r="A1185" s="171">
        <v>44175</v>
      </c>
      <c r="B1185" t="s">
        <v>92</v>
      </c>
      <c r="C1185" t="s">
        <v>602</v>
      </c>
      <c r="D1185" t="s">
        <v>940</v>
      </c>
      <c r="E1185" t="s">
        <v>604</v>
      </c>
      <c r="F1185" t="s">
        <v>218</v>
      </c>
      <c r="G1185" t="s">
        <v>837</v>
      </c>
      <c r="H1185" t="s">
        <v>364</v>
      </c>
      <c r="I1185" t="s">
        <v>25</v>
      </c>
      <c r="J1185" t="s">
        <v>596</v>
      </c>
      <c r="L1185" t="s">
        <v>92</v>
      </c>
      <c r="M1185" t="s">
        <v>602</v>
      </c>
      <c r="N1185" t="s">
        <v>157</v>
      </c>
      <c r="O1185" t="s">
        <v>665</v>
      </c>
      <c r="P1185" t="s">
        <v>671</v>
      </c>
      <c r="Q1185" t="s">
        <v>672</v>
      </c>
      <c r="R1185" t="s">
        <v>967</v>
      </c>
      <c r="S1185" t="s">
        <v>56</v>
      </c>
      <c r="T1185" t="s">
        <v>17</v>
      </c>
      <c r="U1185" t="s">
        <v>594</v>
      </c>
      <c r="W1185" t="s">
        <v>259</v>
      </c>
      <c r="X1185" t="s">
        <v>636</v>
      </c>
      <c r="AC1185" t="s">
        <v>372</v>
      </c>
      <c r="AD1185" t="s">
        <v>658</v>
      </c>
      <c r="AE1185" t="s">
        <v>30</v>
      </c>
      <c r="AG1185">
        <v>6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 s="36">
        <v>1</v>
      </c>
      <c r="AP1185">
        <v>0</v>
      </c>
      <c r="AQ1185">
        <v>0</v>
      </c>
      <c r="AR1185">
        <v>0</v>
      </c>
      <c r="AS1185">
        <v>6</v>
      </c>
      <c r="AT1185">
        <v>6</v>
      </c>
      <c r="AU1185" t="s">
        <v>37</v>
      </c>
      <c r="AW1185">
        <v>400</v>
      </c>
      <c r="AX1185">
        <v>0</v>
      </c>
      <c r="AY1185">
        <v>0</v>
      </c>
      <c r="AZ1185">
        <v>0</v>
      </c>
      <c r="BA1185">
        <v>400</v>
      </c>
      <c r="BB1185">
        <v>5.0849866700000002</v>
      </c>
      <c r="BC1185">
        <v>14.63825578</v>
      </c>
      <c r="BD1185">
        <v>12</v>
      </c>
    </row>
    <row r="1186" spans="1:56" x14ac:dyDescent="0.25">
      <c r="A1186" s="171">
        <v>44175</v>
      </c>
      <c r="B1186" t="s">
        <v>92</v>
      </c>
      <c r="C1186" t="s">
        <v>602</v>
      </c>
      <c r="D1186" t="s">
        <v>157</v>
      </c>
      <c r="E1186" t="s">
        <v>665</v>
      </c>
      <c r="F1186" t="s">
        <v>158</v>
      </c>
      <c r="G1186" t="s">
        <v>667</v>
      </c>
      <c r="H1186" t="s">
        <v>847</v>
      </c>
      <c r="I1186" t="s">
        <v>25</v>
      </c>
      <c r="J1186" t="s">
        <v>596</v>
      </c>
      <c r="L1186" t="s">
        <v>26</v>
      </c>
      <c r="M1186" t="s">
        <v>590</v>
      </c>
      <c r="N1186" t="s">
        <v>237</v>
      </c>
      <c r="O1186" t="s">
        <v>858</v>
      </c>
      <c r="P1186" t="s">
        <v>547</v>
      </c>
      <c r="Q1186" t="s">
        <v>859</v>
      </c>
      <c r="R1186" t="s">
        <v>860</v>
      </c>
      <c r="S1186" t="s">
        <v>314</v>
      </c>
      <c r="T1186" t="s">
        <v>25</v>
      </c>
      <c r="U1186" t="s">
        <v>596</v>
      </c>
      <c r="W1186" t="s">
        <v>92</v>
      </c>
      <c r="X1186" t="s">
        <v>602</v>
      </c>
      <c r="Y1186" t="s">
        <v>157</v>
      </c>
      <c r="Z1186" t="s">
        <v>665</v>
      </c>
      <c r="AA1186" t="s">
        <v>158</v>
      </c>
      <c r="AB1186" t="s">
        <v>667</v>
      </c>
      <c r="AC1186" t="s">
        <v>498</v>
      </c>
      <c r="AD1186" t="s">
        <v>322</v>
      </c>
      <c r="AE1186" t="s">
        <v>30</v>
      </c>
      <c r="AG1186">
        <v>1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1</v>
      </c>
      <c r="AP1186">
        <v>0</v>
      </c>
      <c r="AQ1186">
        <v>0</v>
      </c>
      <c r="AR1186">
        <v>0</v>
      </c>
      <c r="AS1186">
        <v>1</v>
      </c>
      <c r="AT1186">
        <v>1</v>
      </c>
      <c r="AU1186" t="s">
        <v>37</v>
      </c>
      <c r="AW1186">
        <v>106</v>
      </c>
      <c r="AX1186">
        <v>0</v>
      </c>
      <c r="AY1186">
        <v>0</v>
      </c>
      <c r="AZ1186">
        <v>0</v>
      </c>
      <c r="BA1186">
        <v>106</v>
      </c>
      <c r="BB1186">
        <v>6.0387188500000004</v>
      </c>
      <c r="BC1186">
        <v>14.40065877</v>
      </c>
      <c r="BD1186">
        <v>12</v>
      </c>
    </row>
    <row r="1187" spans="1:56" x14ac:dyDescent="0.25">
      <c r="A1187" s="171">
        <v>44175</v>
      </c>
      <c r="B1187" t="s">
        <v>92</v>
      </c>
      <c r="C1187" t="s">
        <v>602</v>
      </c>
      <c r="D1187" t="s">
        <v>157</v>
      </c>
      <c r="E1187" t="s">
        <v>665</v>
      </c>
      <c r="F1187" t="s">
        <v>158</v>
      </c>
      <c r="G1187" t="s">
        <v>667</v>
      </c>
      <c r="H1187" t="s">
        <v>847</v>
      </c>
      <c r="I1187" t="s">
        <v>25</v>
      </c>
      <c r="J1187" t="s">
        <v>596</v>
      </c>
      <c r="L1187" t="s">
        <v>26</v>
      </c>
      <c r="M1187" t="s">
        <v>590</v>
      </c>
      <c r="N1187" t="s">
        <v>237</v>
      </c>
      <c r="O1187" t="s">
        <v>858</v>
      </c>
      <c r="P1187" t="s">
        <v>547</v>
      </c>
      <c r="Q1187" t="s">
        <v>859</v>
      </c>
      <c r="R1187" t="s">
        <v>860</v>
      </c>
      <c r="S1187" t="s">
        <v>314</v>
      </c>
      <c r="T1187" t="s">
        <v>25</v>
      </c>
      <c r="U1187" t="s">
        <v>596</v>
      </c>
      <c r="W1187" t="s">
        <v>92</v>
      </c>
      <c r="X1187" t="s">
        <v>602</v>
      </c>
      <c r="Y1187" t="s">
        <v>157</v>
      </c>
      <c r="Z1187" t="s">
        <v>665</v>
      </c>
      <c r="AA1187" t="s">
        <v>158</v>
      </c>
      <c r="AB1187" t="s">
        <v>667</v>
      </c>
      <c r="AC1187" t="s">
        <v>498</v>
      </c>
      <c r="AD1187" t="s">
        <v>322</v>
      </c>
      <c r="AE1187" t="s">
        <v>30</v>
      </c>
      <c r="AG1187">
        <v>2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1</v>
      </c>
      <c r="AP1187">
        <v>0</v>
      </c>
      <c r="AQ1187">
        <v>0</v>
      </c>
      <c r="AR1187">
        <v>1</v>
      </c>
      <c r="AS1187">
        <v>1</v>
      </c>
      <c r="AT1187">
        <v>2</v>
      </c>
      <c r="AU1187" t="s">
        <v>37</v>
      </c>
      <c r="AW1187">
        <v>142</v>
      </c>
      <c r="AX1187">
        <v>0</v>
      </c>
      <c r="AY1187">
        <v>0</v>
      </c>
      <c r="AZ1187">
        <v>0</v>
      </c>
      <c r="BA1187">
        <v>142</v>
      </c>
      <c r="BB1187">
        <v>6.0387188500000004</v>
      </c>
      <c r="BC1187">
        <v>14.40065877</v>
      </c>
      <c r="BD1187">
        <v>12</v>
      </c>
    </row>
    <row r="1188" spans="1:56" x14ac:dyDescent="0.25">
      <c r="A1188" s="171">
        <v>44175</v>
      </c>
      <c r="B1188" t="s">
        <v>92</v>
      </c>
      <c r="C1188" t="s">
        <v>602</v>
      </c>
      <c r="D1188" t="s">
        <v>157</v>
      </c>
      <c r="E1188" t="s">
        <v>665</v>
      </c>
      <c r="F1188" t="s">
        <v>158</v>
      </c>
      <c r="G1188" t="s">
        <v>667</v>
      </c>
      <c r="H1188" t="s">
        <v>847</v>
      </c>
      <c r="I1188" t="s">
        <v>25</v>
      </c>
      <c r="J1188" t="s">
        <v>596</v>
      </c>
      <c r="L1188" t="s">
        <v>26</v>
      </c>
      <c r="M1188" t="s">
        <v>590</v>
      </c>
      <c r="N1188" t="s">
        <v>237</v>
      </c>
      <c r="O1188" t="s">
        <v>858</v>
      </c>
      <c r="P1188" t="s">
        <v>547</v>
      </c>
      <c r="Q1188" t="s">
        <v>859</v>
      </c>
      <c r="R1188" t="s">
        <v>860</v>
      </c>
      <c r="S1188" t="s">
        <v>314</v>
      </c>
      <c r="T1188" t="s">
        <v>25</v>
      </c>
      <c r="U1188" t="s">
        <v>596</v>
      </c>
      <c r="W1188" t="s">
        <v>92</v>
      </c>
      <c r="X1188" t="s">
        <v>602</v>
      </c>
      <c r="Y1188" t="s">
        <v>157</v>
      </c>
      <c r="Z1188" t="s">
        <v>665</v>
      </c>
      <c r="AA1188" t="s">
        <v>158</v>
      </c>
      <c r="AB1188" t="s">
        <v>667</v>
      </c>
      <c r="AC1188" t="s">
        <v>498</v>
      </c>
      <c r="AD1188" t="s">
        <v>322</v>
      </c>
      <c r="AE1188" t="s">
        <v>30</v>
      </c>
      <c r="AG1188">
        <v>2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1</v>
      </c>
      <c r="AP1188">
        <v>0</v>
      </c>
      <c r="AQ1188">
        <v>0</v>
      </c>
      <c r="AR1188">
        <v>0</v>
      </c>
      <c r="AS1188">
        <v>2</v>
      </c>
      <c r="AT1188">
        <v>2</v>
      </c>
      <c r="AU1188" t="s">
        <v>37</v>
      </c>
      <c r="AW1188">
        <v>126</v>
      </c>
      <c r="AX1188">
        <v>0</v>
      </c>
      <c r="AY1188">
        <v>0</v>
      </c>
      <c r="AZ1188">
        <v>0</v>
      </c>
      <c r="BA1188">
        <v>126</v>
      </c>
      <c r="BB1188">
        <v>6.0387188500000004</v>
      </c>
      <c r="BC1188">
        <v>14.40065877</v>
      </c>
      <c r="BD1188">
        <v>12</v>
      </c>
    </row>
    <row r="1189" spans="1:56" x14ac:dyDescent="0.25">
      <c r="A1189" s="171">
        <v>44175</v>
      </c>
      <c r="B1189" t="s">
        <v>92</v>
      </c>
      <c r="C1189" t="s">
        <v>602</v>
      </c>
      <c r="D1189" t="s">
        <v>157</v>
      </c>
      <c r="E1189" t="s">
        <v>665</v>
      </c>
      <c r="F1189" t="s">
        <v>158</v>
      </c>
      <c r="G1189" t="s">
        <v>667</v>
      </c>
      <c r="H1189" t="s">
        <v>847</v>
      </c>
      <c r="I1189" t="s">
        <v>25</v>
      </c>
      <c r="J1189" t="s">
        <v>596</v>
      </c>
      <c r="L1189" t="s">
        <v>26</v>
      </c>
      <c r="M1189" t="s">
        <v>590</v>
      </c>
      <c r="N1189" t="s">
        <v>237</v>
      </c>
      <c r="O1189" t="s">
        <v>858</v>
      </c>
      <c r="P1189" t="s">
        <v>238</v>
      </c>
      <c r="Q1189" t="s">
        <v>872</v>
      </c>
      <c r="R1189" t="s">
        <v>873</v>
      </c>
      <c r="S1189" t="s">
        <v>19</v>
      </c>
      <c r="T1189" t="s">
        <v>25</v>
      </c>
      <c r="U1189" t="s">
        <v>596</v>
      </c>
      <c r="W1189" t="s">
        <v>92</v>
      </c>
      <c r="X1189" t="s">
        <v>602</v>
      </c>
      <c r="Y1189" t="s">
        <v>157</v>
      </c>
      <c r="Z1189" t="s">
        <v>665</v>
      </c>
      <c r="AA1189" t="s">
        <v>158</v>
      </c>
      <c r="AB1189" t="s">
        <v>667</v>
      </c>
      <c r="AC1189" t="s">
        <v>874</v>
      </c>
      <c r="AD1189" t="s">
        <v>77</v>
      </c>
      <c r="AE1189" t="s">
        <v>30</v>
      </c>
      <c r="AG1189">
        <v>2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1</v>
      </c>
      <c r="AP1189">
        <v>0</v>
      </c>
      <c r="AQ1189">
        <v>0</v>
      </c>
      <c r="AR1189">
        <v>0</v>
      </c>
      <c r="AS1189">
        <v>2</v>
      </c>
      <c r="AT1189">
        <v>2</v>
      </c>
      <c r="AU1189" t="s">
        <v>37</v>
      </c>
      <c r="AW1189">
        <v>96</v>
      </c>
      <c r="AX1189">
        <v>0</v>
      </c>
      <c r="AY1189">
        <v>0</v>
      </c>
      <c r="AZ1189">
        <v>0</v>
      </c>
      <c r="BA1189">
        <v>96</v>
      </c>
      <c r="BB1189">
        <v>6.0387188500000004</v>
      </c>
      <c r="BC1189">
        <v>14.40065877</v>
      </c>
      <c r="BD1189">
        <v>12</v>
      </c>
    </row>
    <row r="1190" spans="1:56" x14ac:dyDescent="0.25">
      <c r="A1190" s="171">
        <v>44176</v>
      </c>
      <c r="B1190" t="s">
        <v>26</v>
      </c>
      <c r="C1190" t="s">
        <v>590</v>
      </c>
      <c r="D1190" t="s">
        <v>591</v>
      </c>
      <c r="E1190" t="s">
        <v>592</v>
      </c>
      <c r="F1190" t="s">
        <v>142</v>
      </c>
      <c r="G1190" t="s">
        <v>606</v>
      </c>
      <c r="H1190" t="s">
        <v>363</v>
      </c>
      <c r="I1190" t="s">
        <v>14</v>
      </c>
      <c r="J1190" t="s">
        <v>611</v>
      </c>
      <c r="L1190" t="s">
        <v>242</v>
      </c>
      <c r="M1190" t="s">
        <v>617</v>
      </c>
      <c r="R1190" t="s">
        <v>372</v>
      </c>
      <c r="S1190" t="s">
        <v>196</v>
      </c>
      <c r="T1190" t="s">
        <v>17</v>
      </c>
      <c r="U1190" t="s">
        <v>594</v>
      </c>
      <c r="W1190" t="s">
        <v>262</v>
      </c>
      <c r="X1190" t="s">
        <v>626</v>
      </c>
      <c r="AC1190" t="s">
        <v>372</v>
      </c>
      <c r="AD1190" t="s">
        <v>320</v>
      </c>
      <c r="AE1190" t="s">
        <v>36</v>
      </c>
      <c r="AG1190">
        <v>0</v>
      </c>
      <c r="AH1190">
        <v>11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1</v>
      </c>
      <c r="AP1190">
        <v>3</v>
      </c>
      <c r="AQ1190">
        <v>3</v>
      </c>
      <c r="AR1190">
        <v>2</v>
      </c>
      <c r="AS1190">
        <v>3</v>
      </c>
      <c r="AT1190">
        <v>11</v>
      </c>
      <c r="AU1190" t="s">
        <v>37</v>
      </c>
      <c r="AW1190">
        <v>200</v>
      </c>
      <c r="AX1190">
        <v>0</v>
      </c>
      <c r="AY1190">
        <v>0</v>
      </c>
      <c r="AZ1190">
        <v>0</v>
      </c>
      <c r="BA1190">
        <v>200</v>
      </c>
      <c r="BB1190">
        <v>6.9304543000000001</v>
      </c>
      <c r="BC1190">
        <v>14.819990539999999</v>
      </c>
      <c r="BD1190">
        <v>12</v>
      </c>
    </row>
    <row r="1191" spans="1:56" x14ac:dyDescent="0.25">
      <c r="A1191" s="171">
        <v>44176</v>
      </c>
      <c r="B1191" t="s">
        <v>26</v>
      </c>
      <c r="C1191" t="s">
        <v>590</v>
      </c>
      <c r="D1191" t="s">
        <v>591</v>
      </c>
      <c r="E1191" t="s">
        <v>592</v>
      </c>
      <c r="F1191" t="s">
        <v>142</v>
      </c>
      <c r="G1191" t="s">
        <v>606</v>
      </c>
      <c r="H1191" t="s">
        <v>363</v>
      </c>
      <c r="I1191" t="s">
        <v>14</v>
      </c>
      <c r="J1191" t="s">
        <v>611</v>
      </c>
      <c r="L1191" t="s">
        <v>324</v>
      </c>
      <c r="M1191" t="s">
        <v>629</v>
      </c>
      <c r="R1191" t="s">
        <v>372</v>
      </c>
      <c r="S1191" t="s">
        <v>234</v>
      </c>
      <c r="T1191" t="s">
        <v>17</v>
      </c>
      <c r="U1191" t="s">
        <v>594</v>
      </c>
      <c r="W1191" t="s">
        <v>243</v>
      </c>
      <c r="X1191" t="s">
        <v>630</v>
      </c>
      <c r="AC1191" t="s">
        <v>372</v>
      </c>
      <c r="AD1191" t="s">
        <v>260</v>
      </c>
      <c r="AE1191" t="s">
        <v>36</v>
      </c>
      <c r="AG1191">
        <v>0</v>
      </c>
      <c r="AH1191">
        <v>16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1</v>
      </c>
      <c r="AP1191">
        <v>3</v>
      </c>
      <c r="AQ1191">
        <v>4</v>
      </c>
      <c r="AR1191">
        <v>5</v>
      </c>
      <c r="AS1191">
        <v>4</v>
      </c>
      <c r="AT1191">
        <v>16</v>
      </c>
      <c r="AU1191" t="s">
        <v>39</v>
      </c>
      <c r="AW1191">
        <v>150</v>
      </c>
      <c r="AX1191">
        <v>39</v>
      </c>
      <c r="AY1191">
        <v>11</v>
      </c>
      <c r="AZ1191">
        <v>0</v>
      </c>
      <c r="BA1191">
        <v>200</v>
      </c>
      <c r="BB1191">
        <v>6.9304543000000001</v>
      </c>
      <c r="BC1191">
        <v>14.819990539999999</v>
      </c>
      <c r="BD1191">
        <v>12</v>
      </c>
    </row>
    <row r="1192" spans="1:56" x14ac:dyDescent="0.25">
      <c r="A1192" s="171">
        <v>44176</v>
      </c>
      <c r="B1192" t="s">
        <v>26</v>
      </c>
      <c r="C1192" t="s">
        <v>590</v>
      </c>
      <c r="D1192" t="s">
        <v>591</v>
      </c>
      <c r="E1192" t="s">
        <v>592</v>
      </c>
      <c r="F1192" t="s">
        <v>142</v>
      </c>
      <c r="G1192" t="s">
        <v>606</v>
      </c>
      <c r="H1192" t="s">
        <v>363</v>
      </c>
      <c r="I1192" t="s">
        <v>14</v>
      </c>
      <c r="J1192" t="s">
        <v>611</v>
      </c>
      <c r="L1192" t="s">
        <v>634</v>
      </c>
      <c r="M1192" t="s">
        <v>635</v>
      </c>
      <c r="R1192" t="s">
        <v>372</v>
      </c>
      <c r="S1192" t="s">
        <v>232</v>
      </c>
      <c r="T1192" t="s">
        <v>17</v>
      </c>
      <c r="U1192" t="s">
        <v>594</v>
      </c>
      <c r="W1192" t="s">
        <v>259</v>
      </c>
      <c r="X1192" t="s">
        <v>636</v>
      </c>
      <c r="AC1192" t="s">
        <v>372</v>
      </c>
      <c r="AD1192" t="s">
        <v>270</v>
      </c>
      <c r="AE1192" t="s">
        <v>36</v>
      </c>
      <c r="AG1192">
        <v>0</v>
      </c>
      <c r="AH1192">
        <v>23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1</v>
      </c>
      <c r="AP1192">
        <v>7</v>
      </c>
      <c r="AQ1192">
        <v>6</v>
      </c>
      <c r="AR1192">
        <v>6</v>
      </c>
      <c r="AS1192">
        <v>4</v>
      </c>
      <c r="AT1192">
        <v>23</v>
      </c>
      <c r="AU1192" t="s">
        <v>31</v>
      </c>
      <c r="AW1192">
        <v>250</v>
      </c>
      <c r="AX1192">
        <v>60</v>
      </c>
      <c r="AY1192">
        <v>0</v>
      </c>
      <c r="AZ1192">
        <v>0</v>
      </c>
      <c r="BA1192">
        <v>310</v>
      </c>
      <c r="BB1192">
        <v>6.9304543000000001</v>
      </c>
      <c r="BC1192">
        <v>14.819990539999999</v>
      </c>
      <c r="BD1192">
        <v>12</v>
      </c>
    </row>
    <row r="1193" spans="1:56" x14ac:dyDescent="0.25">
      <c r="A1193" s="171">
        <v>44176</v>
      </c>
      <c r="B1193" t="s">
        <v>26</v>
      </c>
      <c r="C1193" t="s">
        <v>590</v>
      </c>
      <c r="D1193" t="s">
        <v>591</v>
      </c>
      <c r="E1193" t="s">
        <v>592</v>
      </c>
      <c r="F1193" t="s">
        <v>142</v>
      </c>
      <c r="G1193" t="s">
        <v>606</v>
      </c>
      <c r="H1193" t="s">
        <v>363</v>
      </c>
      <c r="I1193" t="s">
        <v>14</v>
      </c>
      <c r="J1193" t="s">
        <v>611</v>
      </c>
      <c r="L1193" t="s">
        <v>637</v>
      </c>
      <c r="M1193" t="s">
        <v>638</v>
      </c>
      <c r="R1193" t="s">
        <v>372</v>
      </c>
      <c r="S1193" t="s">
        <v>194</v>
      </c>
      <c r="T1193" t="s">
        <v>17</v>
      </c>
      <c r="U1193" t="s">
        <v>594</v>
      </c>
      <c r="W1193" t="s">
        <v>639</v>
      </c>
      <c r="X1193" t="s">
        <v>640</v>
      </c>
      <c r="AC1193" t="s">
        <v>372</v>
      </c>
      <c r="AD1193" t="s">
        <v>266</v>
      </c>
      <c r="AE1193" t="s">
        <v>36</v>
      </c>
      <c r="AG1193">
        <v>0</v>
      </c>
      <c r="AH1193">
        <v>14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1</v>
      </c>
      <c r="AP1193">
        <v>3</v>
      </c>
      <c r="AQ1193">
        <v>4</v>
      </c>
      <c r="AR1193">
        <v>5</v>
      </c>
      <c r="AS1193">
        <v>2</v>
      </c>
      <c r="AT1193">
        <v>14</v>
      </c>
      <c r="AU1193" t="s">
        <v>31</v>
      </c>
      <c r="AW1193">
        <v>350</v>
      </c>
      <c r="AX1193">
        <v>25</v>
      </c>
      <c r="AY1193">
        <v>0</v>
      </c>
      <c r="AZ1193">
        <v>0</v>
      </c>
      <c r="BA1193">
        <v>375</v>
      </c>
      <c r="BB1193">
        <v>6.9304543000000001</v>
      </c>
      <c r="BC1193">
        <v>14.819990539999999</v>
      </c>
      <c r="BD1193">
        <v>12</v>
      </c>
    </row>
    <row r="1194" spans="1:56" x14ac:dyDescent="0.25">
      <c r="A1194" s="171">
        <v>44176</v>
      </c>
      <c r="B1194" t="s">
        <v>26</v>
      </c>
      <c r="C1194" t="s">
        <v>590</v>
      </c>
      <c r="D1194" t="s">
        <v>591</v>
      </c>
      <c r="E1194" t="s">
        <v>592</v>
      </c>
      <c r="F1194" t="s">
        <v>142</v>
      </c>
      <c r="G1194" t="s">
        <v>606</v>
      </c>
      <c r="H1194" t="s">
        <v>363</v>
      </c>
      <c r="I1194" t="s">
        <v>14</v>
      </c>
      <c r="J1194" t="s">
        <v>611</v>
      </c>
      <c r="L1194" t="s">
        <v>242</v>
      </c>
      <c r="M1194" t="s">
        <v>617</v>
      </c>
      <c r="R1194" t="s">
        <v>372</v>
      </c>
      <c r="S1194" t="s">
        <v>65</v>
      </c>
      <c r="T1194" t="s">
        <v>17</v>
      </c>
      <c r="U1194" t="s">
        <v>594</v>
      </c>
      <c r="W1194" t="s">
        <v>262</v>
      </c>
      <c r="X1194" t="s">
        <v>626</v>
      </c>
      <c r="AC1194" t="s">
        <v>372</v>
      </c>
      <c r="AD1194" t="s">
        <v>321</v>
      </c>
      <c r="AE1194" t="s">
        <v>36</v>
      </c>
      <c r="AG1194">
        <v>0</v>
      </c>
      <c r="AH1194">
        <v>17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1</v>
      </c>
      <c r="AP1194">
        <v>4</v>
      </c>
      <c r="AQ1194">
        <v>3</v>
      </c>
      <c r="AR1194">
        <v>7</v>
      </c>
      <c r="AS1194">
        <v>3</v>
      </c>
      <c r="AT1194">
        <v>17</v>
      </c>
      <c r="AU1194" t="s">
        <v>37</v>
      </c>
      <c r="AW1194">
        <v>250</v>
      </c>
      <c r="AX1194">
        <v>0</v>
      </c>
      <c r="AY1194">
        <v>0</v>
      </c>
      <c r="AZ1194">
        <v>0</v>
      </c>
      <c r="BA1194">
        <v>250</v>
      </c>
      <c r="BB1194">
        <v>6.9304543000000001</v>
      </c>
      <c r="BC1194">
        <v>14.819990539999999</v>
      </c>
      <c r="BD1194">
        <v>12</v>
      </c>
    </row>
    <row r="1195" spans="1:56" x14ac:dyDescent="0.25">
      <c r="A1195" s="171">
        <v>44176</v>
      </c>
      <c r="B1195" t="s">
        <v>26</v>
      </c>
      <c r="C1195" t="s">
        <v>590</v>
      </c>
      <c r="D1195" t="s">
        <v>591</v>
      </c>
      <c r="E1195" t="s">
        <v>592</v>
      </c>
      <c r="F1195" t="s">
        <v>88</v>
      </c>
      <c r="G1195" t="s">
        <v>593</v>
      </c>
      <c r="H1195" t="s">
        <v>89</v>
      </c>
      <c r="I1195" t="s">
        <v>25</v>
      </c>
      <c r="J1195" t="s">
        <v>596</v>
      </c>
      <c r="L1195" t="s">
        <v>26</v>
      </c>
      <c r="M1195" t="s">
        <v>590</v>
      </c>
      <c r="N1195" t="s">
        <v>301</v>
      </c>
      <c r="O1195" t="s">
        <v>745</v>
      </c>
      <c r="P1195" t="s">
        <v>302</v>
      </c>
      <c r="Q1195" t="s">
        <v>746</v>
      </c>
      <c r="R1195" t="s">
        <v>747</v>
      </c>
      <c r="S1195" t="s">
        <v>253</v>
      </c>
      <c r="T1195" t="s">
        <v>25</v>
      </c>
      <c r="U1195" t="s">
        <v>596</v>
      </c>
      <c r="W1195" t="s">
        <v>26</v>
      </c>
      <c r="X1195" t="s">
        <v>590</v>
      </c>
      <c r="Y1195" t="s">
        <v>591</v>
      </c>
      <c r="Z1195" t="s">
        <v>592</v>
      </c>
      <c r="AA1195" t="s">
        <v>142</v>
      </c>
      <c r="AB1195" t="s">
        <v>606</v>
      </c>
      <c r="AC1195" t="s">
        <v>748</v>
      </c>
      <c r="AD1195" t="s">
        <v>249</v>
      </c>
      <c r="AE1195" t="s">
        <v>30</v>
      </c>
      <c r="AG1195">
        <v>2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1</v>
      </c>
      <c r="AP1195">
        <v>0</v>
      </c>
      <c r="AQ1195">
        <v>0</v>
      </c>
      <c r="AR1195">
        <v>0</v>
      </c>
      <c r="AS1195">
        <v>2</v>
      </c>
      <c r="AT1195">
        <v>2</v>
      </c>
      <c r="AU1195" t="s">
        <v>37</v>
      </c>
      <c r="AW1195">
        <v>30</v>
      </c>
      <c r="AX1195">
        <v>0</v>
      </c>
      <c r="AY1195">
        <v>0</v>
      </c>
      <c r="AZ1195">
        <v>0</v>
      </c>
      <c r="BA1195">
        <v>30</v>
      </c>
      <c r="BB1195">
        <v>6.7419379599999996</v>
      </c>
      <c r="BC1195">
        <v>14.56870743</v>
      </c>
      <c r="BD1195">
        <v>12</v>
      </c>
    </row>
    <row r="1196" spans="1:56" x14ac:dyDescent="0.25">
      <c r="A1196" s="171">
        <v>44176</v>
      </c>
      <c r="B1196" t="s">
        <v>26</v>
      </c>
      <c r="C1196" t="s">
        <v>590</v>
      </c>
      <c r="D1196" t="s">
        <v>591</v>
      </c>
      <c r="E1196" t="s">
        <v>592</v>
      </c>
      <c r="F1196" t="s">
        <v>88</v>
      </c>
      <c r="G1196" t="s">
        <v>593</v>
      </c>
      <c r="H1196" t="s">
        <v>89</v>
      </c>
      <c r="I1196" t="s">
        <v>25</v>
      </c>
      <c r="J1196" t="s">
        <v>596</v>
      </c>
      <c r="L1196" t="s">
        <v>26</v>
      </c>
      <c r="M1196" t="s">
        <v>590</v>
      </c>
      <c r="N1196" t="s">
        <v>591</v>
      </c>
      <c r="O1196" t="s">
        <v>592</v>
      </c>
      <c r="P1196" t="s">
        <v>27</v>
      </c>
      <c r="Q1196" t="s">
        <v>607</v>
      </c>
      <c r="R1196" t="s">
        <v>700</v>
      </c>
      <c r="S1196" t="s">
        <v>342</v>
      </c>
      <c r="T1196" t="s">
        <v>25</v>
      </c>
      <c r="U1196" t="s">
        <v>596</v>
      </c>
      <c r="W1196" t="s">
        <v>92</v>
      </c>
      <c r="X1196" t="s">
        <v>602</v>
      </c>
      <c r="Y1196" t="s">
        <v>93</v>
      </c>
      <c r="Z1196" t="s">
        <v>687</v>
      </c>
      <c r="AA1196" t="s">
        <v>211</v>
      </c>
      <c r="AB1196" t="s">
        <v>688</v>
      </c>
      <c r="AC1196" t="s">
        <v>439</v>
      </c>
      <c r="AD1196" t="s">
        <v>320</v>
      </c>
      <c r="AE1196" t="s">
        <v>30</v>
      </c>
      <c r="AG1196">
        <v>6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1</v>
      </c>
      <c r="AP1196">
        <v>0</v>
      </c>
      <c r="AQ1196">
        <v>1</v>
      </c>
      <c r="AR1196">
        <v>2</v>
      </c>
      <c r="AS1196">
        <v>3</v>
      </c>
      <c r="AT1196">
        <v>6</v>
      </c>
      <c r="AU1196" t="s">
        <v>37</v>
      </c>
      <c r="AW1196">
        <v>69</v>
      </c>
      <c r="AX1196">
        <v>0</v>
      </c>
      <c r="AY1196">
        <v>0</v>
      </c>
      <c r="AZ1196">
        <v>0</v>
      </c>
      <c r="BA1196">
        <v>69</v>
      </c>
      <c r="BB1196">
        <v>6.7419379599999996</v>
      </c>
      <c r="BC1196">
        <v>14.56870743</v>
      </c>
      <c r="BD1196">
        <v>12</v>
      </c>
    </row>
    <row r="1197" spans="1:56" x14ac:dyDescent="0.25">
      <c r="A1197" s="171">
        <v>44176</v>
      </c>
      <c r="B1197" t="s">
        <v>26</v>
      </c>
      <c r="C1197" t="s">
        <v>590</v>
      </c>
      <c r="D1197" t="s">
        <v>591</v>
      </c>
      <c r="E1197" t="s">
        <v>592</v>
      </c>
      <c r="F1197" t="s">
        <v>88</v>
      </c>
      <c r="G1197" t="s">
        <v>593</v>
      </c>
      <c r="H1197" t="s">
        <v>89</v>
      </c>
      <c r="I1197" t="s">
        <v>25</v>
      </c>
      <c r="J1197" t="s">
        <v>596</v>
      </c>
      <c r="L1197" t="s">
        <v>26</v>
      </c>
      <c r="M1197" t="s">
        <v>590</v>
      </c>
      <c r="N1197" t="s">
        <v>591</v>
      </c>
      <c r="O1197" t="s">
        <v>592</v>
      </c>
      <c r="P1197" t="s">
        <v>27</v>
      </c>
      <c r="Q1197" t="s">
        <v>607</v>
      </c>
      <c r="R1197" t="s">
        <v>735</v>
      </c>
      <c r="S1197" t="s">
        <v>56</v>
      </c>
      <c r="T1197" t="s">
        <v>25</v>
      </c>
      <c r="U1197" t="s">
        <v>596</v>
      </c>
      <c r="W1197" t="s">
        <v>92</v>
      </c>
      <c r="X1197" t="s">
        <v>602</v>
      </c>
      <c r="Y1197" t="s">
        <v>603</v>
      </c>
      <c r="Z1197" t="s">
        <v>604</v>
      </c>
      <c r="AA1197" t="s">
        <v>736</v>
      </c>
      <c r="AB1197" t="s">
        <v>737</v>
      </c>
      <c r="AC1197" t="s">
        <v>738</v>
      </c>
      <c r="AD1197" t="s">
        <v>54</v>
      </c>
      <c r="AE1197" t="s">
        <v>30</v>
      </c>
      <c r="AG1197">
        <v>4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1</v>
      </c>
      <c r="AP1197">
        <v>0</v>
      </c>
      <c r="AQ1197">
        <v>0</v>
      </c>
      <c r="AR1197">
        <v>1</v>
      </c>
      <c r="AS1197">
        <v>3</v>
      </c>
      <c r="AT1197">
        <v>4</v>
      </c>
      <c r="AU1197" t="s">
        <v>135</v>
      </c>
      <c r="AW1197">
        <v>48</v>
      </c>
      <c r="AX1197">
        <v>0</v>
      </c>
      <c r="AY1197">
        <v>11</v>
      </c>
      <c r="AZ1197">
        <v>0</v>
      </c>
      <c r="BA1197">
        <v>59</v>
      </c>
      <c r="BB1197">
        <v>6.7419379599999996</v>
      </c>
      <c r="BC1197">
        <v>14.56870743</v>
      </c>
      <c r="BD1197">
        <v>12</v>
      </c>
    </row>
    <row r="1198" spans="1:56" x14ac:dyDescent="0.25">
      <c r="A1198" s="171">
        <v>44176</v>
      </c>
      <c r="B1198" t="s">
        <v>26</v>
      </c>
      <c r="C1198" t="s">
        <v>590</v>
      </c>
      <c r="D1198" t="s">
        <v>591</v>
      </c>
      <c r="E1198" t="s">
        <v>592</v>
      </c>
      <c r="F1198" t="s">
        <v>27</v>
      </c>
      <c r="G1198" t="s">
        <v>607</v>
      </c>
      <c r="H1198" t="s">
        <v>684</v>
      </c>
      <c r="I1198" t="s">
        <v>25</v>
      </c>
      <c r="J1198" t="s">
        <v>596</v>
      </c>
      <c r="L1198" t="s">
        <v>26</v>
      </c>
      <c r="M1198" t="s">
        <v>590</v>
      </c>
      <c r="N1198" t="s">
        <v>591</v>
      </c>
      <c r="O1198" t="s">
        <v>592</v>
      </c>
      <c r="P1198" t="s">
        <v>142</v>
      </c>
      <c r="Q1198" t="s">
        <v>606</v>
      </c>
      <c r="R1198" t="s">
        <v>685</v>
      </c>
      <c r="S1198" t="s">
        <v>315</v>
      </c>
      <c r="T1198" t="s">
        <v>17</v>
      </c>
      <c r="U1198" t="s">
        <v>594</v>
      </c>
      <c r="W1198" t="s">
        <v>221</v>
      </c>
      <c r="X1198" t="s">
        <v>622</v>
      </c>
      <c r="AC1198" t="s">
        <v>372</v>
      </c>
      <c r="AD1198" t="s">
        <v>260</v>
      </c>
      <c r="AE1198" t="s">
        <v>30</v>
      </c>
      <c r="AG1198">
        <v>5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1</v>
      </c>
      <c r="AP1198">
        <v>1</v>
      </c>
      <c r="AQ1198">
        <v>1</v>
      </c>
      <c r="AR1198">
        <v>0</v>
      </c>
      <c r="AS1198">
        <v>3</v>
      </c>
      <c r="AT1198">
        <v>5</v>
      </c>
      <c r="AU1198" t="s">
        <v>37</v>
      </c>
      <c r="AW1198">
        <v>53</v>
      </c>
      <c r="AX1198">
        <v>0</v>
      </c>
      <c r="AY1198">
        <v>0</v>
      </c>
      <c r="AZ1198">
        <v>0</v>
      </c>
      <c r="BA1198">
        <v>53</v>
      </c>
      <c r="BB1198">
        <v>6.7870415800000004</v>
      </c>
      <c r="BC1198">
        <v>15.02402678</v>
      </c>
      <c r="BD1198">
        <v>12</v>
      </c>
    </row>
    <row r="1199" spans="1:56" x14ac:dyDescent="0.25">
      <c r="A1199" s="171">
        <v>44176</v>
      </c>
      <c r="B1199" t="s">
        <v>92</v>
      </c>
      <c r="C1199" t="s">
        <v>602</v>
      </c>
      <c r="D1199" t="s">
        <v>940</v>
      </c>
      <c r="E1199" t="s">
        <v>604</v>
      </c>
      <c r="F1199" t="s">
        <v>193</v>
      </c>
      <c r="G1199" t="s">
        <v>754</v>
      </c>
      <c r="H1199" t="s">
        <v>367</v>
      </c>
      <c r="I1199" t="s">
        <v>25</v>
      </c>
      <c r="J1199" t="s">
        <v>596</v>
      </c>
      <c r="L1199" t="s">
        <v>92</v>
      </c>
      <c r="M1199" t="s">
        <v>602</v>
      </c>
      <c r="N1199" t="s">
        <v>940</v>
      </c>
      <c r="O1199" t="s">
        <v>604</v>
      </c>
      <c r="P1199" t="s">
        <v>154</v>
      </c>
      <c r="Q1199" t="s">
        <v>605</v>
      </c>
      <c r="R1199" t="s">
        <v>1041</v>
      </c>
      <c r="S1199" t="s">
        <v>61</v>
      </c>
      <c r="T1199" t="s">
        <v>25</v>
      </c>
      <c r="U1199" t="s">
        <v>596</v>
      </c>
      <c r="W1199" t="s">
        <v>92</v>
      </c>
      <c r="X1199" t="s">
        <v>602</v>
      </c>
      <c r="Y1199" t="s">
        <v>603</v>
      </c>
      <c r="Z1199" t="s">
        <v>604</v>
      </c>
      <c r="AA1199" t="s">
        <v>193</v>
      </c>
      <c r="AB1199" t="s">
        <v>754</v>
      </c>
      <c r="AC1199" t="s">
        <v>366</v>
      </c>
      <c r="AD1199" t="s">
        <v>63</v>
      </c>
      <c r="AE1199" t="s">
        <v>30</v>
      </c>
      <c r="AG1199">
        <v>3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 s="36">
        <v>1</v>
      </c>
      <c r="AP1199">
        <v>0</v>
      </c>
      <c r="AQ1199">
        <v>0</v>
      </c>
      <c r="AR1199">
        <v>0</v>
      </c>
      <c r="AS1199">
        <v>3</v>
      </c>
      <c r="AT1199">
        <v>3</v>
      </c>
      <c r="AU1199" t="s">
        <v>37</v>
      </c>
      <c r="AW1199">
        <v>89</v>
      </c>
      <c r="AX1199">
        <v>0</v>
      </c>
      <c r="AY1199">
        <v>0</v>
      </c>
      <c r="AZ1199">
        <v>0</v>
      </c>
      <c r="BA1199">
        <v>89</v>
      </c>
      <c r="BB1199">
        <v>4.8990748999999996</v>
      </c>
      <c r="BC1199">
        <v>14.54433978</v>
      </c>
      <c r="BD1199">
        <v>12</v>
      </c>
    </row>
    <row r="1200" spans="1:56" x14ac:dyDescent="0.25">
      <c r="A1200" s="171">
        <v>44176</v>
      </c>
      <c r="B1200" t="s">
        <v>92</v>
      </c>
      <c r="C1200" t="s">
        <v>602</v>
      </c>
      <c r="D1200" t="s">
        <v>940</v>
      </c>
      <c r="E1200" t="s">
        <v>604</v>
      </c>
      <c r="F1200" t="s">
        <v>193</v>
      </c>
      <c r="G1200" t="s">
        <v>754</v>
      </c>
      <c r="H1200" t="s">
        <v>367</v>
      </c>
      <c r="I1200" t="s">
        <v>14</v>
      </c>
      <c r="J1200" t="s">
        <v>611</v>
      </c>
      <c r="L1200" t="s">
        <v>634</v>
      </c>
      <c r="M1200" t="s">
        <v>635</v>
      </c>
      <c r="R1200" t="s">
        <v>372</v>
      </c>
      <c r="S1200" t="s">
        <v>138</v>
      </c>
      <c r="T1200" t="s">
        <v>544</v>
      </c>
      <c r="U1200" t="s">
        <v>782</v>
      </c>
      <c r="AC1200" t="s">
        <v>372</v>
      </c>
      <c r="AD1200" t="s">
        <v>279</v>
      </c>
      <c r="AE1200" t="s">
        <v>36</v>
      </c>
      <c r="AG1200">
        <v>0</v>
      </c>
      <c r="AH1200">
        <v>5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 s="36">
        <v>1</v>
      </c>
      <c r="AP1200">
        <v>0</v>
      </c>
      <c r="AQ1200">
        <v>0</v>
      </c>
      <c r="AR1200">
        <v>0</v>
      </c>
      <c r="AS1200">
        <v>5</v>
      </c>
      <c r="AT1200">
        <v>5</v>
      </c>
      <c r="AU1200" t="s">
        <v>37</v>
      </c>
      <c r="AW1200">
        <v>198</v>
      </c>
      <c r="AX1200">
        <v>0</v>
      </c>
      <c r="AY1200">
        <v>0</v>
      </c>
      <c r="AZ1200">
        <v>0</v>
      </c>
      <c r="BA1200">
        <v>198</v>
      </c>
      <c r="BB1200">
        <v>4.8990748999999996</v>
      </c>
      <c r="BC1200">
        <v>14.54433978</v>
      </c>
      <c r="BD1200">
        <v>12</v>
      </c>
    </row>
    <row r="1201" spans="1:56" x14ac:dyDescent="0.25">
      <c r="A1201" s="171">
        <v>44176</v>
      </c>
      <c r="B1201" t="s">
        <v>92</v>
      </c>
      <c r="C1201" t="s">
        <v>602</v>
      </c>
      <c r="D1201" t="s">
        <v>940</v>
      </c>
      <c r="E1201" t="s">
        <v>604</v>
      </c>
      <c r="F1201" t="s">
        <v>193</v>
      </c>
      <c r="G1201" t="s">
        <v>754</v>
      </c>
      <c r="H1201" t="s">
        <v>367</v>
      </c>
      <c r="I1201" t="s">
        <v>25</v>
      </c>
      <c r="J1201" t="s">
        <v>596</v>
      </c>
      <c r="L1201" t="s">
        <v>26</v>
      </c>
      <c r="M1201" t="s">
        <v>590</v>
      </c>
      <c r="N1201" t="s">
        <v>237</v>
      </c>
      <c r="O1201" t="s">
        <v>858</v>
      </c>
      <c r="P1201" t="s">
        <v>547</v>
      </c>
      <c r="Q1201" t="s">
        <v>859</v>
      </c>
      <c r="R1201" t="s">
        <v>873</v>
      </c>
      <c r="S1201" t="s">
        <v>196</v>
      </c>
      <c r="T1201" t="s">
        <v>17</v>
      </c>
      <c r="U1201" t="s">
        <v>594</v>
      </c>
      <c r="W1201" t="s">
        <v>220</v>
      </c>
      <c r="X1201" t="s">
        <v>943</v>
      </c>
      <c r="AC1201" t="s">
        <v>372</v>
      </c>
      <c r="AD1201" t="s">
        <v>308</v>
      </c>
      <c r="AE1201" t="s">
        <v>30</v>
      </c>
      <c r="AG1201">
        <v>6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 s="36">
        <v>1</v>
      </c>
      <c r="AP1201">
        <v>0</v>
      </c>
      <c r="AQ1201">
        <v>0</v>
      </c>
      <c r="AR1201">
        <v>0</v>
      </c>
      <c r="AS1201">
        <v>6</v>
      </c>
      <c r="AT1201">
        <v>6</v>
      </c>
      <c r="AU1201" t="s">
        <v>151</v>
      </c>
      <c r="AV1201" t="s">
        <v>327</v>
      </c>
      <c r="AW1201">
        <v>177</v>
      </c>
      <c r="AX1201">
        <v>0</v>
      </c>
      <c r="AY1201">
        <v>0</v>
      </c>
      <c r="AZ1201">
        <v>2</v>
      </c>
      <c r="BA1201">
        <v>179</v>
      </c>
      <c r="BB1201">
        <v>4.8990748999999996</v>
      </c>
      <c r="BC1201">
        <v>14.54433978</v>
      </c>
      <c r="BD1201">
        <v>12</v>
      </c>
    </row>
    <row r="1202" spans="1:56" x14ac:dyDescent="0.25">
      <c r="A1202" s="171">
        <v>44176</v>
      </c>
      <c r="B1202" t="s">
        <v>92</v>
      </c>
      <c r="C1202" t="s">
        <v>602</v>
      </c>
      <c r="D1202" t="s">
        <v>940</v>
      </c>
      <c r="E1202" t="s">
        <v>604</v>
      </c>
      <c r="F1202" t="s">
        <v>218</v>
      </c>
      <c r="G1202" t="s">
        <v>837</v>
      </c>
      <c r="H1202" t="s">
        <v>364</v>
      </c>
      <c r="I1202" t="s">
        <v>25</v>
      </c>
      <c r="J1202" t="s">
        <v>596</v>
      </c>
      <c r="L1202" t="s">
        <v>92</v>
      </c>
      <c r="M1202" t="s">
        <v>602</v>
      </c>
      <c r="N1202" t="s">
        <v>157</v>
      </c>
      <c r="O1202" t="s">
        <v>665</v>
      </c>
      <c r="P1202" t="s">
        <v>201</v>
      </c>
      <c r="Q1202" t="s">
        <v>666</v>
      </c>
      <c r="R1202" t="s">
        <v>979</v>
      </c>
      <c r="S1202" t="s">
        <v>182</v>
      </c>
      <c r="T1202" t="s">
        <v>17</v>
      </c>
      <c r="U1202" t="s">
        <v>594</v>
      </c>
      <c r="W1202" t="s">
        <v>18</v>
      </c>
      <c r="X1202" t="s">
        <v>601</v>
      </c>
      <c r="AC1202" t="s">
        <v>372</v>
      </c>
      <c r="AD1202" t="s">
        <v>849</v>
      </c>
      <c r="AE1202" t="s">
        <v>107</v>
      </c>
      <c r="AG1202">
        <v>5</v>
      </c>
      <c r="AH1202">
        <v>0</v>
      </c>
      <c r="AI1202">
        <v>3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2</v>
      </c>
      <c r="AP1202">
        <v>0</v>
      </c>
      <c r="AQ1202">
        <v>2</v>
      </c>
      <c r="AR1202">
        <v>0</v>
      </c>
      <c r="AS1202">
        <v>6</v>
      </c>
      <c r="AT1202">
        <v>8</v>
      </c>
      <c r="AU1202" t="s">
        <v>21</v>
      </c>
      <c r="AV1202" t="s">
        <v>327</v>
      </c>
      <c r="AW1202">
        <v>925</v>
      </c>
      <c r="AX1202">
        <v>118</v>
      </c>
      <c r="AY1202">
        <v>0</v>
      </c>
      <c r="AZ1202">
        <v>4</v>
      </c>
      <c r="BA1202">
        <v>1047</v>
      </c>
      <c r="BB1202">
        <v>5.0849866700000002</v>
      </c>
      <c r="BC1202">
        <v>14.63825578</v>
      </c>
      <c r="BD1202">
        <v>12</v>
      </c>
    </row>
    <row r="1203" spans="1:56" x14ac:dyDescent="0.25">
      <c r="A1203" s="171">
        <v>44176</v>
      </c>
      <c r="B1203" t="s">
        <v>92</v>
      </c>
      <c r="C1203" t="s">
        <v>602</v>
      </c>
      <c r="D1203" t="s">
        <v>940</v>
      </c>
      <c r="E1203" t="s">
        <v>604</v>
      </c>
      <c r="F1203" t="s">
        <v>218</v>
      </c>
      <c r="G1203" t="s">
        <v>837</v>
      </c>
      <c r="H1203" t="s">
        <v>364</v>
      </c>
      <c r="I1203" t="s">
        <v>25</v>
      </c>
      <c r="J1203" t="s">
        <v>596</v>
      </c>
      <c r="L1203" t="s">
        <v>92</v>
      </c>
      <c r="M1203" t="s">
        <v>602</v>
      </c>
      <c r="N1203" t="s">
        <v>157</v>
      </c>
      <c r="O1203" t="s">
        <v>665</v>
      </c>
      <c r="P1203" t="s">
        <v>671</v>
      </c>
      <c r="Q1203" t="s">
        <v>672</v>
      </c>
      <c r="R1203" t="s">
        <v>446</v>
      </c>
      <c r="S1203" t="s">
        <v>194</v>
      </c>
      <c r="T1203" t="s">
        <v>17</v>
      </c>
      <c r="U1203" t="s">
        <v>594</v>
      </c>
      <c r="W1203" t="s">
        <v>221</v>
      </c>
      <c r="X1203" t="s">
        <v>622</v>
      </c>
      <c r="AC1203" t="s">
        <v>372</v>
      </c>
      <c r="AD1203" t="s">
        <v>845</v>
      </c>
      <c r="AE1203" t="s">
        <v>183</v>
      </c>
      <c r="AG1203">
        <v>4</v>
      </c>
      <c r="AH1203">
        <v>2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2</v>
      </c>
      <c r="AP1203">
        <v>0</v>
      </c>
      <c r="AQ1203">
        <v>0</v>
      </c>
      <c r="AR1203">
        <v>0</v>
      </c>
      <c r="AS1203">
        <v>6</v>
      </c>
      <c r="AT1203">
        <v>6</v>
      </c>
      <c r="AU1203" t="s">
        <v>31</v>
      </c>
      <c r="AW1203">
        <v>735</v>
      </c>
      <c r="AX1203">
        <v>78</v>
      </c>
      <c r="AY1203">
        <v>0</v>
      </c>
      <c r="AZ1203">
        <v>0</v>
      </c>
      <c r="BA1203">
        <v>813</v>
      </c>
      <c r="BB1203">
        <v>5.0849866700000002</v>
      </c>
      <c r="BC1203">
        <v>14.63825578</v>
      </c>
      <c r="BD1203">
        <v>12</v>
      </c>
    </row>
    <row r="1204" spans="1:56" x14ac:dyDescent="0.25">
      <c r="A1204" s="171">
        <v>44176</v>
      </c>
      <c r="B1204" t="s">
        <v>92</v>
      </c>
      <c r="C1204" t="s">
        <v>602</v>
      </c>
      <c r="D1204" t="s">
        <v>940</v>
      </c>
      <c r="E1204" t="s">
        <v>604</v>
      </c>
      <c r="F1204" t="s">
        <v>218</v>
      </c>
      <c r="G1204" t="s">
        <v>837</v>
      </c>
      <c r="H1204" t="s">
        <v>364</v>
      </c>
      <c r="I1204" t="s">
        <v>25</v>
      </c>
      <c r="J1204" t="s">
        <v>596</v>
      </c>
      <c r="L1204" t="s">
        <v>92</v>
      </c>
      <c r="M1204" t="s">
        <v>602</v>
      </c>
      <c r="N1204" t="s">
        <v>157</v>
      </c>
      <c r="O1204" t="s">
        <v>665</v>
      </c>
      <c r="P1204" t="s">
        <v>201</v>
      </c>
      <c r="Q1204" t="s">
        <v>666</v>
      </c>
      <c r="R1204" t="s">
        <v>996</v>
      </c>
      <c r="S1204" t="s">
        <v>342</v>
      </c>
      <c r="T1204" t="s">
        <v>17</v>
      </c>
      <c r="U1204" t="s">
        <v>594</v>
      </c>
      <c r="W1204" t="s">
        <v>221</v>
      </c>
      <c r="X1204" t="s">
        <v>622</v>
      </c>
      <c r="AC1204" t="s">
        <v>372</v>
      </c>
      <c r="AD1204" t="s">
        <v>739</v>
      </c>
      <c r="AE1204" t="s">
        <v>107</v>
      </c>
      <c r="AG1204">
        <v>4</v>
      </c>
      <c r="AH1204">
        <v>0</v>
      </c>
      <c r="AI1204">
        <v>3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 s="36">
        <v>2</v>
      </c>
      <c r="AP1204">
        <v>0</v>
      </c>
      <c r="AQ1204">
        <v>2</v>
      </c>
      <c r="AR1204">
        <v>0</v>
      </c>
      <c r="AS1204">
        <v>5</v>
      </c>
      <c r="AT1204">
        <v>7</v>
      </c>
      <c r="AU1204" t="s">
        <v>21</v>
      </c>
      <c r="AV1204" t="s">
        <v>327</v>
      </c>
      <c r="AW1204">
        <v>530</v>
      </c>
      <c r="AX1204">
        <v>63</v>
      </c>
      <c r="AY1204">
        <v>0</v>
      </c>
      <c r="AZ1204">
        <v>3</v>
      </c>
      <c r="BA1204">
        <v>596</v>
      </c>
      <c r="BB1204">
        <v>5.0849866700000002</v>
      </c>
      <c r="BC1204">
        <v>14.63825578</v>
      </c>
      <c r="BD1204">
        <v>12</v>
      </c>
    </row>
    <row r="1205" spans="1:56" x14ac:dyDescent="0.25">
      <c r="A1205" s="171">
        <v>44176</v>
      </c>
      <c r="B1205" t="s">
        <v>92</v>
      </c>
      <c r="C1205" t="s">
        <v>602</v>
      </c>
      <c r="D1205" t="s">
        <v>940</v>
      </c>
      <c r="E1205" t="s">
        <v>604</v>
      </c>
      <c r="F1205" t="s">
        <v>218</v>
      </c>
      <c r="G1205" t="s">
        <v>837</v>
      </c>
      <c r="H1205" t="s">
        <v>364</v>
      </c>
      <c r="I1205" t="s">
        <v>25</v>
      </c>
      <c r="J1205" t="s">
        <v>596</v>
      </c>
      <c r="L1205" t="s">
        <v>92</v>
      </c>
      <c r="M1205" t="s">
        <v>602</v>
      </c>
      <c r="N1205" t="s">
        <v>157</v>
      </c>
      <c r="O1205" t="s">
        <v>665</v>
      </c>
      <c r="P1205" t="s">
        <v>201</v>
      </c>
      <c r="Q1205" t="s">
        <v>666</v>
      </c>
      <c r="R1205" t="s">
        <v>1000</v>
      </c>
      <c r="S1205" t="s">
        <v>182</v>
      </c>
      <c r="T1205" t="s">
        <v>17</v>
      </c>
      <c r="U1205" t="s">
        <v>594</v>
      </c>
      <c r="W1205" t="s">
        <v>221</v>
      </c>
      <c r="X1205" t="s">
        <v>622</v>
      </c>
      <c r="AC1205" t="s">
        <v>372</v>
      </c>
      <c r="AD1205" t="s">
        <v>267</v>
      </c>
      <c r="AE1205" t="s">
        <v>156</v>
      </c>
      <c r="AG1205">
        <v>6</v>
      </c>
      <c r="AH1205">
        <v>0</v>
      </c>
      <c r="AI1205">
        <v>3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 s="36">
        <v>2</v>
      </c>
      <c r="AP1205">
        <v>0</v>
      </c>
      <c r="AQ1205">
        <v>0</v>
      </c>
      <c r="AR1205">
        <v>0</v>
      </c>
      <c r="AS1205">
        <v>9</v>
      </c>
      <c r="AT1205">
        <v>9</v>
      </c>
      <c r="AU1205" t="s">
        <v>21</v>
      </c>
      <c r="AV1205" t="s">
        <v>327</v>
      </c>
      <c r="AW1205">
        <v>760</v>
      </c>
      <c r="AX1205">
        <v>68</v>
      </c>
      <c r="AY1205">
        <v>0</v>
      </c>
      <c r="AZ1205">
        <v>3</v>
      </c>
      <c r="BA1205">
        <v>831</v>
      </c>
      <c r="BB1205">
        <v>5.0849866700000002</v>
      </c>
      <c r="BC1205">
        <v>14.63825578</v>
      </c>
      <c r="BD1205">
        <v>12</v>
      </c>
    </row>
    <row r="1206" spans="1:56" x14ac:dyDescent="0.25">
      <c r="A1206" s="171">
        <v>44176</v>
      </c>
      <c r="B1206" t="s">
        <v>92</v>
      </c>
      <c r="C1206" t="s">
        <v>602</v>
      </c>
      <c r="D1206" t="s">
        <v>940</v>
      </c>
      <c r="E1206" t="s">
        <v>604</v>
      </c>
      <c r="F1206" t="s">
        <v>218</v>
      </c>
      <c r="G1206" t="s">
        <v>837</v>
      </c>
      <c r="H1206" t="s">
        <v>364</v>
      </c>
      <c r="I1206" t="s">
        <v>25</v>
      </c>
      <c r="J1206" t="s">
        <v>596</v>
      </c>
      <c r="L1206" t="s">
        <v>122</v>
      </c>
      <c r="M1206" t="s">
        <v>680</v>
      </c>
      <c r="N1206" t="s">
        <v>944</v>
      </c>
      <c r="O1206" t="s">
        <v>945</v>
      </c>
      <c r="P1206" t="s">
        <v>1010</v>
      </c>
      <c r="Q1206" t="s">
        <v>1011</v>
      </c>
      <c r="R1206" t="s">
        <v>1012</v>
      </c>
      <c r="S1206" t="s">
        <v>75</v>
      </c>
      <c r="T1206" t="s">
        <v>17</v>
      </c>
      <c r="U1206" t="s">
        <v>594</v>
      </c>
      <c r="W1206" t="s">
        <v>639</v>
      </c>
      <c r="X1206" t="s">
        <v>640</v>
      </c>
      <c r="AC1206" t="s">
        <v>372</v>
      </c>
      <c r="AD1206" t="s">
        <v>1009</v>
      </c>
      <c r="AE1206" t="s">
        <v>107</v>
      </c>
      <c r="AG1206">
        <v>6</v>
      </c>
      <c r="AH1206">
        <v>0</v>
      </c>
      <c r="AI1206">
        <v>4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 s="36">
        <v>2</v>
      </c>
      <c r="AP1206">
        <v>0</v>
      </c>
      <c r="AQ1206">
        <v>3</v>
      </c>
      <c r="AR1206">
        <v>0</v>
      </c>
      <c r="AS1206">
        <v>7</v>
      </c>
      <c r="AT1206">
        <v>10</v>
      </c>
      <c r="AU1206" t="s">
        <v>151</v>
      </c>
      <c r="AV1206" t="s">
        <v>652</v>
      </c>
      <c r="AW1206">
        <v>1230</v>
      </c>
      <c r="AX1206">
        <v>0</v>
      </c>
      <c r="AY1206">
        <v>0</v>
      </c>
      <c r="AZ1206">
        <v>4</v>
      </c>
      <c r="BA1206">
        <v>1234</v>
      </c>
      <c r="BB1206">
        <v>5.0849866700000002</v>
      </c>
      <c r="BC1206">
        <v>14.63825578</v>
      </c>
      <c r="BD1206">
        <v>12</v>
      </c>
    </row>
    <row r="1207" spans="1:56" x14ac:dyDescent="0.25">
      <c r="A1207" s="171">
        <v>44176</v>
      </c>
      <c r="B1207" t="s">
        <v>92</v>
      </c>
      <c r="C1207" t="s">
        <v>602</v>
      </c>
      <c r="D1207" t="s">
        <v>940</v>
      </c>
      <c r="E1207" t="s">
        <v>604</v>
      </c>
      <c r="F1207" t="s">
        <v>218</v>
      </c>
      <c r="G1207" t="s">
        <v>837</v>
      </c>
      <c r="H1207" t="s">
        <v>364</v>
      </c>
      <c r="I1207" t="s">
        <v>25</v>
      </c>
      <c r="J1207" t="s">
        <v>596</v>
      </c>
      <c r="L1207" t="s">
        <v>92</v>
      </c>
      <c r="M1207" t="s">
        <v>602</v>
      </c>
      <c r="N1207" t="s">
        <v>157</v>
      </c>
      <c r="O1207" t="s">
        <v>665</v>
      </c>
      <c r="P1207" t="s">
        <v>201</v>
      </c>
      <c r="Q1207" t="s">
        <v>666</v>
      </c>
      <c r="R1207" t="s">
        <v>980</v>
      </c>
      <c r="S1207" t="s">
        <v>188</v>
      </c>
      <c r="T1207" t="s">
        <v>17</v>
      </c>
      <c r="U1207" t="s">
        <v>594</v>
      </c>
      <c r="W1207" t="s">
        <v>18</v>
      </c>
      <c r="X1207" t="s">
        <v>601</v>
      </c>
      <c r="AC1207" t="s">
        <v>372</v>
      </c>
      <c r="AD1207" t="s">
        <v>863</v>
      </c>
      <c r="AE1207" t="s">
        <v>183</v>
      </c>
      <c r="AG1207">
        <v>5</v>
      </c>
      <c r="AH1207">
        <v>4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 s="36">
        <v>2</v>
      </c>
      <c r="AP1207">
        <v>0</v>
      </c>
      <c r="AQ1207">
        <v>0</v>
      </c>
      <c r="AR1207">
        <v>0</v>
      </c>
      <c r="AS1207">
        <v>9</v>
      </c>
      <c r="AT1207">
        <v>9</v>
      </c>
      <c r="AU1207" t="s">
        <v>151</v>
      </c>
      <c r="AV1207" t="s">
        <v>327</v>
      </c>
      <c r="AW1207">
        <v>820</v>
      </c>
      <c r="AX1207">
        <v>0</v>
      </c>
      <c r="AY1207">
        <v>0</v>
      </c>
      <c r="AZ1207">
        <v>3</v>
      </c>
      <c r="BA1207">
        <v>823</v>
      </c>
      <c r="BB1207">
        <v>5.0849866700000002</v>
      </c>
      <c r="BC1207">
        <v>14.63825578</v>
      </c>
      <c r="BD1207">
        <v>12</v>
      </c>
    </row>
    <row r="1208" spans="1:56" x14ac:dyDescent="0.25">
      <c r="A1208" s="171">
        <v>44176</v>
      </c>
      <c r="B1208" t="s">
        <v>92</v>
      </c>
      <c r="C1208" t="s">
        <v>602</v>
      </c>
      <c r="D1208" t="s">
        <v>940</v>
      </c>
      <c r="E1208" t="s">
        <v>604</v>
      </c>
      <c r="F1208" t="s">
        <v>218</v>
      </c>
      <c r="G1208" t="s">
        <v>837</v>
      </c>
      <c r="H1208" t="s">
        <v>364</v>
      </c>
      <c r="I1208" t="s">
        <v>25</v>
      </c>
      <c r="J1208" t="s">
        <v>596</v>
      </c>
      <c r="L1208" t="s">
        <v>92</v>
      </c>
      <c r="M1208" t="s">
        <v>602</v>
      </c>
      <c r="N1208" t="s">
        <v>157</v>
      </c>
      <c r="O1208" t="s">
        <v>665</v>
      </c>
      <c r="P1208" t="s">
        <v>201</v>
      </c>
      <c r="Q1208" t="s">
        <v>666</v>
      </c>
      <c r="R1208" t="s">
        <v>970</v>
      </c>
      <c r="S1208" t="s">
        <v>342</v>
      </c>
      <c r="T1208" t="s">
        <v>17</v>
      </c>
      <c r="U1208" t="s">
        <v>594</v>
      </c>
      <c r="W1208" t="s">
        <v>221</v>
      </c>
      <c r="X1208" t="s">
        <v>622</v>
      </c>
      <c r="AC1208" t="s">
        <v>372</v>
      </c>
      <c r="AD1208" t="s">
        <v>863</v>
      </c>
      <c r="AE1208" t="s">
        <v>107</v>
      </c>
      <c r="AG1208">
        <v>6</v>
      </c>
      <c r="AH1208">
        <v>0</v>
      </c>
      <c r="AI1208">
        <v>2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 s="36">
        <v>2</v>
      </c>
      <c r="AP1208">
        <v>0</v>
      </c>
      <c r="AQ1208">
        <v>0</v>
      </c>
      <c r="AR1208">
        <v>0</v>
      </c>
      <c r="AS1208">
        <v>8</v>
      </c>
      <c r="AT1208">
        <v>8</v>
      </c>
      <c r="AU1208" t="s">
        <v>151</v>
      </c>
      <c r="AV1208" t="s">
        <v>327</v>
      </c>
      <c r="AW1208">
        <v>673</v>
      </c>
      <c r="AX1208">
        <v>0</v>
      </c>
      <c r="AY1208">
        <v>0</v>
      </c>
      <c r="AZ1208">
        <v>3</v>
      </c>
      <c r="BA1208">
        <v>676</v>
      </c>
      <c r="BB1208">
        <v>5.0849866700000002</v>
      </c>
      <c r="BC1208">
        <v>14.63825578</v>
      </c>
      <c r="BD1208">
        <v>12</v>
      </c>
    </row>
    <row r="1209" spans="1:56" x14ac:dyDescent="0.25">
      <c r="A1209" s="171">
        <v>44176</v>
      </c>
      <c r="B1209" t="s">
        <v>92</v>
      </c>
      <c r="C1209" t="s">
        <v>602</v>
      </c>
      <c r="D1209" t="s">
        <v>157</v>
      </c>
      <c r="E1209" t="s">
        <v>665</v>
      </c>
      <c r="F1209" t="s">
        <v>158</v>
      </c>
      <c r="G1209" t="s">
        <v>667</v>
      </c>
      <c r="H1209" t="s">
        <v>847</v>
      </c>
      <c r="I1209" t="s">
        <v>17</v>
      </c>
      <c r="J1209" t="s">
        <v>594</v>
      </c>
      <c r="L1209" t="s">
        <v>221</v>
      </c>
      <c r="M1209" t="s">
        <v>622</v>
      </c>
      <c r="R1209" t="s">
        <v>372</v>
      </c>
      <c r="S1209" t="s">
        <v>265</v>
      </c>
      <c r="T1209" t="s">
        <v>25</v>
      </c>
      <c r="U1209" t="s">
        <v>596</v>
      </c>
      <c r="W1209" t="s">
        <v>92</v>
      </c>
      <c r="X1209" t="s">
        <v>602</v>
      </c>
      <c r="Y1209" t="s">
        <v>603</v>
      </c>
      <c r="Z1209" t="s">
        <v>604</v>
      </c>
      <c r="AA1209" t="s">
        <v>99</v>
      </c>
      <c r="AB1209" t="s">
        <v>695</v>
      </c>
      <c r="AC1209" t="s">
        <v>864</v>
      </c>
      <c r="AD1209" t="s">
        <v>338</v>
      </c>
      <c r="AE1209" t="s">
        <v>112</v>
      </c>
      <c r="AG1209">
        <v>0</v>
      </c>
      <c r="AH1209">
        <v>0</v>
      </c>
      <c r="AI1209">
        <v>2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1</v>
      </c>
      <c r="AP1209">
        <v>0</v>
      </c>
      <c r="AQ1209">
        <v>0</v>
      </c>
      <c r="AR1209">
        <v>0</v>
      </c>
      <c r="AS1209">
        <v>2</v>
      </c>
      <c r="AT1209">
        <v>2</v>
      </c>
      <c r="AU1209" t="s">
        <v>37</v>
      </c>
      <c r="AW1209">
        <v>92</v>
      </c>
      <c r="AX1209">
        <v>0</v>
      </c>
      <c r="AY1209">
        <v>0</v>
      </c>
      <c r="AZ1209">
        <v>0</v>
      </c>
      <c r="BA1209">
        <v>92</v>
      </c>
      <c r="BB1209">
        <v>6.0385846000000001</v>
      </c>
      <c r="BC1209">
        <v>14.4007468</v>
      </c>
      <c r="BD1209">
        <v>12</v>
      </c>
    </row>
    <row r="1210" spans="1:56" x14ac:dyDescent="0.25">
      <c r="A1210" s="171">
        <v>44176</v>
      </c>
      <c r="B1210" t="s">
        <v>92</v>
      </c>
      <c r="C1210" t="s">
        <v>602</v>
      </c>
      <c r="D1210" t="s">
        <v>157</v>
      </c>
      <c r="E1210" t="s">
        <v>665</v>
      </c>
      <c r="F1210" t="s">
        <v>158</v>
      </c>
      <c r="G1210" t="s">
        <v>667</v>
      </c>
      <c r="H1210" t="s">
        <v>847</v>
      </c>
      <c r="I1210" t="s">
        <v>14</v>
      </c>
      <c r="J1210" t="s">
        <v>611</v>
      </c>
      <c r="L1210" t="s">
        <v>159</v>
      </c>
      <c r="M1210" t="s">
        <v>653</v>
      </c>
      <c r="R1210" t="s">
        <v>372</v>
      </c>
      <c r="S1210" t="s">
        <v>68</v>
      </c>
      <c r="T1210" t="s">
        <v>544</v>
      </c>
      <c r="U1210" t="s">
        <v>782</v>
      </c>
      <c r="AC1210" t="s">
        <v>372</v>
      </c>
      <c r="AD1210" t="s">
        <v>898</v>
      </c>
      <c r="AE1210" t="s">
        <v>36</v>
      </c>
      <c r="AG1210">
        <v>0</v>
      </c>
      <c r="AH1210">
        <v>4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1</v>
      </c>
      <c r="AP1210">
        <v>0</v>
      </c>
      <c r="AQ1210">
        <v>0</v>
      </c>
      <c r="AR1210">
        <v>0</v>
      </c>
      <c r="AS1210">
        <v>4</v>
      </c>
      <c r="AT1210">
        <v>4</v>
      </c>
      <c r="AU1210" t="s">
        <v>37</v>
      </c>
      <c r="AW1210">
        <v>207</v>
      </c>
      <c r="AX1210">
        <v>0</v>
      </c>
      <c r="AY1210">
        <v>0</v>
      </c>
      <c r="AZ1210">
        <v>0</v>
      </c>
      <c r="BA1210">
        <v>207</v>
      </c>
      <c r="BB1210">
        <v>6.0385846000000001</v>
      </c>
      <c r="BC1210">
        <v>14.4007468</v>
      </c>
      <c r="BD1210">
        <v>12</v>
      </c>
    </row>
    <row r="1211" spans="1:56" x14ac:dyDescent="0.25">
      <c r="A1211" s="171">
        <v>44176</v>
      </c>
      <c r="B1211" t="s">
        <v>92</v>
      </c>
      <c r="C1211" t="s">
        <v>602</v>
      </c>
      <c r="D1211" t="s">
        <v>157</v>
      </c>
      <c r="E1211" t="s">
        <v>665</v>
      </c>
      <c r="F1211" t="s">
        <v>158</v>
      </c>
      <c r="G1211" t="s">
        <v>667</v>
      </c>
      <c r="H1211" t="s">
        <v>847</v>
      </c>
      <c r="I1211" t="s">
        <v>25</v>
      </c>
      <c r="J1211" t="s">
        <v>596</v>
      </c>
      <c r="L1211" t="s">
        <v>26</v>
      </c>
      <c r="M1211" t="s">
        <v>590</v>
      </c>
      <c r="N1211" t="s">
        <v>301</v>
      </c>
      <c r="O1211" t="s">
        <v>745</v>
      </c>
      <c r="P1211" t="s">
        <v>543</v>
      </c>
      <c r="Q1211" t="s">
        <v>827</v>
      </c>
      <c r="R1211" t="s">
        <v>937</v>
      </c>
      <c r="S1211" t="s">
        <v>68</v>
      </c>
      <c r="T1211" t="s">
        <v>25</v>
      </c>
      <c r="U1211" t="s">
        <v>596</v>
      </c>
      <c r="W1211" t="s">
        <v>92</v>
      </c>
      <c r="X1211" t="s">
        <v>602</v>
      </c>
      <c r="Y1211" t="s">
        <v>603</v>
      </c>
      <c r="Z1211" t="s">
        <v>604</v>
      </c>
      <c r="AA1211" t="s">
        <v>99</v>
      </c>
      <c r="AB1211" t="s">
        <v>695</v>
      </c>
      <c r="AC1211" t="s">
        <v>893</v>
      </c>
      <c r="AD1211" t="s">
        <v>266</v>
      </c>
      <c r="AE1211" t="s">
        <v>30</v>
      </c>
      <c r="AG1211">
        <v>2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1</v>
      </c>
      <c r="AP1211">
        <v>0</v>
      </c>
      <c r="AQ1211">
        <v>0</v>
      </c>
      <c r="AR1211">
        <v>0</v>
      </c>
      <c r="AS1211">
        <v>2</v>
      </c>
      <c r="AT1211">
        <v>2</v>
      </c>
      <c r="AU1211" t="s">
        <v>37</v>
      </c>
      <c r="AW1211">
        <v>112</v>
      </c>
      <c r="AX1211">
        <v>0</v>
      </c>
      <c r="AY1211">
        <v>0</v>
      </c>
      <c r="AZ1211">
        <v>0</v>
      </c>
      <c r="BA1211">
        <v>112</v>
      </c>
      <c r="BB1211">
        <v>6.0385846000000001</v>
      </c>
      <c r="BC1211">
        <v>14.4007468</v>
      </c>
      <c r="BD1211">
        <v>12</v>
      </c>
    </row>
    <row r="1212" spans="1:56" x14ac:dyDescent="0.25">
      <c r="A1212" s="171">
        <v>44176</v>
      </c>
      <c r="B1212" t="s">
        <v>10</v>
      </c>
      <c r="C1212" t="s">
        <v>659</v>
      </c>
      <c r="D1212" t="s">
        <v>927</v>
      </c>
      <c r="E1212" t="s">
        <v>928</v>
      </c>
      <c r="F1212" t="s">
        <v>1143</v>
      </c>
      <c r="G1212" t="s">
        <v>1144</v>
      </c>
      <c r="H1212" t="s">
        <v>578</v>
      </c>
      <c r="I1212" t="s">
        <v>14</v>
      </c>
      <c r="J1212" t="s">
        <v>611</v>
      </c>
      <c r="L1212" t="s">
        <v>34</v>
      </c>
      <c r="M1212" t="s">
        <v>651</v>
      </c>
      <c r="R1212" t="s">
        <v>372</v>
      </c>
      <c r="S1212" t="s">
        <v>254</v>
      </c>
      <c r="T1212" t="s">
        <v>281</v>
      </c>
      <c r="U1212" t="s">
        <v>1019</v>
      </c>
      <c r="W1212" t="s">
        <v>282</v>
      </c>
      <c r="X1212" t="s">
        <v>1020</v>
      </c>
      <c r="AC1212" t="s">
        <v>372</v>
      </c>
      <c r="AD1212" t="s">
        <v>260</v>
      </c>
      <c r="AE1212" t="s">
        <v>36</v>
      </c>
      <c r="AG1212">
        <v>0</v>
      </c>
      <c r="AH1212">
        <v>5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 s="36">
        <v>1</v>
      </c>
      <c r="AP1212">
        <v>0</v>
      </c>
      <c r="AQ1212">
        <v>0</v>
      </c>
      <c r="AR1212">
        <v>1</v>
      </c>
      <c r="AS1212">
        <v>4</v>
      </c>
      <c r="AT1212">
        <v>5</v>
      </c>
      <c r="AU1212" t="s">
        <v>151</v>
      </c>
      <c r="AV1212" t="s">
        <v>327</v>
      </c>
      <c r="AW1212">
        <v>207</v>
      </c>
      <c r="AX1212">
        <v>0</v>
      </c>
      <c r="AY1212">
        <v>0</v>
      </c>
      <c r="AZ1212">
        <v>2</v>
      </c>
      <c r="BA1212">
        <v>209</v>
      </c>
      <c r="BB1212">
        <v>9.2572727399999994</v>
      </c>
      <c r="BC1212">
        <v>13.77182711</v>
      </c>
      <c r="BD1212">
        <v>12</v>
      </c>
    </row>
    <row r="1213" spans="1:56" x14ac:dyDescent="0.25">
      <c r="A1213" s="171">
        <v>44177</v>
      </c>
      <c r="B1213" t="s">
        <v>26</v>
      </c>
      <c r="C1213" t="s">
        <v>590</v>
      </c>
      <c r="D1213" t="s">
        <v>591</v>
      </c>
      <c r="E1213" t="s">
        <v>592</v>
      </c>
      <c r="F1213" t="s">
        <v>88</v>
      </c>
      <c r="G1213" t="s">
        <v>593</v>
      </c>
      <c r="H1213" t="s">
        <v>89</v>
      </c>
      <c r="I1213" t="s">
        <v>25</v>
      </c>
      <c r="J1213" t="s">
        <v>596</v>
      </c>
      <c r="L1213" t="s">
        <v>26</v>
      </c>
      <c r="M1213" t="s">
        <v>590</v>
      </c>
      <c r="N1213" t="s">
        <v>591</v>
      </c>
      <c r="O1213" t="s">
        <v>592</v>
      </c>
      <c r="P1213" t="s">
        <v>142</v>
      </c>
      <c r="Q1213" t="s">
        <v>606</v>
      </c>
      <c r="R1213" t="s">
        <v>699</v>
      </c>
      <c r="S1213" t="s">
        <v>63</v>
      </c>
      <c r="T1213" t="s">
        <v>25</v>
      </c>
      <c r="U1213" t="s">
        <v>596</v>
      </c>
      <c r="W1213" t="s">
        <v>26</v>
      </c>
      <c r="X1213" t="s">
        <v>590</v>
      </c>
      <c r="Y1213" t="s">
        <v>591</v>
      </c>
      <c r="Z1213" t="s">
        <v>592</v>
      </c>
      <c r="AA1213" t="s">
        <v>88</v>
      </c>
      <c r="AB1213" t="s">
        <v>593</v>
      </c>
      <c r="AC1213" t="s">
        <v>400</v>
      </c>
      <c r="AD1213" t="s">
        <v>77</v>
      </c>
      <c r="AE1213" t="s">
        <v>30</v>
      </c>
      <c r="AG1213">
        <v>2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1</v>
      </c>
      <c r="AP1213">
        <v>0</v>
      </c>
      <c r="AQ1213">
        <v>0</v>
      </c>
      <c r="AR1213">
        <v>0</v>
      </c>
      <c r="AS1213">
        <v>2</v>
      </c>
      <c r="AT1213">
        <v>2</v>
      </c>
      <c r="AU1213" t="s">
        <v>37</v>
      </c>
      <c r="AW1213">
        <v>25</v>
      </c>
      <c r="AX1213">
        <v>0</v>
      </c>
      <c r="AY1213">
        <v>0</v>
      </c>
      <c r="AZ1213">
        <v>0</v>
      </c>
      <c r="BA1213">
        <v>25</v>
      </c>
      <c r="BB1213">
        <v>6.7419379599999996</v>
      </c>
      <c r="BC1213">
        <v>14.56870743</v>
      </c>
      <c r="BD1213">
        <v>12</v>
      </c>
    </row>
    <row r="1214" spans="1:56" x14ac:dyDescent="0.25">
      <c r="A1214" s="171">
        <v>44177</v>
      </c>
      <c r="B1214" t="s">
        <v>26</v>
      </c>
      <c r="C1214" t="s">
        <v>590</v>
      </c>
      <c r="D1214" t="s">
        <v>591</v>
      </c>
      <c r="E1214" t="s">
        <v>592</v>
      </c>
      <c r="F1214" t="s">
        <v>88</v>
      </c>
      <c r="G1214" t="s">
        <v>593</v>
      </c>
      <c r="H1214" t="s">
        <v>89</v>
      </c>
      <c r="I1214" t="s">
        <v>25</v>
      </c>
      <c r="J1214" t="s">
        <v>596</v>
      </c>
      <c r="L1214" t="s">
        <v>26</v>
      </c>
      <c r="M1214" t="s">
        <v>590</v>
      </c>
      <c r="N1214" t="s">
        <v>591</v>
      </c>
      <c r="O1214" t="s">
        <v>592</v>
      </c>
      <c r="P1214" t="s">
        <v>27</v>
      </c>
      <c r="Q1214" t="s">
        <v>607</v>
      </c>
      <c r="R1214" t="s">
        <v>394</v>
      </c>
      <c r="S1214" t="s">
        <v>61</v>
      </c>
      <c r="T1214" t="s">
        <v>25</v>
      </c>
      <c r="U1214" t="s">
        <v>596</v>
      </c>
      <c r="W1214" t="s">
        <v>26</v>
      </c>
      <c r="X1214" t="s">
        <v>590</v>
      </c>
      <c r="Y1214" t="s">
        <v>591</v>
      </c>
      <c r="Z1214" t="s">
        <v>592</v>
      </c>
      <c r="AA1214" t="s">
        <v>88</v>
      </c>
      <c r="AB1214" t="s">
        <v>593</v>
      </c>
      <c r="AC1214" t="s">
        <v>400</v>
      </c>
      <c r="AD1214" t="s">
        <v>249</v>
      </c>
      <c r="AE1214" t="s">
        <v>30</v>
      </c>
      <c r="AG1214">
        <v>3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1</v>
      </c>
      <c r="AP1214">
        <v>0</v>
      </c>
      <c r="AQ1214">
        <v>0</v>
      </c>
      <c r="AR1214">
        <v>0</v>
      </c>
      <c r="AS1214">
        <v>3</v>
      </c>
      <c r="AT1214">
        <v>3</v>
      </c>
      <c r="AU1214" t="s">
        <v>37</v>
      </c>
      <c r="AW1214">
        <v>60</v>
      </c>
      <c r="AX1214">
        <v>0</v>
      </c>
      <c r="AY1214">
        <v>0</v>
      </c>
      <c r="AZ1214">
        <v>0</v>
      </c>
      <c r="BA1214">
        <v>60</v>
      </c>
      <c r="BB1214">
        <v>6.7419379599999996</v>
      </c>
      <c r="BC1214">
        <v>14.56870743</v>
      </c>
      <c r="BD1214">
        <v>12</v>
      </c>
    </row>
    <row r="1215" spans="1:56" x14ac:dyDescent="0.25">
      <c r="A1215" s="171">
        <v>44177</v>
      </c>
      <c r="B1215" t="s">
        <v>26</v>
      </c>
      <c r="C1215" t="s">
        <v>590</v>
      </c>
      <c r="D1215" t="s">
        <v>591</v>
      </c>
      <c r="E1215" t="s">
        <v>592</v>
      </c>
      <c r="F1215" t="s">
        <v>88</v>
      </c>
      <c r="G1215" t="s">
        <v>593</v>
      </c>
      <c r="H1215" t="s">
        <v>89</v>
      </c>
      <c r="I1215" t="s">
        <v>25</v>
      </c>
      <c r="J1215" t="s">
        <v>596</v>
      </c>
      <c r="L1215" t="s">
        <v>26</v>
      </c>
      <c r="M1215" t="s">
        <v>590</v>
      </c>
      <c r="N1215" t="s">
        <v>591</v>
      </c>
      <c r="O1215" t="s">
        <v>592</v>
      </c>
      <c r="P1215" t="s">
        <v>27</v>
      </c>
      <c r="Q1215" t="s">
        <v>607</v>
      </c>
      <c r="R1215" t="s">
        <v>809</v>
      </c>
      <c r="S1215" t="s">
        <v>61</v>
      </c>
      <c r="T1215" t="s">
        <v>25</v>
      </c>
      <c r="U1215" t="s">
        <v>596</v>
      </c>
      <c r="W1215" t="s">
        <v>92</v>
      </c>
      <c r="X1215" t="s">
        <v>602</v>
      </c>
      <c r="Y1215" t="s">
        <v>157</v>
      </c>
      <c r="Z1215" t="s">
        <v>665</v>
      </c>
      <c r="AA1215" t="s">
        <v>209</v>
      </c>
      <c r="AB1215" t="s">
        <v>686</v>
      </c>
      <c r="AC1215" t="s">
        <v>810</v>
      </c>
      <c r="AD1215" t="s">
        <v>62</v>
      </c>
      <c r="AE1215" t="s">
        <v>30</v>
      </c>
      <c r="AG1215">
        <v>4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 s="36">
        <v>1</v>
      </c>
      <c r="AP1215">
        <v>0</v>
      </c>
      <c r="AQ1215">
        <v>1</v>
      </c>
      <c r="AR1215">
        <v>0</v>
      </c>
      <c r="AS1215">
        <v>3</v>
      </c>
      <c r="AT1215">
        <v>4</v>
      </c>
      <c r="AU1215" t="s">
        <v>37</v>
      </c>
      <c r="AW1215">
        <v>67</v>
      </c>
      <c r="AX1215">
        <v>0</v>
      </c>
      <c r="AY1215">
        <v>0</v>
      </c>
      <c r="AZ1215">
        <v>0</v>
      </c>
      <c r="BA1215">
        <v>67</v>
      </c>
      <c r="BB1215">
        <v>6.7419379599999996</v>
      </c>
      <c r="BC1215">
        <v>14.56870743</v>
      </c>
      <c r="BD1215">
        <v>12</v>
      </c>
    </row>
    <row r="1216" spans="1:56" x14ac:dyDescent="0.25">
      <c r="A1216" s="171">
        <v>44177</v>
      </c>
      <c r="B1216" t="s">
        <v>26</v>
      </c>
      <c r="C1216" t="s">
        <v>590</v>
      </c>
      <c r="D1216" t="s">
        <v>591</v>
      </c>
      <c r="E1216" t="s">
        <v>592</v>
      </c>
      <c r="F1216" t="s">
        <v>88</v>
      </c>
      <c r="G1216" t="s">
        <v>593</v>
      </c>
      <c r="H1216" t="s">
        <v>89</v>
      </c>
      <c r="I1216" t="s">
        <v>25</v>
      </c>
      <c r="J1216" t="s">
        <v>596</v>
      </c>
      <c r="L1216" t="s">
        <v>26</v>
      </c>
      <c r="M1216" t="s">
        <v>590</v>
      </c>
      <c r="N1216" t="s">
        <v>591</v>
      </c>
      <c r="O1216" t="s">
        <v>592</v>
      </c>
      <c r="P1216" t="s">
        <v>142</v>
      </c>
      <c r="Q1216" t="s">
        <v>606</v>
      </c>
      <c r="R1216" t="s">
        <v>761</v>
      </c>
      <c r="S1216" t="s">
        <v>297</v>
      </c>
      <c r="T1216" t="s">
        <v>25</v>
      </c>
      <c r="U1216" t="s">
        <v>596</v>
      </c>
      <c r="W1216" t="s">
        <v>26</v>
      </c>
      <c r="X1216" t="s">
        <v>590</v>
      </c>
      <c r="Y1216" t="s">
        <v>591</v>
      </c>
      <c r="Z1216" t="s">
        <v>592</v>
      </c>
      <c r="AA1216" t="s">
        <v>88</v>
      </c>
      <c r="AB1216" t="s">
        <v>593</v>
      </c>
      <c r="AC1216" t="s">
        <v>442</v>
      </c>
      <c r="AD1216" t="s">
        <v>249</v>
      </c>
      <c r="AE1216" t="s">
        <v>112</v>
      </c>
      <c r="AG1216">
        <v>0</v>
      </c>
      <c r="AH1216">
        <v>0</v>
      </c>
      <c r="AI1216">
        <v>2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 s="36">
        <v>1</v>
      </c>
      <c r="AP1216">
        <v>0</v>
      </c>
      <c r="AQ1216">
        <v>0</v>
      </c>
      <c r="AR1216">
        <v>1</v>
      </c>
      <c r="AS1216">
        <v>1</v>
      </c>
      <c r="AT1216">
        <v>2</v>
      </c>
      <c r="AU1216" t="s">
        <v>37</v>
      </c>
      <c r="AW1216">
        <v>71</v>
      </c>
      <c r="AX1216">
        <v>0</v>
      </c>
      <c r="AY1216">
        <v>0</v>
      </c>
      <c r="AZ1216">
        <v>0</v>
      </c>
      <c r="BA1216">
        <v>71</v>
      </c>
      <c r="BB1216">
        <v>6.7419379599999996</v>
      </c>
      <c r="BC1216">
        <v>14.56870743</v>
      </c>
      <c r="BD1216">
        <v>12</v>
      </c>
    </row>
    <row r="1217" spans="1:56" x14ac:dyDescent="0.25">
      <c r="A1217" s="171">
        <v>44177</v>
      </c>
      <c r="B1217" t="s">
        <v>26</v>
      </c>
      <c r="C1217" t="s">
        <v>590</v>
      </c>
      <c r="D1217" t="s">
        <v>591</v>
      </c>
      <c r="E1217" t="s">
        <v>592</v>
      </c>
      <c r="F1217" t="s">
        <v>88</v>
      </c>
      <c r="G1217" t="s">
        <v>593</v>
      </c>
      <c r="H1217" t="s">
        <v>89</v>
      </c>
      <c r="I1217" t="s">
        <v>25</v>
      </c>
      <c r="J1217" t="s">
        <v>596</v>
      </c>
      <c r="L1217" t="s">
        <v>26</v>
      </c>
      <c r="M1217" t="s">
        <v>590</v>
      </c>
      <c r="N1217" t="s">
        <v>591</v>
      </c>
      <c r="O1217" t="s">
        <v>592</v>
      </c>
      <c r="P1217" t="s">
        <v>142</v>
      </c>
      <c r="Q1217" t="s">
        <v>606</v>
      </c>
      <c r="R1217" t="s">
        <v>699</v>
      </c>
      <c r="S1217" t="s">
        <v>63</v>
      </c>
      <c r="T1217" t="s">
        <v>25</v>
      </c>
      <c r="U1217" t="s">
        <v>596</v>
      </c>
      <c r="W1217" t="s">
        <v>109</v>
      </c>
      <c r="X1217" t="s">
        <v>690</v>
      </c>
      <c r="Y1217" t="s">
        <v>173</v>
      </c>
      <c r="Z1217" t="s">
        <v>691</v>
      </c>
      <c r="AA1217" t="s">
        <v>174</v>
      </c>
      <c r="AB1217" t="s">
        <v>718</v>
      </c>
      <c r="AC1217" t="s">
        <v>489</v>
      </c>
      <c r="AD1217" t="s">
        <v>54</v>
      </c>
      <c r="AE1217" t="s">
        <v>30</v>
      </c>
      <c r="AG1217">
        <v>3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 s="36">
        <v>1</v>
      </c>
      <c r="AP1217">
        <v>0</v>
      </c>
      <c r="AQ1217">
        <v>0</v>
      </c>
      <c r="AR1217">
        <v>0</v>
      </c>
      <c r="AS1217">
        <v>3</v>
      </c>
      <c r="AT1217">
        <v>3</v>
      </c>
      <c r="AU1217" t="s">
        <v>37</v>
      </c>
      <c r="AW1217">
        <v>54</v>
      </c>
      <c r="AX1217">
        <v>0</v>
      </c>
      <c r="AY1217">
        <v>0</v>
      </c>
      <c r="AZ1217">
        <v>0</v>
      </c>
      <c r="BA1217">
        <v>54</v>
      </c>
      <c r="BB1217">
        <v>6.7419379599999996</v>
      </c>
      <c r="BC1217">
        <v>14.56870743</v>
      </c>
      <c r="BD1217">
        <v>12</v>
      </c>
    </row>
    <row r="1218" spans="1:56" x14ac:dyDescent="0.25">
      <c r="A1218" s="171">
        <v>44177</v>
      </c>
      <c r="B1218" t="s">
        <v>92</v>
      </c>
      <c r="C1218" t="s">
        <v>602</v>
      </c>
      <c r="D1218" t="s">
        <v>940</v>
      </c>
      <c r="E1218" t="s">
        <v>604</v>
      </c>
      <c r="F1218" t="s">
        <v>193</v>
      </c>
      <c r="G1218" t="s">
        <v>754</v>
      </c>
      <c r="H1218" t="s">
        <v>367</v>
      </c>
      <c r="I1218" t="s">
        <v>25</v>
      </c>
      <c r="J1218" t="s">
        <v>596</v>
      </c>
      <c r="L1218" t="s">
        <v>26</v>
      </c>
      <c r="M1218" t="s">
        <v>590</v>
      </c>
      <c r="N1218" t="s">
        <v>301</v>
      </c>
      <c r="O1218" t="s">
        <v>745</v>
      </c>
      <c r="P1218" t="s">
        <v>841</v>
      </c>
      <c r="Q1218" t="s">
        <v>842</v>
      </c>
      <c r="R1218" t="s">
        <v>843</v>
      </c>
      <c r="S1218" t="s">
        <v>29</v>
      </c>
      <c r="T1218" t="s">
        <v>17</v>
      </c>
      <c r="U1218" t="s">
        <v>594</v>
      </c>
      <c r="W1218" t="s">
        <v>221</v>
      </c>
      <c r="X1218" t="s">
        <v>622</v>
      </c>
      <c r="AC1218" t="s">
        <v>372</v>
      </c>
      <c r="AD1218" t="s">
        <v>62</v>
      </c>
      <c r="AE1218" t="s">
        <v>30</v>
      </c>
      <c r="AG1218">
        <v>6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 s="36">
        <v>1</v>
      </c>
      <c r="AP1218">
        <v>0</v>
      </c>
      <c r="AQ1218">
        <v>0</v>
      </c>
      <c r="AR1218">
        <v>0</v>
      </c>
      <c r="AS1218">
        <v>6</v>
      </c>
      <c r="AT1218">
        <v>6</v>
      </c>
      <c r="AU1218" t="s">
        <v>151</v>
      </c>
      <c r="AV1218" t="s">
        <v>327</v>
      </c>
      <c r="AW1218">
        <v>97</v>
      </c>
      <c r="AX1218">
        <v>0</v>
      </c>
      <c r="AY1218">
        <v>0</v>
      </c>
      <c r="AZ1218">
        <v>3</v>
      </c>
      <c r="BA1218">
        <v>100</v>
      </c>
      <c r="BB1218">
        <v>4.8990748999999996</v>
      </c>
      <c r="BC1218">
        <v>14.54433978</v>
      </c>
      <c r="BD1218">
        <v>12</v>
      </c>
    </row>
    <row r="1219" spans="1:56" x14ac:dyDescent="0.25">
      <c r="A1219" s="171">
        <v>44177</v>
      </c>
      <c r="B1219" t="s">
        <v>92</v>
      </c>
      <c r="C1219" t="s">
        <v>602</v>
      </c>
      <c r="D1219" t="s">
        <v>940</v>
      </c>
      <c r="E1219" t="s">
        <v>604</v>
      </c>
      <c r="F1219" t="s">
        <v>193</v>
      </c>
      <c r="G1219" t="s">
        <v>754</v>
      </c>
      <c r="H1219" t="s">
        <v>367</v>
      </c>
      <c r="I1219" t="s">
        <v>25</v>
      </c>
      <c r="J1219" t="s">
        <v>596</v>
      </c>
      <c r="L1219" t="s">
        <v>92</v>
      </c>
      <c r="M1219" t="s">
        <v>602</v>
      </c>
      <c r="N1219" t="s">
        <v>940</v>
      </c>
      <c r="O1219" t="s">
        <v>604</v>
      </c>
      <c r="P1219" t="s">
        <v>193</v>
      </c>
      <c r="Q1219" t="s">
        <v>754</v>
      </c>
      <c r="R1219" t="s">
        <v>1057</v>
      </c>
      <c r="S1219" t="s">
        <v>61</v>
      </c>
      <c r="T1219" t="s">
        <v>25</v>
      </c>
      <c r="U1219" t="s">
        <v>596</v>
      </c>
      <c r="W1219" t="s">
        <v>92</v>
      </c>
      <c r="X1219" t="s">
        <v>602</v>
      </c>
      <c r="Y1219" t="s">
        <v>603</v>
      </c>
      <c r="Z1219" t="s">
        <v>604</v>
      </c>
      <c r="AA1219" t="s">
        <v>154</v>
      </c>
      <c r="AB1219" t="s">
        <v>605</v>
      </c>
      <c r="AC1219" t="s">
        <v>1079</v>
      </c>
      <c r="AD1219" t="s">
        <v>545</v>
      </c>
      <c r="AE1219" t="s">
        <v>30</v>
      </c>
      <c r="AG1219">
        <v>3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 s="36">
        <v>1</v>
      </c>
      <c r="AP1219">
        <v>0</v>
      </c>
      <c r="AQ1219">
        <v>0</v>
      </c>
      <c r="AR1219">
        <v>0</v>
      </c>
      <c r="AS1219">
        <v>3</v>
      </c>
      <c r="AT1219">
        <v>3</v>
      </c>
      <c r="AU1219" t="s">
        <v>37</v>
      </c>
      <c r="AW1219">
        <v>35</v>
      </c>
      <c r="AX1219">
        <v>0</v>
      </c>
      <c r="AY1219">
        <v>0</v>
      </c>
      <c r="AZ1219">
        <v>0</v>
      </c>
      <c r="BA1219">
        <v>35</v>
      </c>
      <c r="BB1219">
        <v>4.8990748999999996</v>
      </c>
      <c r="BC1219">
        <v>14.54433978</v>
      </c>
      <c r="BD1219">
        <v>12</v>
      </c>
    </row>
    <row r="1220" spans="1:56" x14ac:dyDescent="0.25">
      <c r="A1220" s="171">
        <v>44177</v>
      </c>
      <c r="B1220" t="s">
        <v>92</v>
      </c>
      <c r="C1220" t="s">
        <v>602</v>
      </c>
      <c r="D1220" t="s">
        <v>940</v>
      </c>
      <c r="E1220" t="s">
        <v>604</v>
      </c>
      <c r="F1220" t="s">
        <v>193</v>
      </c>
      <c r="G1220" t="s">
        <v>754</v>
      </c>
      <c r="H1220" t="s">
        <v>367</v>
      </c>
      <c r="I1220" t="s">
        <v>14</v>
      </c>
      <c r="J1220" t="s">
        <v>611</v>
      </c>
      <c r="L1220" t="s">
        <v>258</v>
      </c>
      <c r="M1220" t="s">
        <v>623</v>
      </c>
      <c r="R1220" t="s">
        <v>372</v>
      </c>
      <c r="S1220" t="s">
        <v>155</v>
      </c>
      <c r="T1220" t="s">
        <v>544</v>
      </c>
      <c r="U1220" t="s">
        <v>782</v>
      </c>
      <c r="AC1220" t="s">
        <v>372</v>
      </c>
      <c r="AD1220" t="s">
        <v>1094</v>
      </c>
      <c r="AE1220" t="s">
        <v>20</v>
      </c>
      <c r="AG1220">
        <v>3</v>
      </c>
      <c r="AH1220">
        <v>6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 s="36">
        <v>2</v>
      </c>
      <c r="AP1220">
        <v>0</v>
      </c>
      <c r="AQ1220">
        <v>0</v>
      </c>
      <c r="AR1220">
        <v>0</v>
      </c>
      <c r="AS1220">
        <v>9</v>
      </c>
      <c r="AT1220">
        <v>9</v>
      </c>
      <c r="AU1220" t="s">
        <v>37</v>
      </c>
      <c r="AW1220">
        <v>232</v>
      </c>
      <c r="AX1220">
        <v>0</v>
      </c>
      <c r="AY1220">
        <v>0</v>
      </c>
      <c r="AZ1220">
        <v>0</v>
      </c>
      <c r="BA1220">
        <v>232</v>
      </c>
      <c r="BB1220">
        <v>4.8990748999999996</v>
      </c>
      <c r="BC1220">
        <v>14.54433978</v>
      </c>
      <c r="BD1220">
        <v>12</v>
      </c>
    </row>
    <row r="1221" spans="1:56" x14ac:dyDescent="0.25">
      <c r="A1221" s="171">
        <v>44177</v>
      </c>
      <c r="B1221" t="s">
        <v>92</v>
      </c>
      <c r="C1221" t="s">
        <v>602</v>
      </c>
      <c r="D1221" t="s">
        <v>940</v>
      </c>
      <c r="E1221" t="s">
        <v>604</v>
      </c>
      <c r="F1221" t="s">
        <v>193</v>
      </c>
      <c r="G1221" t="s">
        <v>754</v>
      </c>
      <c r="H1221" t="s">
        <v>367</v>
      </c>
      <c r="I1221" t="s">
        <v>25</v>
      </c>
      <c r="J1221" t="s">
        <v>596</v>
      </c>
      <c r="L1221" t="s">
        <v>92</v>
      </c>
      <c r="M1221" t="s">
        <v>602</v>
      </c>
      <c r="N1221" t="s">
        <v>940</v>
      </c>
      <c r="O1221" t="s">
        <v>604</v>
      </c>
      <c r="P1221" t="s">
        <v>154</v>
      </c>
      <c r="Q1221" t="s">
        <v>605</v>
      </c>
      <c r="R1221" t="s">
        <v>1055</v>
      </c>
      <c r="S1221" t="s">
        <v>342</v>
      </c>
      <c r="T1221" t="s">
        <v>25</v>
      </c>
      <c r="U1221" t="s">
        <v>596</v>
      </c>
      <c r="W1221" t="s">
        <v>92</v>
      </c>
      <c r="X1221" t="s">
        <v>602</v>
      </c>
      <c r="Y1221" t="s">
        <v>603</v>
      </c>
      <c r="Z1221" t="s">
        <v>604</v>
      </c>
      <c r="AA1221" t="s">
        <v>154</v>
      </c>
      <c r="AB1221" t="s">
        <v>605</v>
      </c>
      <c r="AC1221" t="s">
        <v>479</v>
      </c>
      <c r="AD1221" t="s">
        <v>545</v>
      </c>
      <c r="AE1221" t="s">
        <v>30</v>
      </c>
      <c r="AG1221">
        <v>2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  <c r="AN1221">
        <v>0</v>
      </c>
      <c r="AO1221" s="36">
        <v>1</v>
      </c>
      <c r="AP1221">
        <v>0</v>
      </c>
      <c r="AQ1221">
        <v>0</v>
      </c>
      <c r="AR1221">
        <v>0</v>
      </c>
      <c r="AS1221">
        <v>2</v>
      </c>
      <c r="AT1221">
        <v>2</v>
      </c>
      <c r="AU1221" t="s">
        <v>37</v>
      </c>
      <c r="AW1221">
        <v>19</v>
      </c>
      <c r="AX1221">
        <v>0</v>
      </c>
      <c r="AY1221">
        <v>0</v>
      </c>
      <c r="AZ1221">
        <v>0</v>
      </c>
      <c r="BA1221">
        <v>19</v>
      </c>
      <c r="BB1221">
        <v>4.8990748999999996</v>
      </c>
      <c r="BC1221">
        <v>14.54433978</v>
      </c>
      <c r="BD1221">
        <v>12</v>
      </c>
    </row>
    <row r="1222" spans="1:56" x14ac:dyDescent="0.25">
      <c r="A1222" s="171">
        <v>44177</v>
      </c>
      <c r="B1222" t="s">
        <v>92</v>
      </c>
      <c r="C1222" t="s">
        <v>602</v>
      </c>
      <c r="D1222" t="s">
        <v>940</v>
      </c>
      <c r="E1222" t="s">
        <v>604</v>
      </c>
      <c r="F1222" t="s">
        <v>193</v>
      </c>
      <c r="G1222" t="s">
        <v>754</v>
      </c>
      <c r="H1222" t="s">
        <v>367</v>
      </c>
      <c r="I1222" t="s">
        <v>14</v>
      </c>
      <c r="J1222" t="s">
        <v>611</v>
      </c>
      <c r="L1222" t="s">
        <v>280</v>
      </c>
      <c r="M1222" t="s">
        <v>1028</v>
      </c>
      <c r="R1222" t="s">
        <v>372</v>
      </c>
      <c r="S1222" t="s">
        <v>138</v>
      </c>
      <c r="T1222" t="s">
        <v>544</v>
      </c>
      <c r="U1222" t="s">
        <v>782</v>
      </c>
      <c r="AC1222" t="s">
        <v>372</v>
      </c>
      <c r="AD1222" t="s">
        <v>279</v>
      </c>
      <c r="AE1222" t="s">
        <v>36</v>
      </c>
      <c r="AG1222">
        <v>0</v>
      </c>
      <c r="AH1222">
        <v>6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 s="36">
        <v>1</v>
      </c>
      <c r="AP1222">
        <v>0</v>
      </c>
      <c r="AQ1222">
        <v>0</v>
      </c>
      <c r="AR1222">
        <v>0</v>
      </c>
      <c r="AS1222">
        <v>6</v>
      </c>
      <c r="AT1222">
        <v>6</v>
      </c>
      <c r="AU1222" t="s">
        <v>37</v>
      </c>
      <c r="AW1222">
        <v>167</v>
      </c>
      <c r="AX1222">
        <v>0</v>
      </c>
      <c r="AY1222">
        <v>0</v>
      </c>
      <c r="AZ1222">
        <v>0</v>
      </c>
      <c r="BA1222">
        <v>167</v>
      </c>
      <c r="BB1222">
        <v>4.8990748999999996</v>
      </c>
      <c r="BC1222">
        <v>14.54433978</v>
      </c>
      <c r="BD1222">
        <v>12</v>
      </c>
    </row>
    <row r="1223" spans="1:56" x14ac:dyDescent="0.25">
      <c r="A1223" s="171">
        <v>44177</v>
      </c>
      <c r="B1223" t="s">
        <v>92</v>
      </c>
      <c r="C1223" t="s">
        <v>602</v>
      </c>
      <c r="D1223" t="s">
        <v>940</v>
      </c>
      <c r="E1223" t="s">
        <v>604</v>
      </c>
      <c r="F1223" t="s">
        <v>193</v>
      </c>
      <c r="G1223" t="s">
        <v>754</v>
      </c>
      <c r="H1223" t="s">
        <v>367</v>
      </c>
      <c r="I1223" t="s">
        <v>25</v>
      </c>
      <c r="J1223" t="s">
        <v>596</v>
      </c>
      <c r="L1223" t="s">
        <v>92</v>
      </c>
      <c r="M1223" t="s">
        <v>602</v>
      </c>
      <c r="N1223" t="s">
        <v>940</v>
      </c>
      <c r="O1223" t="s">
        <v>604</v>
      </c>
      <c r="P1223" t="s">
        <v>193</v>
      </c>
      <c r="Q1223" t="s">
        <v>754</v>
      </c>
      <c r="R1223" t="s">
        <v>1035</v>
      </c>
      <c r="S1223" t="s">
        <v>61</v>
      </c>
      <c r="T1223" t="s">
        <v>25</v>
      </c>
      <c r="U1223" t="s">
        <v>596</v>
      </c>
      <c r="W1223" t="s">
        <v>92</v>
      </c>
      <c r="X1223" t="s">
        <v>602</v>
      </c>
      <c r="Y1223" t="s">
        <v>603</v>
      </c>
      <c r="Z1223" t="s">
        <v>604</v>
      </c>
      <c r="AA1223" t="s">
        <v>193</v>
      </c>
      <c r="AB1223" t="s">
        <v>754</v>
      </c>
      <c r="AC1223" t="s">
        <v>486</v>
      </c>
      <c r="AD1223" t="s">
        <v>319</v>
      </c>
      <c r="AE1223" t="s">
        <v>30</v>
      </c>
      <c r="AG1223">
        <v>7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 s="36">
        <v>1</v>
      </c>
      <c r="AP1223">
        <v>0</v>
      </c>
      <c r="AQ1223">
        <v>0</v>
      </c>
      <c r="AR1223">
        <v>0</v>
      </c>
      <c r="AS1223">
        <v>7</v>
      </c>
      <c r="AT1223">
        <v>7</v>
      </c>
      <c r="AU1223" t="s">
        <v>37</v>
      </c>
      <c r="AW1223">
        <v>186</v>
      </c>
      <c r="AX1223">
        <v>0</v>
      </c>
      <c r="AY1223">
        <v>0</v>
      </c>
      <c r="AZ1223">
        <v>0</v>
      </c>
      <c r="BA1223">
        <v>186</v>
      </c>
      <c r="BB1223">
        <v>4.8990748999999996</v>
      </c>
      <c r="BC1223">
        <v>14.54433978</v>
      </c>
      <c r="BD1223">
        <v>12</v>
      </c>
    </row>
    <row r="1224" spans="1:56" x14ac:dyDescent="0.25">
      <c r="A1224" s="171">
        <v>44177</v>
      </c>
      <c r="B1224" t="s">
        <v>92</v>
      </c>
      <c r="C1224" t="s">
        <v>602</v>
      </c>
      <c r="D1224" t="s">
        <v>940</v>
      </c>
      <c r="E1224" t="s">
        <v>604</v>
      </c>
      <c r="F1224" t="s">
        <v>193</v>
      </c>
      <c r="G1224" t="s">
        <v>754</v>
      </c>
      <c r="H1224" t="s">
        <v>367</v>
      </c>
      <c r="I1224" t="s">
        <v>25</v>
      </c>
      <c r="J1224" t="s">
        <v>596</v>
      </c>
      <c r="L1224" t="s">
        <v>109</v>
      </c>
      <c r="M1224" t="s">
        <v>690</v>
      </c>
      <c r="N1224" t="s">
        <v>271</v>
      </c>
      <c r="O1224" t="s">
        <v>714</v>
      </c>
      <c r="P1224" t="s">
        <v>305</v>
      </c>
      <c r="Q1224" t="s">
        <v>1074</v>
      </c>
      <c r="R1224" t="s">
        <v>1075</v>
      </c>
      <c r="S1224" t="s">
        <v>139</v>
      </c>
      <c r="T1224" t="s">
        <v>25</v>
      </c>
      <c r="U1224" t="s">
        <v>596</v>
      </c>
      <c r="W1224" t="s">
        <v>92</v>
      </c>
      <c r="X1224" t="s">
        <v>602</v>
      </c>
      <c r="Y1224" t="s">
        <v>603</v>
      </c>
      <c r="Z1224" t="s">
        <v>604</v>
      </c>
      <c r="AA1224" t="s">
        <v>193</v>
      </c>
      <c r="AB1224" t="s">
        <v>754</v>
      </c>
      <c r="AC1224" t="s">
        <v>480</v>
      </c>
      <c r="AD1224" t="s">
        <v>319</v>
      </c>
      <c r="AE1224" t="s">
        <v>30</v>
      </c>
      <c r="AG1224">
        <v>3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 s="36">
        <v>1</v>
      </c>
      <c r="AP1224">
        <v>0</v>
      </c>
      <c r="AQ1224">
        <v>0</v>
      </c>
      <c r="AR1224">
        <v>0</v>
      </c>
      <c r="AS1224">
        <v>3</v>
      </c>
      <c r="AT1224">
        <v>3</v>
      </c>
      <c r="AU1224" t="s">
        <v>37</v>
      </c>
      <c r="AW1224">
        <v>21</v>
      </c>
      <c r="AX1224">
        <v>0</v>
      </c>
      <c r="AY1224">
        <v>0</v>
      </c>
      <c r="AZ1224">
        <v>0</v>
      </c>
      <c r="BA1224">
        <v>21</v>
      </c>
      <c r="BB1224">
        <v>4.8990748999999996</v>
      </c>
      <c r="BC1224">
        <v>14.54433978</v>
      </c>
      <c r="BD1224">
        <v>12</v>
      </c>
    </row>
    <row r="1225" spans="1:56" x14ac:dyDescent="0.25">
      <c r="A1225" s="171">
        <v>44177</v>
      </c>
      <c r="B1225" t="s">
        <v>92</v>
      </c>
      <c r="C1225" t="s">
        <v>602</v>
      </c>
      <c r="D1225" t="s">
        <v>940</v>
      </c>
      <c r="E1225" t="s">
        <v>604</v>
      </c>
      <c r="F1225" t="s">
        <v>218</v>
      </c>
      <c r="G1225" t="s">
        <v>837</v>
      </c>
      <c r="H1225" t="s">
        <v>364</v>
      </c>
      <c r="I1225" t="s">
        <v>25</v>
      </c>
      <c r="J1225" t="s">
        <v>596</v>
      </c>
      <c r="L1225" t="s">
        <v>92</v>
      </c>
      <c r="M1225" t="s">
        <v>602</v>
      </c>
      <c r="N1225" t="s">
        <v>940</v>
      </c>
      <c r="O1225" t="s">
        <v>604</v>
      </c>
      <c r="P1225" t="s">
        <v>193</v>
      </c>
      <c r="Q1225" t="s">
        <v>754</v>
      </c>
      <c r="R1225" t="s">
        <v>419</v>
      </c>
      <c r="S1225" t="s">
        <v>61</v>
      </c>
      <c r="T1225" t="s">
        <v>17</v>
      </c>
      <c r="U1225" t="s">
        <v>594</v>
      </c>
      <c r="W1225" t="s">
        <v>639</v>
      </c>
      <c r="X1225" t="s">
        <v>640</v>
      </c>
      <c r="AC1225" t="s">
        <v>372</v>
      </c>
      <c r="AD1225" t="s">
        <v>863</v>
      </c>
      <c r="AE1225" t="s">
        <v>30</v>
      </c>
      <c r="AG1225">
        <v>5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1</v>
      </c>
      <c r="AP1225">
        <v>0</v>
      </c>
      <c r="AQ1225">
        <v>0</v>
      </c>
      <c r="AR1225">
        <v>2</v>
      </c>
      <c r="AS1225">
        <v>3</v>
      </c>
      <c r="AT1225">
        <v>5</v>
      </c>
      <c r="AU1225" t="s">
        <v>37</v>
      </c>
      <c r="AW1225">
        <v>640</v>
      </c>
      <c r="AX1225">
        <v>0</v>
      </c>
      <c r="AY1225">
        <v>0</v>
      </c>
      <c r="AZ1225">
        <v>0</v>
      </c>
      <c r="BA1225">
        <v>640</v>
      </c>
      <c r="BB1225">
        <v>5.0849866700000002</v>
      </c>
      <c r="BC1225">
        <v>14.63825578</v>
      </c>
      <c r="BD1225">
        <v>12</v>
      </c>
    </row>
    <row r="1226" spans="1:56" x14ac:dyDescent="0.25">
      <c r="A1226" s="171">
        <v>44177</v>
      </c>
      <c r="B1226" t="s">
        <v>92</v>
      </c>
      <c r="C1226" t="s">
        <v>602</v>
      </c>
      <c r="D1226" t="s">
        <v>940</v>
      </c>
      <c r="E1226" t="s">
        <v>604</v>
      </c>
      <c r="F1226" t="s">
        <v>218</v>
      </c>
      <c r="G1226" t="s">
        <v>837</v>
      </c>
      <c r="H1226" t="s">
        <v>364</v>
      </c>
      <c r="I1226" t="s">
        <v>25</v>
      </c>
      <c r="J1226" t="s">
        <v>596</v>
      </c>
      <c r="L1226" t="s">
        <v>92</v>
      </c>
      <c r="M1226" t="s">
        <v>602</v>
      </c>
      <c r="N1226" t="s">
        <v>157</v>
      </c>
      <c r="O1226" t="s">
        <v>665</v>
      </c>
      <c r="P1226" t="s">
        <v>201</v>
      </c>
      <c r="Q1226" t="s">
        <v>666</v>
      </c>
      <c r="R1226" t="s">
        <v>980</v>
      </c>
      <c r="S1226" t="s">
        <v>265</v>
      </c>
      <c r="T1226" t="s">
        <v>17</v>
      </c>
      <c r="U1226" t="s">
        <v>594</v>
      </c>
      <c r="W1226" t="s">
        <v>639</v>
      </c>
      <c r="X1226" t="s">
        <v>640</v>
      </c>
      <c r="AC1226" t="s">
        <v>372</v>
      </c>
      <c r="AD1226" t="s">
        <v>267</v>
      </c>
      <c r="AE1226" t="s">
        <v>30</v>
      </c>
      <c r="AG1226">
        <v>6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1</v>
      </c>
      <c r="AP1226">
        <v>0</v>
      </c>
      <c r="AQ1226">
        <v>0</v>
      </c>
      <c r="AR1226">
        <v>2</v>
      </c>
      <c r="AS1226">
        <v>4</v>
      </c>
      <c r="AT1226">
        <v>6</v>
      </c>
      <c r="AU1226" t="s">
        <v>231</v>
      </c>
      <c r="AW1226">
        <v>650</v>
      </c>
      <c r="AX1226">
        <v>75</v>
      </c>
      <c r="AY1226">
        <v>50</v>
      </c>
      <c r="AZ1226">
        <v>0</v>
      </c>
      <c r="BA1226">
        <v>775</v>
      </c>
      <c r="BB1226">
        <v>5.0849866700000002</v>
      </c>
      <c r="BC1226">
        <v>14.63825578</v>
      </c>
      <c r="BD1226">
        <v>12</v>
      </c>
    </row>
    <row r="1227" spans="1:56" x14ac:dyDescent="0.25">
      <c r="A1227" s="171">
        <v>44177</v>
      </c>
      <c r="B1227" t="s">
        <v>92</v>
      </c>
      <c r="C1227" t="s">
        <v>602</v>
      </c>
      <c r="D1227" t="s">
        <v>940</v>
      </c>
      <c r="E1227" t="s">
        <v>604</v>
      </c>
      <c r="F1227" t="s">
        <v>218</v>
      </c>
      <c r="G1227" t="s">
        <v>837</v>
      </c>
      <c r="H1227" t="s">
        <v>364</v>
      </c>
      <c r="I1227" t="s">
        <v>25</v>
      </c>
      <c r="J1227" t="s">
        <v>596</v>
      </c>
      <c r="L1227" t="s">
        <v>92</v>
      </c>
      <c r="M1227" t="s">
        <v>602</v>
      </c>
      <c r="N1227" t="s">
        <v>940</v>
      </c>
      <c r="O1227" t="s">
        <v>604</v>
      </c>
      <c r="P1227" t="s">
        <v>193</v>
      </c>
      <c r="Q1227" t="s">
        <v>754</v>
      </c>
      <c r="R1227" t="s">
        <v>419</v>
      </c>
      <c r="S1227" t="s">
        <v>61</v>
      </c>
      <c r="T1227" t="s">
        <v>17</v>
      </c>
      <c r="U1227" t="s">
        <v>594</v>
      </c>
      <c r="W1227" t="s">
        <v>143</v>
      </c>
      <c r="X1227" t="s">
        <v>595</v>
      </c>
      <c r="AC1227" t="s">
        <v>372</v>
      </c>
      <c r="AD1227" t="s">
        <v>863</v>
      </c>
      <c r="AE1227" t="s">
        <v>30</v>
      </c>
      <c r="AG1227">
        <v>13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1</v>
      </c>
      <c r="AP1227">
        <v>1</v>
      </c>
      <c r="AQ1227">
        <v>3</v>
      </c>
      <c r="AR1227">
        <v>5</v>
      </c>
      <c r="AS1227">
        <v>4</v>
      </c>
      <c r="AT1227">
        <v>13</v>
      </c>
      <c r="AU1227" t="s">
        <v>21</v>
      </c>
      <c r="AV1227" t="s">
        <v>327</v>
      </c>
      <c r="AW1227">
        <v>880</v>
      </c>
      <c r="AX1227">
        <v>160</v>
      </c>
      <c r="AY1227">
        <v>0</v>
      </c>
      <c r="AZ1227">
        <v>2</v>
      </c>
      <c r="BA1227">
        <v>1042</v>
      </c>
      <c r="BB1227">
        <v>5.0849866700000002</v>
      </c>
      <c r="BC1227">
        <v>14.63825578</v>
      </c>
      <c r="BD1227">
        <v>12</v>
      </c>
    </row>
    <row r="1228" spans="1:56" x14ac:dyDescent="0.25">
      <c r="A1228" s="171">
        <v>44177</v>
      </c>
      <c r="B1228" t="s">
        <v>92</v>
      </c>
      <c r="C1228" t="s">
        <v>602</v>
      </c>
      <c r="D1228" t="s">
        <v>940</v>
      </c>
      <c r="E1228" t="s">
        <v>604</v>
      </c>
      <c r="F1228" t="s">
        <v>218</v>
      </c>
      <c r="G1228" t="s">
        <v>837</v>
      </c>
      <c r="H1228" t="s">
        <v>364</v>
      </c>
      <c r="I1228" t="s">
        <v>25</v>
      </c>
      <c r="J1228" t="s">
        <v>596</v>
      </c>
      <c r="L1228" t="s">
        <v>92</v>
      </c>
      <c r="M1228" t="s">
        <v>602</v>
      </c>
      <c r="N1228" t="s">
        <v>157</v>
      </c>
      <c r="O1228" t="s">
        <v>665</v>
      </c>
      <c r="P1228" t="s">
        <v>201</v>
      </c>
      <c r="Q1228" t="s">
        <v>666</v>
      </c>
      <c r="R1228" t="s">
        <v>980</v>
      </c>
      <c r="S1228" t="s">
        <v>265</v>
      </c>
      <c r="T1228" t="s">
        <v>17</v>
      </c>
      <c r="U1228" t="s">
        <v>594</v>
      </c>
      <c r="W1228" t="s">
        <v>639</v>
      </c>
      <c r="X1228" t="s">
        <v>640</v>
      </c>
      <c r="AC1228" t="s">
        <v>372</v>
      </c>
      <c r="AD1228" t="s">
        <v>267</v>
      </c>
      <c r="AE1228" t="s">
        <v>30</v>
      </c>
      <c r="AG1228">
        <v>12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 s="36">
        <v>1</v>
      </c>
      <c r="AP1228">
        <v>1</v>
      </c>
      <c r="AQ1228">
        <v>4</v>
      </c>
      <c r="AR1228">
        <v>3</v>
      </c>
      <c r="AS1228">
        <v>4</v>
      </c>
      <c r="AT1228">
        <v>12</v>
      </c>
      <c r="AU1228" t="s">
        <v>21</v>
      </c>
      <c r="AV1228" t="s">
        <v>327</v>
      </c>
      <c r="AW1228">
        <v>980</v>
      </c>
      <c r="AX1228">
        <v>140</v>
      </c>
      <c r="AY1228">
        <v>0</v>
      </c>
      <c r="AZ1228">
        <v>3</v>
      </c>
      <c r="BA1228">
        <v>1123</v>
      </c>
      <c r="BB1228">
        <v>5.0849866700000002</v>
      </c>
      <c r="BC1228">
        <v>14.63825578</v>
      </c>
      <c r="BD1228">
        <v>12</v>
      </c>
    </row>
    <row r="1229" spans="1:56" x14ac:dyDescent="0.25">
      <c r="A1229" s="171">
        <v>44177</v>
      </c>
      <c r="B1229" t="s">
        <v>92</v>
      </c>
      <c r="C1229" t="s">
        <v>602</v>
      </c>
      <c r="D1229" t="s">
        <v>940</v>
      </c>
      <c r="E1229" t="s">
        <v>604</v>
      </c>
      <c r="F1229" t="s">
        <v>218</v>
      </c>
      <c r="G1229" t="s">
        <v>837</v>
      </c>
      <c r="H1229" t="s">
        <v>364</v>
      </c>
      <c r="I1229" t="s">
        <v>25</v>
      </c>
      <c r="J1229" t="s">
        <v>596</v>
      </c>
      <c r="L1229" t="s">
        <v>10</v>
      </c>
      <c r="M1229" t="s">
        <v>659</v>
      </c>
      <c r="N1229" t="s">
        <v>128</v>
      </c>
      <c r="O1229" t="s">
        <v>975</v>
      </c>
      <c r="P1229" t="s">
        <v>145</v>
      </c>
      <c r="Q1229" t="s">
        <v>976</v>
      </c>
      <c r="R1229" t="s">
        <v>496</v>
      </c>
      <c r="S1229" t="s">
        <v>138</v>
      </c>
      <c r="T1229" t="s">
        <v>17</v>
      </c>
      <c r="U1229" t="s">
        <v>594</v>
      </c>
      <c r="W1229" t="s">
        <v>614</v>
      </c>
      <c r="X1229" t="s">
        <v>615</v>
      </c>
      <c r="AC1229" t="s">
        <v>372</v>
      </c>
      <c r="AD1229" t="s">
        <v>863</v>
      </c>
      <c r="AE1229" t="s">
        <v>30</v>
      </c>
      <c r="AG1229">
        <v>7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 s="36">
        <v>1</v>
      </c>
      <c r="AP1229">
        <v>0</v>
      </c>
      <c r="AQ1229">
        <v>0</v>
      </c>
      <c r="AR1229">
        <v>3</v>
      </c>
      <c r="AS1229">
        <v>4</v>
      </c>
      <c r="AT1229">
        <v>7</v>
      </c>
      <c r="AU1229" t="s">
        <v>31</v>
      </c>
      <c r="AW1229">
        <v>800</v>
      </c>
      <c r="AX1229">
        <v>110</v>
      </c>
      <c r="AY1229">
        <v>0</v>
      </c>
      <c r="AZ1229">
        <v>0</v>
      </c>
      <c r="BA1229">
        <v>910</v>
      </c>
      <c r="BB1229">
        <v>5.0849866700000002</v>
      </c>
      <c r="BC1229">
        <v>14.63825578</v>
      </c>
      <c r="BD1229">
        <v>12</v>
      </c>
    </row>
    <row r="1230" spans="1:56" x14ac:dyDescent="0.25">
      <c r="A1230" s="171">
        <v>44177</v>
      </c>
      <c r="B1230" t="s">
        <v>92</v>
      </c>
      <c r="C1230" t="s">
        <v>602</v>
      </c>
      <c r="D1230" t="s">
        <v>940</v>
      </c>
      <c r="E1230" t="s">
        <v>604</v>
      </c>
      <c r="F1230" t="s">
        <v>218</v>
      </c>
      <c r="G1230" t="s">
        <v>837</v>
      </c>
      <c r="H1230" t="s">
        <v>364</v>
      </c>
      <c r="I1230" t="s">
        <v>25</v>
      </c>
      <c r="J1230" t="s">
        <v>596</v>
      </c>
      <c r="L1230" t="s">
        <v>10</v>
      </c>
      <c r="M1230" t="s">
        <v>659</v>
      </c>
      <c r="N1230" t="s">
        <v>128</v>
      </c>
      <c r="O1230" t="s">
        <v>975</v>
      </c>
      <c r="P1230" t="s">
        <v>145</v>
      </c>
      <c r="Q1230" t="s">
        <v>976</v>
      </c>
      <c r="R1230" t="s">
        <v>496</v>
      </c>
      <c r="S1230" t="s">
        <v>138</v>
      </c>
      <c r="T1230" t="s">
        <v>17</v>
      </c>
      <c r="U1230" t="s">
        <v>594</v>
      </c>
      <c r="W1230" t="s">
        <v>614</v>
      </c>
      <c r="X1230" t="s">
        <v>615</v>
      </c>
      <c r="AC1230" t="s">
        <v>372</v>
      </c>
      <c r="AD1230" t="s">
        <v>863</v>
      </c>
      <c r="AE1230" t="s">
        <v>226</v>
      </c>
      <c r="AG1230">
        <v>6</v>
      </c>
      <c r="AH1230">
        <v>0</v>
      </c>
      <c r="AI1230">
        <v>0</v>
      </c>
      <c r="AJ1230">
        <v>5</v>
      </c>
      <c r="AK1230">
        <v>0</v>
      </c>
      <c r="AL1230">
        <v>0</v>
      </c>
      <c r="AM1230">
        <v>0</v>
      </c>
      <c r="AN1230">
        <v>0</v>
      </c>
      <c r="AO1230" s="36">
        <v>2</v>
      </c>
      <c r="AP1230">
        <v>0</v>
      </c>
      <c r="AQ1230">
        <v>0</v>
      </c>
      <c r="AR1230">
        <v>4</v>
      </c>
      <c r="AS1230">
        <v>7</v>
      </c>
      <c r="AT1230">
        <v>11</v>
      </c>
      <c r="AU1230" t="s">
        <v>21</v>
      </c>
      <c r="AV1230" t="s">
        <v>327</v>
      </c>
      <c r="AW1230">
        <v>980</v>
      </c>
      <c r="AX1230">
        <v>260</v>
      </c>
      <c r="AY1230">
        <v>0</v>
      </c>
      <c r="AZ1230">
        <v>3</v>
      </c>
      <c r="BA1230">
        <v>1243</v>
      </c>
      <c r="BB1230">
        <v>5.0849866700000002</v>
      </c>
      <c r="BC1230">
        <v>14.63825578</v>
      </c>
      <c r="BD1230">
        <v>12</v>
      </c>
    </row>
    <row r="1231" spans="1:56" x14ac:dyDescent="0.25">
      <c r="A1231" s="171">
        <v>44177</v>
      </c>
      <c r="B1231" t="s">
        <v>92</v>
      </c>
      <c r="C1231" t="s">
        <v>602</v>
      </c>
      <c r="D1231" t="s">
        <v>157</v>
      </c>
      <c r="E1231" t="s">
        <v>665</v>
      </c>
      <c r="F1231" t="s">
        <v>158</v>
      </c>
      <c r="G1231" t="s">
        <v>667</v>
      </c>
      <c r="H1231" t="s">
        <v>847</v>
      </c>
      <c r="I1231" t="s">
        <v>17</v>
      </c>
      <c r="J1231" t="s">
        <v>594</v>
      </c>
      <c r="L1231" t="s">
        <v>221</v>
      </c>
      <c r="M1231" t="s">
        <v>622</v>
      </c>
      <c r="R1231" t="s">
        <v>372</v>
      </c>
      <c r="S1231" t="s">
        <v>61</v>
      </c>
      <c r="T1231" t="s">
        <v>25</v>
      </c>
      <c r="U1231" t="s">
        <v>596</v>
      </c>
      <c r="W1231" t="s">
        <v>92</v>
      </c>
      <c r="X1231" t="s">
        <v>602</v>
      </c>
      <c r="Y1231" t="s">
        <v>157</v>
      </c>
      <c r="Z1231" t="s">
        <v>665</v>
      </c>
      <c r="AA1231" t="s">
        <v>671</v>
      </c>
      <c r="AB1231" t="s">
        <v>672</v>
      </c>
      <c r="AC1231" t="s">
        <v>938</v>
      </c>
      <c r="AD1231" t="s">
        <v>845</v>
      </c>
      <c r="AE1231" t="s">
        <v>112</v>
      </c>
      <c r="AG1231">
        <v>0</v>
      </c>
      <c r="AH1231">
        <v>0</v>
      </c>
      <c r="AI1231">
        <v>2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1</v>
      </c>
      <c r="AP1231">
        <v>0</v>
      </c>
      <c r="AQ1231">
        <v>0</v>
      </c>
      <c r="AR1231">
        <v>0</v>
      </c>
      <c r="AS1231">
        <v>2</v>
      </c>
      <c r="AT1231">
        <v>2</v>
      </c>
      <c r="AU1231" t="s">
        <v>37</v>
      </c>
      <c r="AW1231">
        <v>102</v>
      </c>
      <c r="AX1231">
        <v>0</v>
      </c>
      <c r="AY1231">
        <v>0</v>
      </c>
      <c r="AZ1231">
        <v>0</v>
      </c>
      <c r="BA1231">
        <v>102</v>
      </c>
      <c r="BB1231">
        <v>6.0385846000000001</v>
      </c>
      <c r="BC1231">
        <v>14.4007468</v>
      </c>
      <c r="BD1231">
        <v>12</v>
      </c>
    </row>
    <row r="1232" spans="1:56" x14ac:dyDescent="0.25">
      <c r="A1232" s="171">
        <v>44177</v>
      </c>
      <c r="B1232" t="s">
        <v>92</v>
      </c>
      <c r="C1232" t="s">
        <v>602</v>
      </c>
      <c r="D1232" t="s">
        <v>157</v>
      </c>
      <c r="E1232" t="s">
        <v>665</v>
      </c>
      <c r="F1232" t="s">
        <v>158</v>
      </c>
      <c r="G1232" t="s">
        <v>667</v>
      </c>
      <c r="H1232" t="s">
        <v>847</v>
      </c>
      <c r="I1232" t="s">
        <v>17</v>
      </c>
      <c r="J1232" t="s">
        <v>594</v>
      </c>
      <c r="L1232" t="s">
        <v>221</v>
      </c>
      <c r="M1232" t="s">
        <v>622</v>
      </c>
      <c r="R1232" t="s">
        <v>372</v>
      </c>
      <c r="S1232" t="s">
        <v>61</v>
      </c>
      <c r="T1232" t="s">
        <v>25</v>
      </c>
      <c r="U1232" t="s">
        <v>596</v>
      </c>
      <c r="W1232" t="s">
        <v>92</v>
      </c>
      <c r="X1232" t="s">
        <v>602</v>
      </c>
      <c r="Y1232" t="s">
        <v>157</v>
      </c>
      <c r="Z1232" t="s">
        <v>665</v>
      </c>
      <c r="AA1232" t="s">
        <v>671</v>
      </c>
      <c r="AB1232" t="s">
        <v>672</v>
      </c>
      <c r="AC1232" t="s">
        <v>938</v>
      </c>
      <c r="AD1232" t="s">
        <v>845</v>
      </c>
      <c r="AE1232" t="s">
        <v>112</v>
      </c>
      <c r="AG1232">
        <v>0</v>
      </c>
      <c r="AH1232">
        <v>0</v>
      </c>
      <c r="AI1232">
        <v>3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1</v>
      </c>
      <c r="AP1232">
        <v>0</v>
      </c>
      <c r="AQ1232">
        <v>0</v>
      </c>
      <c r="AR1232">
        <v>0</v>
      </c>
      <c r="AS1232">
        <v>3</v>
      </c>
      <c r="AT1232">
        <v>3</v>
      </c>
      <c r="AU1232" t="s">
        <v>37</v>
      </c>
      <c r="AW1232">
        <v>105</v>
      </c>
      <c r="AX1232">
        <v>0</v>
      </c>
      <c r="AY1232">
        <v>0</v>
      </c>
      <c r="AZ1232">
        <v>0</v>
      </c>
      <c r="BA1232">
        <v>105</v>
      </c>
      <c r="BB1232">
        <v>6.0385846000000001</v>
      </c>
      <c r="BC1232">
        <v>14.4007468</v>
      </c>
      <c r="BD1232">
        <v>12</v>
      </c>
    </row>
    <row r="1233" spans="1:56" x14ac:dyDescent="0.25">
      <c r="A1233" s="171">
        <v>44177</v>
      </c>
      <c r="B1233" t="s">
        <v>92</v>
      </c>
      <c r="C1233" t="s">
        <v>602</v>
      </c>
      <c r="D1233" t="s">
        <v>157</v>
      </c>
      <c r="E1233" t="s">
        <v>665</v>
      </c>
      <c r="F1233" t="s">
        <v>158</v>
      </c>
      <c r="G1233" t="s">
        <v>667</v>
      </c>
      <c r="H1233" t="s">
        <v>847</v>
      </c>
      <c r="I1233" t="s">
        <v>17</v>
      </c>
      <c r="J1233" t="s">
        <v>594</v>
      </c>
      <c r="L1233" t="s">
        <v>221</v>
      </c>
      <c r="M1233" t="s">
        <v>622</v>
      </c>
      <c r="R1233" t="s">
        <v>372</v>
      </c>
      <c r="S1233" t="s">
        <v>61</v>
      </c>
      <c r="T1233" t="s">
        <v>25</v>
      </c>
      <c r="U1233" t="s">
        <v>596</v>
      </c>
      <c r="W1233" t="s">
        <v>92</v>
      </c>
      <c r="X1233" t="s">
        <v>602</v>
      </c>
      <c r="Y1233" t="s">
        <v>157</v>
      </c>
      <c r="Z1233" t="s">
        <v>665</v>
      </c>
      <c r="AA1233" t="s">
        <v>671</v>
      </c>
      <c r="AB1233" t="s">
        <v>672</v>
      </c>
      <c r="AC1233" t="s">
        <v>939</v>
      </c>
      <c r="AD1233" t="s">
        <v>845</v>
      </c>
      <c r="AE1233" t="s">
        <v>112</v>
      </c>
      <c r="AG1233">
        <v>0</v>
      </c>
      <c r="AH1233">
        <v>0</v>
      </c>
      <c r="AI1233">
        <v>2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1</v>
      </c>
      <c r="AP1233">
        <v>0</v>
      </c>
      <c r="AQ1233">
        <v>0</v>
      </c>
      <c r="AR1233">
        <v>0</v>
      </c>
      <c r="AS1233">
        <v>2</v>
      </c>
      <c r="AT1233">
        <v>2</v>
      </c>
      <c r="AU1233" t="s">
        <v>37</v>
      </c>
      <c r="AW1233">
        <v>99</v>
      </c>
      <c r="AX1233">
        <v>0</v>
      </c>
      <c r="AY1233">
        <v>0</v>
      </c>
      <c r="AZ1233">
        <v>0</v>
      </c>
      <c r="BA1233">
        <v>99</v>
      </c>
      <c r="BB1233">
        <v>6.0385846000000001</v>
      </c>
      <c r="BC1233">
        <v>14.4007468</v>
      </c>
      <c r="BD1233">
        <v>12</v>
      </c>
    </row>
    <row r="1234" spans="1:56" x14ac:dyDescent="0.25">
      <c r="A1234" s="171">
        <v>44177</v>
      </c>
      <c r="B1234" t="s">
        <v>10</v>
      </c>
      <c r="C1234" t="s">
        <v>659</v>
      </c>
      <c r="D1234" t="s">
        <v>927</v>
      </c>
      <c r="E1234" t="s">
        <v>928</v>
      </c>
      <c r="F1234" t="s">
        <v>1143</v>
      </c>
      <c r="G1234" t="s">
        <v>1144</v>
      </c>
      <c r="H1234" t="s">
        <v>578</v>
      </c>
      <c r="I1234" t="s">
        <v>14</v>
      </c>
      <c r="J1234" t="s">
        <v>611</v>
      </c>
      <c r="L1234" t="s">
        <v>34</v>
      </c>
      <c r="M1234" t="s">
        <v>651</v>
      </c>
      <c r="R1234" t="s">
        <v>372</v>
      </c>
      <c r="S1234" t="s">
        <v>254</v>
      </c>
      <c r="T1234" t="s">
        <v>281</v>
      </c>
      <c r="U1234" t="s">
        <v>1019</v>
      </c>
      <c r="W1234" t="s">
        <v>282</v>
      </c>
      <c r="X1234" t="s">
        <v>1020</v>
      </c>
      <c r="AC1234" t="s">
        <v>372</v>
      </c>
      <c r="AD1234" t="s">
        <v>338</v>
      </c>
      <c r="AE1234" t="s">
        <v>36</v>
      </c>
      <c r="AG1234">
        <v>0</v>
      </c>
      <c r="AH1234">
        <v>6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 s="36">
        <v>1</v>
      </c>
      <c r="AP1234">
        <v>0</v>
      </c>
      <c r="AQ1234">
        <v>0</v>
      </c>
      <c r="AR1234">
        <v>1</v>
      </c>
      <c r="AS1234">
        <v>5</v>
      </c>
      <c r="AT1234">
        <v>6</v>
      </c>
      <c r="AU1234" t="s">
        <v>151</v>
      </c>
      <c r="AV1234" t="s">
        <v>327</v>
      </c>
      <c r="AW1234">
        <v>231</v>
      </c>
      <c r="AX1234">
        <v>0</v>
      </c>
      <c r="AY1234">
        <v>0</v>
      </c>
      <c r="AZ1234">
        <v>3</v>
      </c>
      <c r="BA1234">
        <v>234</v>
      </c>
      <c r="BB1234">
        <v>9.2572727399999994</v>
      </c>
      <c r="BC1234">
        <v>13.77182711</v>
      </c>
      <c r="BD1234">
        <v>12</v>
      </c>
    </row>
    <row r="1235" spans="1:56" x14ac:dyDescent="0.25">
      <c r="A1235" s="171">
        <v>44177</v>
      </c>
      <c r="B1235" t="s">
        <v>10</v>
      </c>
      <c r="C1235" t="s">
        <v>659</v>
      </c>
      <c r="D1235" t="s">
        <v>11</v>
      </c>
      <c r="E1235" t="s">
        <v>660</v>
      </c>
      <c r="F1235" t="s">
        <v>33</v>
      </c>
      <c r="G1235" t="s">
        <v>668</v>
      </c>
      <c r="H1235" t="s">
        <v>362</v>
      </c>
      <c r="I1235" t="s">
        <v>14</v>
      </c>
      <c r="J1235" t="s">
        <v>611</v>
      </c>
      <c r="L1235" t="s">
        <v>52</v>
      </c>
      <c r="M1235" t="s">
        <v>616</v>
      </c>
      <c r="R1235" t="s">
        <v>372</v>
      </c>
      <c r="S1235" t="s">
        <v>342</v>
      </c>
      <c r="T1235" t="s">
        <v>25</v>
      </c>
      <c r="U1235" t="s">
        <v>596</v>
      </c>
      <c r="W1235" t="s">
        <v>10</v>
      </c>
      <c r="X1235" t="s">
        <v>659</v>
      </c>
      <c r="Y1235" t="s">
        <v>927</v>
      </c>
      <c r="Z1235" t="s">
        <v>928</v>
      </c>
      <c r="AA1235" t="s">
        <v>1143</v>
      </c>
      <c r="AB1235" t="s">
        <v>1144</v>
      </c>
      <c r="AC1235" t="s">
        <v>359</v>
      </c>
      <c r="AD1235" t="s">
        <v>545</v>
      </c>
      <c r="AE1235" t="s">
        <v>36</v>
      </c>
      <c r="AG1235">
        <v>0</v>
      </c>
      <c r="AH1235">
        <v>2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 s="36">
        <v>1</v>
      </c>
      <c r="AP1235">
        <v>0</v>
      </c>
      <c r="AQ1235">
        <v>0</v>
      </c>
      <c r="AR1235">
        <v>0</v>
      </c>
      <c r="AS1235">
        <v>2</v>
      </c>
      <c r="AT1235">
        <v>2</v>
      </c>
      <c r="AU1235" t="s">
        <v>37</v>
      </c>
      <c r="AW1235">
        <v>120</v>
      </c>
      <c r="AX1235">
        <v>0</v>
      </c>
      <c r="AY1235">
        <v>0</v>
      </c>
      <c r="AZ1235">
        <v>0</v>
      </c>
      <c r="BA1235">
        <v>120</v>
      </c>
      <c r="BB1235">
        <v>9.3887997999999993</v>
      </c>
      <c r="BC1235">
        <v>13.43275727</v>
      </c>
      <c r="BD1235">
        <v>12</v>
      </c>
    </row>
    <row r="1236" spans="1:56" x14ac:dyDescent="0.25">
      <c r="A1236" s="171">
        <v>44177</v>
      </c>
      <c r="B1236" t="s">
        <v>10</v>
      </c>
      <c r="C1236" t="s">
        <v>659</v>
      </c>
      <c r="D1236" t="s">
        <v>11</v>
      </c>
      <c r="E1236" t="s">
        <v>660</v>
      </c>
      <c r="F1236" t="s">
        <v>33</v>
      </c>
      <c r="G1236" t="s">
        <v>668</v>
      </c>
      <c r="H1236" t="s">
        <v>362</v>
      </c>
      <c r="I1236" t="s">
        <v>14</v>
      </c>
      <c r="J1236" t="s">
        <v>611</v>
      </c>
      <c r="L1236" t="s">
        <v>34</v>
      </c>
      <c r="M1236" t="s">
        <v>651</v>
      </c>
      <c r="R1236" t="s">
        <v>372</v>
      </c>
      <c r="S1236" t="s">
        <v>59</v>
      </c>
      <c r="T1236" t="s">
        <v>25</v>
      </c>
      <c r="U1236" t="s">
        <v>596</v>
      </c>
      <c r="W1236" t="s">
        <v>10</v>
      </c>
      <c r="X1236" t="s">
        <v>659</v>
      </c>
      <c r="Y1236" t="s">
        <v>927</v>
      </c>
      <c r="Z1236" t="s">
        <v>928</v>
      </c>
      <c r="AA1236" t="s">
        <v>1143</v>
      </c>
      <c r="AB1236" t="s">
        <v>1144</v>
      </c>
      <c r="AC1236" t="s">
        <v>359</v>
      </c>
      <c r="AD1236" t="s">
        <v>545</v>
      </c>
      <c r="AE1236" t="s">
        <v>36</v>
      </c>
      <c r="AG1236">
        <v>0</v>
      </c>
      <c r="AH1236">
        <v>10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 s="36">
        <v>1</v>
      </c>
      <c r="AP1236">
        <v>0</v>
      </c>
      <c r="AQ1236">
        <v>0</v>
      </c>
      <c r="AR1236">
        <v>0</v>
      </c>
      <c r="AS1236">
        <v>10</v>
      </c>
      <c r="AT1236">
        <v>10</v>
      </c>
      <c r="AU1236" t="s">
        <v>151</v>
      </c>
      <c r="AV1236" t="s">
        <v>327</v>
      </c>
      <c r="AW1236">
        <v>325</v>
      </c>
      <c r="AX1236">
        <v>0</v>
      </c>
      <c r="AY1236">
        <v>0</v>
      </c>
      <c r="AZ1236">
        <v>2</v>
      </c>
      <c r="BA1236">
        <v>327</v>
      </c>
      <c r="BB1236">
        <v>9.3887997999999993</v>
      </c>
      <c r="BC1236">
        <v>13.43275727</v>
      </c>
      <c r="BD1236">
        <v>12</v>
      </c>
    </row>
    <row r="1237" spans="1:56" x14ac:dyDescent="0.25">
      <c r="A1237" s="171">
        <v>44177</v>
      </c>
      <c r="B1237" t="s">
        <v>10</v>
      </c>
      <c r="C1237" t="s">
        <v>659</v>
      </c>
      <c r="D1237" t="s">
        <v>11</v>
      </c>
      <c r="E1237" t="s">
        <v>660</v>
      </c>
      <c r="F1237" t="s">
        <v>12</v>
      </c>
      <c r="G1237" t="s">
        <v>661</v>
      </c>
      <c r="H1237" t="s">
        <v>368</v>
      </c>
      <c r="I1237" t="s">
        <v>14</v>
      </c>
      <c r="J1237" t="s">
        <v>611</v>
      </c>
      <c r="L1237" t="s">
        <v>242</v>
      </c>
      <c r="M1237" t="s">
        <v>617</v>
      </c>
      <c r="R1237" t="s">
        <v>372</v>
      </c>
      <c r="S1237" t="s">
        <v>29</v>
      </c>
      <c r="T1237" t="s">
        <v>25</v>
      </c>
      <c r="U1237" t="s">
        <v>596</v>
      </c>
      <c r="W1237" t="s">
        <v>10</v>
      </c>
      <c r="X1237" t="s">
        <v>659</v>
      </c>
      <c r="Y1237" t="s">
        <v>11</v>
      </c>
      <c r="Z1237" t="s">
        <v>660</v>
      </c>
      <c r="AA1237" t="s">
        <v>12</v>
      </c>
      <c r="AB1237" t="s">
        <v>661</v>
      </c>
      <c r="AC1237" t="s">
        <v>1186</v>
      </c>
      <c r="AD1237" t="s">
        <v>658</v>
      </c>
      <c r="AE1237" t="s">
        <v>36</v>
      </c>
      <c r="AG1237">
        <v>0</v>
      </c>
      <c r="AH1237">
        <v>12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 s="36">
        <v>1</v>
      </c>
      <c r="AP1237">
        <v>2</v>
      </c>
      <c r="AQ1237">
        <v>3</v>
      </c>
      <c r="AR1237">
        <v>3</v>
      </c>
      <c r="AS1237">
        <v>4</v>
      </c>
      <c r="AT1237">
        <v>12</v>
      </c>
      <c r="AU1237" t="s">
        <v>64</v>
      </c>
      <c r="AV1237" t="s">
        <v>327</v>
      </c>
      <c r="AW1237">
        <v>193</v>
      </c>
      <c r="AX1237">
        <v>67</v>
      </c>
      <c r="AY1237">
        <v>33</v>
      </c>
      <c r="AZ1237">
        <v>2</v>
      </c>
      <c r="BA1237">
        <v>295</v>
      </c>
      <c r="BB1237">
        <v>7.5627594599999997</v>
      </c>
      <c r="BC1237">
        <v>15.4252009</v>
      </c>
      <c r="BD1237">
        <v>12</v>
      </c>
    </row>
    <row r="1238" spans="1:56" x14ac:dyDescent="0.25">
      <c r="A1238" s="171">
        <v>44177</v>
      </c>
      <c r="B1238" t="s">
        <v>10</v>
      </c>
      <c r="C1238" t="s">
        <v>659</v>
      </c>
      <c r="D1238" t="s">
        <v>11</v>
      </c>
      <c r="E1238" t="s">
        <v>660</v>
      </c>
      <c r="F1238" t="s">
        <v>12</v>
      </c>
      <c r="G1238" t="s">
        <v>661</v>
      </c>
      <c r="H1238" t="s">
        <v>368</v>
      </c>
      <c r="I1238" t="s">
        <v>14</v>
      </c>
      <c r="J1238" t="s">
        <v>611</v>
      </c>
      <c r="L1238" t="s">
        <v>242</v>
      </c>
      <c r="M1238" t="s">
        <v>617</v>
      </c>
      <c r="R1238" t="s">
        <v>372</v>
      </c>
      <c r="S1238" t="s">
        <v>182</v>
      </c>
      <c r="T1238" t="s">
        <v>25</v>
      </c>
      <c r="U1238" t="s">
        <v>596</v>
      </c>
      <c r="W1238" t="s">
        <v>10</v>
      </c>
      <c r="X1238" t="s">
        <v>659</v>
      </c>
      <c r="Y1238" t="s">
        <v>11</v>
      </c>
      <c r="Z1238" t="s">
        <v>660</v>
      </c>
      <c r="AA1238" t="s">
        <v>12</v>
      </c>
      <c r="AB1238" t="s">
        <v>661</v>
      </c>
      <c r="AC1238" t="s">
        <v>368</v>
      </c>
      <c r="AD1238" t="s">
        <v>297</v>
      </c>
      <c r="AE1238" t="s">
        <v>36</v>
      </c>
      <c r="AG1238">
        <v>0</v>
      </c>
      <c r="AH1238">
        <v>9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 s="36">
        <v>1</v>
      </c>
      <c r="AP1238">
        <v>0</v>
      </c>
      <c r="AQ1238">
        <v>0</v>
      </c>
      <c r="AR1238">
        <v>3</v>
      </c>
      <c r="AS1238">
        <v>6</v>
      </c>
      <c r="AT1238">
        <v>9</v>
      </c>
      <c r="AU1238" t="s">
        <v>151</v>
      </c>
      <c r="AV1238" t="s">
        <v>327</v>
      </c>
      <c r="AW1238">
        <v>257</v>
      </c>
      <c r="AX1238">
        <v>0</v>
      </c>
      <c r="AY1238">
        <v>0</v>
      </c>
      <c r="AZ1238">
        <v>3</v>
      </c>
      <c r="BA1238">
        <v>260</v>
      </c>
      <c r="BB1238">
        <v>7.5627594599999997</v>
      </c>
      <c r="BC1238">
        <v>15.4252009</v>
      </c>
      <c r="BD1238">
        <v>12</v>
      </c>
    </row>
    <row r="1239" spans="1:56" x14ac:dyDescent="0.25">
      <c r="A1239" s="171">
        <v>44177</v>
      </c>
      <c r="B1239" t="s">
        <v>10</v>
      </c>
      <c r="C1239" t="s">
        <v>659</v>
      </c>
      <c r="D1239" t="s">
        <v>11</v>
      </c>
      <c r="E1239" t="s">
        <v>660</v>
      </c>
      <c r="F1239" t="s">
        <v>12</v>
      </c>
      <c r="G1239" t="s">
        <v>661</v>
      </c>
      <c r="H1239" t="s">
        <v>368</v>
      </c>
      <c r="I1239" t="s">
        <v>14</v>
      </c>
      <c r="J1239" t="s">
        <v>611</v>
      </c>
      <c r="L1239" t="s">
        <v>313</v>
      </c>
      <c r="M1239" t="s">
        <v>627</v>
      </c>
      <c r="R1239" t="s">
        <v>372</v>
      </c>
      <c r="S1239" t="s">
        <v>68</v>
      </c>
      <c r="T1239" t="s">
        <v>25</v>
      </c>
      <c r="U1239" t="s">
        <v>596</v>
      </c>
      <c r="W1239" t="s">
        <v>92</v>
      </c>
      <c r="X1239" t="s">
        <v>602</v>
      </c>
      <c r="Y1239" t="s">
        <v>157</v>
      </c>
      <c r="Z1239" t="s">
        <v>665</v>
      </c>
      <c r="AA1239" t="s">
        <v>158</v>
      </c>
      <c r="AB1239" t="s">
        <v>667</v>
      </c>
      <c r="AC1239" t="s">
        <v>429</v>
      </c>
      <c r="AD1239" t="s">
        <v>670</v>
      </c>
      <c r="AE1239" t="s">
        <v>36</v>
      </c>
      <c r="AG1239">
        <v>0</v>
      </c>
      <c r="AH1239">
        <v>17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0</v>
      </c>
      <c r="AO1239" s="36">
        <v>1</v>
      </c>
      <c r="AP1239">
        <v>3</v>
      </c>
      <c r="AQ1239">
        <v>4</v>
      </c>
      <c r="AR1239">
        <v>6</v>
      </c>
      <c r="AS1239">
        <v>4</v>
      </c>
      <c r="AT1239">
        <v>17</v>
      </c>
      <c r="AU1239" t="s">
        <v>64</v>
      </c>
      <c r="AV1239" t="s">
        <v>327</v>
      </c>
      <c r="AW1239">
        <v>225</v>
      </c>
      <c r="AX1239">
        <v>65</v>
      </c>
      <c r="AY1239">
        <v>47</v>
      </c>
      <c r="AZ1239">
        <v>3</v>
      </c>
      <c r="BA1239">
        <v>340</v>
      </c>
      <c r="BB1239">
        <v>7.5627594599999997</v>
      </c>
      <c r="BC1239">
        <v>15.4252009</v>
      </c>
      <c r="BD1239">
        <v>12</v>
      </c>
    </row>
    <row r="1240" spans="1:56" x14ac:dyDescent="0.25">
      <c r="A1240" s="171">
        <v>44177</v>
      </c>
      <c r="B1240" t="s">
        <v>10</v>
      </c>
      <c r="C1240" t="s">
        <v>659</v>
      </c>
      <c r="D1240" t="s">
        <v>11</v>
      </c>
      <c r="E1240" t="s">
        <v>660</v>
      </c>
      <c r="F1240" t="s">
        <v>12</v>
      </c>
      <c r="G1240" t="s">
        <v>661</v>
      </c>
      <c r="H1240" t="s">
        <v>368</v>
      </c>
      <c r="I1240" t="s">
        <v>14</v>
      </c>
      <c r="J1240" t="s">
        <v>611</v>
      </c>
      <c r="L1240" t="s">
        <v>313</v>
      </c>
      <c r="M1240" t="s">
        <v>627</v>
      </c>
      <c r="R1240" t="s">
        <v>372</v>
      </c>
      <c r="S1240" t="s">
        <v>185</v>
      </c>
      <c r="T1240" t="s">
        <v>17</v>
      </c>
      <c r="U1240" t="s">
        <v>594</v>
      </c>
      <c r="W1240" t="s">
        <v>18</v>
      </c>
      <c r="X1240" t="s">
        <v>601</v>
      </c>
      <c r="AC1240" t="s">
        <v>372</v>
      </c>
      <c r="AD1240" t="s">
        <v>304</v>
      </c>
      <c r="AE1240" t="s">
        <v>36</v>
      </c>
      <c r="AG1240">
        <v>0</v>
      </c>
      <c r="AH1240">
        <v>12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 s="36">
        <v>1</v>
      </c>
      <c r="AP1240">
        <v>3</v>
      </c>
      <c r="AQ1240">
        <v>2</v>
      </c>
      <c r="AR1240">
        <v>3</v>
      </c>
      <c r="AS1240">
        <v>4</v>
      </c>
      <c r="AT1240">
        <v>12</v>
      </c>
      <c r="AU1240" t="s">
        <v>64</v>
      </c>
      <c r="AV1240" t="s">
        <v>327</v>
      </c>
      <c r="AW1240">
        <v>245</v>
      </c>
      <c r="AX1240">
        <v>150</v>
      </c>
      <c r="AY1240">
        <v>77</v>
      </c>
      <c r="AZ1240">
        <v>4</v>
      </c>
      <c r="BA1240">
        <v>476</v>
      </c>
      <c r="BB1240">
        <v>7.5627594599999997</v>
      </c>
      <c r="BC1240">
        <v>15.4252009</v>
      </c>
      <c r="BD1240">
        <v>12</v>
      </c>
    </row>
    <row r="1241" spans="1:56" x14ac:dyDescent="0.25">
      <c r="A1241" s="171">
        <v>44177</v>
      </c>
      <c r="B1241" t="s">
        <v>10</v>
      </c>
      <c r="C1241" t="s">
        <v>659</v>
      </c>
      <c r="D1241" t="s">
        <v>11</v>
      </c>
      <c r="E1241" t="s">
        <v>660</v>
      </c>
      <c r="F1241" t="s">
        <v>12</v>
      </c>
      <c r="G1241" t="s">
        <v>661</v>
      </c>
      <c r="H1241" t="s">
        <v>368</v>
      </c>
      <c r="I1241" t="s">
        <v>14</v>
      </c>
      <c r="J1241" t="s">
        <v>611</v>
      </c>
      <c r="L1241" t="s">
        <v>97</v>
      </c>
      <c r="M1241" t="s">
        <v>644</v>
      </c>
      <c r="R1241" t="s">
        <v>372</v>
      </c>
      <c r="S1241" t="s">
        <v>234</v>
      </c>
      <c r="T1241" t="s">
        <v>25</v>
      </c>
      <c r="U1241" t="s">
        <v>596</v>
      </c>
      <c r="W1241" t="s">
        <v>10</v>
      </c>
      <c r="X1241" t="s">
        <v>659</v>
      </c>
      <c r="Y1241" t="s">
        <v>11</v>
      </c>
      <c r="Z1241" t="s">
        <v>660</v>
      </c>
      <c r="AA1241" t="s">
        <v>12</v>
      </c>
      <c r="AB1241" t="s">
        <v>661</v>
      </c>
      <c r="AC1241" t="s">
        <v>368</v>
      </c>
      <c r="AD1241" t="s">
        <v>297</v>
      </c>
      <c r="AE1241" t="s">
        <v>36</v>
      </c>
      <c r="AG1241">
        <v>0</v>
      </c>
      <c r="AH1241">
        <v>7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 s="36">
        <v>1</v>
      </c>
      <c r="AP1241">
        <v>0</v>
      </c>
      <c r="AQ1241">
        <v>0</v>
      </c>
      <c r="AR1241">
        <v>2</v>
      </c>
      <c r="AS1241">
        <v>5</v>
      </c>
      <c r="AT1241">
        <v>7</v>
      </c>
      <c r="AU1241" t="s">
        <v>31</v>
      </c>
      <c r="AW1241">
        <v>270</v>
      </c>
      <c r="AX1241">
        <v>126</v>
      </c>
      <c r="AY1241">
        <v>0</v>
      </c>
      <c r="AZ1241">
        <v>0</v>
      </c>
      <c r="BA1241">
        <v>396</v>
      </c>
      <c r="BB1241">
        <v>7.5627594599999997</v>
      </c>
      <c r="BC1241">
        <v>15.4252009</v>
      </c>
      <c r="BD1241">
        <v>12</v>
      </c>
    </row>
    <row r="1242" spans="1:56" x14ac:dyDescent="0.25">
      <c r="A1242" s="171">
        <v>44177</v>
      </c>
      <c r="B1242" t="s">
        <v>10</v>
      </c>
      <c r="C1242" t="s">
        <v>659</v>
      </c>
      <c r="D1242" t="s">
        <v>11</v>
      </c>
      <c r="E1242" t="s">
        <v>660</v>
      </c>
      <c r="F1242" t="s">
        <v>12</v>
      </c>
      <c r="G1242" t="s">
        <v>661</v>
      </c>
      <c r="H1242" t="s">
        <v>368</v>
      </c>
      <c r="I1242" t="s">
        <v>25</v>
      </c>
      <c r="J1242" t="s">
        <v>596</v>
      </c>
      <c r="L1242" t="s">
        <v>10</v>
      </c>
      <c r="M1242" t="s">
        <v>659</v>
      </c>
      <c r="N1242" t="s">
        <v>11</v>
      </c>
      <c r="O1242" t="s">
        <v>660</v>
      </c>
      <c r="P1242" t="s">
        <v>51</v>
      </c>
      <c r="Q1242" t="s">
        <v>1141</v>
      </c>
      <c r="R1242" t="s">
        <v>1185</v>
      </c>
      <c r="S1242" t="s">
        <v>232</v>
      </c>
      <c r="T1242" t="s">
        <v>25</v>
      </c>
      <c r="U1242" t="s">
        <v>596</v>
      </c>
      <c r="W1242" t="s">
        <v>10</v>
      </c>
      <c r="X1242" t="s">
        <v>659</v>
      </c>
      <c r="Y1242" t="s">
        <v>11</v>
      </c>
      <c r="Z1242" t="s">
        <v>660</v>
      </c>
      <c r="AA1242" t="s">
        <v>12</v>
      </c>
      <c r="AB1242" t="s">
        <v>661</v>
      </c>
      <c r="AC1242" t="s">
        <v>368</v>
      </c>
      <c r="AD1242" t="s">
        <v>297</v>
      </c>
      <c r="AE1242" t="s">
        <v>30</v>
      </c>
      <c r="AG1242">
        <v>11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 s="36">
        <v>1</v>
      </c>
      <c r="AP1242">
        <v>3</v>
      </c>
      <c r="AQ1242">
        <v>2</v>
      </c>
      <c r="AR1242">
        <v>2</v>
      </c>
      <c r="AS1242">
        <v>4</v>
      </c>
      <c r="AT1242">
        <v>11</v>
      </c>
      <c r="AU1242" t="s">
        <v>64</v>
      </c>
      <c r="AV1242" t="s">
        <v>327</v>
      </c>
      <c r="AW1242">
        <v>175</v>
      </c>
      <c r="AX1242">
        <v>30</v>
      </c>
      <c r="AY1242">
        <v>21</v>
      </c>
      <c r="AZ1242">
        <v>2</v>
      </c>
      <c r="BA1242">
        <v>228</v>
      </c>
      <c r="BB1242">
        <v>7.5627594599999997</v>
      </c>
      <c r="BC1242">
        <v>15.4252009</v>
      </c>
      <c r="BD1242">
        <v>12</v>
      </c>
    </row>
    <row r="1243" spans="1:56" x14ac:dyDescent="0.25">
      <c r="A1243" s="171">
        <v>44177</v>
      </c>
      <c r="B1243" t="s">
        <v>10</v>
      </c>
      <c r="C1243" t="s">
        <v>659</v>
      </c>
      <c r="D1243" t="s">
        <v>11</v>
      </c>
      <c r="E1243" t="s">
        <v>660</v>
      </c>
      <c r="F1243" t="s">
        <v>12</v>
      </c>
      <c r="G1243" t="s">
        <v>661</v>
      </c>
      <c r="H1243" t="s">
        <v>368</v>
      </c>
      <c r="I1243" t="s">
        <v>14</v>
      </c>
      <c r="J1243" t="s">
        <v>611</v>
      </c>
      <c r="L1243" t="s">
        <v>97</v>
      </c>
      <c r="M1243" t="s">
        <v>644</v>
      </c>
      <c r="R1243" t="s">
        <v>372</v>
      </c>
      <c r="S1243" t="s">
        <v>141</v>
      </c>
      <c r="T1243" t="s">
        <v>25</v>
      </c>
      <c r="U1243" t="s">
        <v>596</v>
      </c>
      <c r="W1243" t="s">
        <v>10</v>
      </c>
      <c r="X1243" t="s">
        <v>659</v>
      </c>
      <c r="Y1243" t="s">
        <v>11</v>
      </c>
      <c r="Z1243" t="s">
        <v>660</v>
      </c>
      <c r="AA1243" t="s">
        <v>12</v>
      </c>
      <c r="AB1243" t="s">
        <v>661</v>
      </c>
      <c r="AC1243" t="s">
        <v>397</v>
      </c>
      <c r="AD1243" t="s">
        <v>279</v>
      </c>
      <c r="AE1243" t="s">
        <v>36</v>
      </c>
      <c r="AG1243">
        <v>0</v>
      </c>
      <c r="AH1243">
        <v>17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 s="36">
        <v>1</v>
      </c>
      <c r="AP1243">
        <v>4</v>
      </c>
      <c r="AQ1243">
        <v>3</v>
      </c>
      <c r="AR1243">
        <v>4</v>
      </c>
      <c r="AS1243">
        <v>6</v>
      </c>
      <c r="AT1243">
        <v>17</v>
      </c>
      <c r="AU1243" t="s">
        <v>64</v>
      </c>
      <c r="AV1243" t="s">
        <v>654</v>
      </c>
      <c r="AW1243">
        <v>285</v>
      </c>
      <c r="AX1243">
        <v>80</v>
      </c>
      <c r="AY1243">
        <v>66</v>
      </c>
      <c r="AZ1243">
        <v>2</v>
      </c>
      <c r="BA1243">
        <v>433</v>
      </c>
      <c r="BB1243">
        <v>7.5627594599999997</v>
      </c>
      <c r="BC1243">
        <v>15.4252009</v>
      </c>
      <c r="BD1243">
        <v>12</v>
      </c>
    </row>
    <row r="1244" spans="1:56" x14ac:dyDescent="0.25">
      <c r="A1244" s="171">
        <v>44178</v>
      </c>
      <c r="B1244" t="s">
        <v>92</v>
      </c>
      <c r="C1244" t="s">
        <v>602</v>
      </c>
      <c r="D1244" t="s">
        <v>940</v>
      </c>
      <c r="E1244" t="s">
        <v>604</v>
      </c>
      <c r="F1244" t="s">
        <v>218</v>
      </c>
      <c r="G1244" t="s">
        <v>837</v>
      </c>
      <c r="H1244" t="s">
        <v>364</v>
      </c>
      <c r="I1244" t="s">
        <v>25</v>
      </c>
      <c r="J1244" t="s">
        <v>596</v>
      </c>
      <c r="L1244" t="s">
        <v>92</v>
      </c>
      <c r="M1244" t="s">
        <v>602</v>
      </c>
      <c r="N1244" t="s">
        <v>157</v>
      </c>
      <c r="O1244" t="s">
        <v>665</v>
      </c>
      <c r="P1244" t="s">
        <v>671</v>
      </c>
      <c r="Q1244" t="s">
        <v>672</v>
      </c>
      <c r="R1244" t="s">
        <v>446</v>
      </c>
      <c r="S1244" t="s">
        <v>61</v>
      </c>
      <c r="T1244" t="s">
        <v>17</v>
      </c>
      <c r="U1244" t="s">
        <v>594</v>
      </c>
      <c r="W1244" t="s">
        <v>163</v>
      </c>
      <c r="X1244" t="s">
        <v>643</v>
      </c>
      <c r="AC1244" t="s">
        <v>372</v>
      </c>
      <c r="AD1244" t="s">
        <v>863</v>
      </c>
      <c r="AE1244" t="s">
        <v>30</v>
      </c>
      <c r="AG1244">
        <v>8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1</v>
      </c>
      <c r="AP1244">
        <v>0</v>
      </c>
      <c r="AQ1244">
        <v>0</v>
      </c>
      <c r="AR1244">
        <v>3</v>
      </c>
      <c r="AS1244">
        <v>5</v>
      </c>
      <c r="AT1244">
        <v>8</v>
      </c>
      <c r="AU1244" t="s">
        <v>31</v>
      </c>
      <c r="AW1244">
        <v>980</v>
      </c>
      <c r="AX1244">
        <v>90</v>
      </c>
      <c r="AY1244">
        <v>0</v>
      </c>
      <c r="AZ1244">
        <v>0</v>
      </c>
      <c r="BA1244">
        <v>1070</v>
      </c>
      <c r="BB1244">
        <v>5.0849866700000002</v>
      </c>
      <c r="BC1244">
        <v>14.63825578</v>
      </c>
      <c r="BD1244">
        <v>12</v>
      </c>
    </row>
    <row r="1245" spans="1:56" x14ac:dyDescent="0.25">
      <c r="A1245" s="171">
        <v>44178</v>
      </c>
      <c r="B1245" t="s">
        <v>92</v>
      </c>
      <c r="C1245" t="s">
        <v>602</v>
      </c>
      <c r="D1245" t="s">
        <v>940</v>
      </c>
      <c r="E1245" t="s">
        <v>604</v>
      </c>
      <c r="F1245" t="s">
        <v>218</v>
      </c>
      <c r="G1245" t="s">
        <v>837</v>
      </c>
      <c r="H1245" t="s">
        <v>364</v>
      </c>
      <c r="I1245" t="s">
        <v>25</v>
      </c>
      <c r="J1245" t="s">
        <v>596</v>
      </c>
      <c r="L1245" t="s">
        <v>92</v>
      </c>
      <c r="M1245" t="s">
        <v>602</v>
      </c>
      <c r="N1245" t="s">
        <v>940</v>
      </c>
      <c r="O1245" t="s">
        <v>604</v>
      </c>
      <c r="P1245" t="s">
        <v>218</v>
      </c>
      <c r="Q1245" t="s">
        <v>837</v>
      </c>
      <c r="R1245" t="s">
        <v>948</v>
      </c>
      <c r="S1245" t="s">
        <v>342</v>
      </c>
      <c r="T1245" t="s">
        <v>17</v>
      </c>
      <c r="U1245" t="s">
        <v>594</v>
      </c>
      <c r="W1245" t="s">
        <v>163</v>
      </c>
      <c r="X1245" t="s">
        <v>643</v>
      </c>
      <c r="AC1245" t="s">
        <v>372</v>
      </c>
      <c r="AD1245" t="s">
        <v>267</v>
      </c>
      <c r="AE1245" t="s">
        <v>30</v>
      </c>
      <c r="AG1245">
        <v>6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1</v>
      </c>
      <c r="AP1245">
        <v>0</v>
      </c>
      <c r="AQ1245">
        <v>0</v>
      </c>
      <c r="AR1245">
        <v>2</v>
      </c>
      <c r="AS1245">
        <v>4</v>
      </c>
      <c r="AT1245">
        <v>6</v>
      </c>
      <c r="AU1245" t="s">
        <v>37</v>
      </c>
      <c r="AW1245">
        <v>450</v>
      </c>
      <c r="AX1245">
        <v>0</v>
      </c>
      <c r="AY1245">
        <v>0</v>
      </c>
      <c r="AZ1245">
        <v>0</v>
      </c>
      <c r="BA1245">
        <v>450</v>
      </c>
      <c r="BB1245">
        <v>5.0849866700000002</v>
      </c>
      <c r="BC1245">
        <v>14.63825578</v>
      </c>
      <c r="BD1245">
        <v>12</v>
      </c>
    </row>
    <row r="1246" spans="1:56" x14ac:dyDescent="0.25">
      <c r="A1246" s="171">
        <v>44178</v>
      </c>
      <c r="B1246" t="s">
        <v>92</v>
      </c>
      <c r="C1246" t="s">
        <v>602</v>
      </c>
      <c r="D1246" t="s">
        <v>940</v>
      </c>
      <c r="E1246" t="s">
        <v>604</v>
      </c>
      <c r="F1246" t="s">
        <v>218</v>
      </c>
      <c r="G1246" t="s">
        <v>837</v>
      </c>
      <c r="H1246" t="s">
        <v>364</v>
      </c>
      <c r="I1246" t="s">
        <v>25</v>
      </c>
      <c r="J1246" t="s">
        <v>596</v>
      </c>
      <c r="L1246" t="s">
        <v>26</v>
      </c>
      <c r="M1246" t="s">
        <v>590</v>
      </c>
      <c r="N1246" t="s">
        <v>591</v>
      </c>
      <c r="O1246" t="s">
        <v>592</v>
      </c>
      <c r="P1246" t="s">
        <v>142</v>
      </c>
      <c r="Q1246" t="s">
        <v>606</v>
      </c>
      <c r="R1246" t="s">
        <v>153</v>
      </c>
      <c r="S1246" t="s">
        <v>314</v>
      </c>
      <c r="T1246" t="s">
        <v>17</v>
      </c>
      <c r="U1246" t="s">
        <v>594</v>
      </c>
      <c r="W1246" t="s">
        <v>632</v>
      </c>
      <c r="X1246" t="s">
        <v>633</v>
      </c>
      <c r="AC1246" t="s">
        <v>372</v>
      </c>
      <c r="AD1246" t="s">
        <v>863</v>
      </c>
      <c r="AE1246" t="s">
        <v>226</v>
      </c>
      <c r="AG1246">
        <v>6</v>
      </c>
      <c r="AH1246">
        <v>0</v>
      </c>
      <c r="AI1246">
        <v>0</v>
      </c>
      <c r="AJ1246">
        <v>5</v>
      </c>
      <c r="AK1246">
        <v>0</v>
      </c>
      <c r="AL1246">
        <v>0</v>
      </c>
      <c r="AM1246">
        <v>0</v>
      </c>
      <c r="AN1246">
        <v>0</v>
      </c>
      <c r="AO1246">
        <v>2</v>
      </c>
      <c r="AP1246">
        <v>0</v>
      </c>
      <c r="AQ1246">
        <v>4</v>
      </c>
      <c r="AR1246">
        <v>3</v>
      </c>
      <c r="AS1246">
        <v>4</v>
      </c>
      <c r="AT1246">
        <v>11</v>
      </c>
      <c r="AU1246" t="s">
        <v>21</v>
      </c>
      <c r="AV1246" t="s">
        <v>652</v>
      </c>
      <c r="AW1246">
        <v>1400</v>
      </c>
      <c r="AX1246">
        <v>250</v>
      </c>
      <c r="AY1246">
        <v>0</v>
      </c>
      <c r="AZ1246">
        <v>6</v>
      </c>
      <c r="BA1246">
        <v>1656</v>
      </c>
      <c r="BB1246">
        <v>5.0849866700000002</v>
      </c>
      <c r="BC1246">
        <v>14.63825578</v>
      </c>
      <c r="BD1246">
        <v>12</v>
      </c>
    </row>
    <row r="1247" spans="1:56" x14ac:dyDescent="0.25">
      <c r="A1247" s="171">
        <v>44178</v>
      </c>
      <c r="B1247" t="s">
        <v>92</v>
      </c>
      <c r="C1247" t="s">
        <v>602</v>
      </c>
      <c r="D1247" t="s">
        <v>940</v>
      </c>
      <c r="E1247" t="s">
        <v>604</v>
      </c>
      <c r="F1247" t="s">
        <v>218</v>
      </c>
      <c r="G1247" t="s">
        <v>837</v>
      </c>
      <c r="H1247" t="s">
        <v>364</v>
      </c>
      <c r="I1247" t="s">
        <v>25</v>
      </c>
      <c r="J1247" t="s">
        <v>596</v>
      </c>
      <c r="L1247" t="s">
        <v>26</v>
      </c>
      <c r="M1247" t="s">
        <v>590</v>
      </c>
      <c r="N1247" t="s">
        <v>591</v>
      </c>
      <c r="O1247" t="s">
        <v>592</v>
      </c>
      <c r="P1247" t="s">
        <v>142</v>
      </c>
      <c r="Q1247" t="s">
        <v>606</v>
      </c>
      <c r="R1247" t="s">
        <v>153</v>
      </c>
      <c r="S1247" t="s">
        <v>314</v>
      </c>
      <c r="T1247" t="s">
        <v>17</v>
      </c>
      <c r="U1247" t="s">
        <v>594</v>
      </c>
      <c r="W1247" t="s">
        <v>632</v>
      </c>
      <c r="X1247" t="s">
        <v>633</v>
      </c>
      <c r="AC1247" t="s">
        <v>372</v>
      </c>
      <c r="AD1247" t="s">
        <v>863</v>
      </c>
      <c r="AE1247" t="s">
        <v>30</v>
      </c>
      <c r="AG1247">
        <v>9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1</v>
      </c>
      <c r="AP1247">
        <v>0</v>
      </c>
      <c r="AQ1247">
        <v>3</v>
      </c>
      <c r="AR1247">
        <v>3</v>
      </c>
      <c r="AS1247">
        <v>3</v>
      </c>
      <c r="AT1247">
        <v>9</v>
      </c>
      <c r="AU1247" t="s">
        <v>21</v>
      </c>
      <c r="AV1247" t="s">
        <v>652</v>
      </c>
      <c r="AW1247">
        <v>1350</v>
      </c>
      <c r="AX1247">
        <v>240</v>
      </c>
      <c r="AY1247">
        <v>0</v>
      </c>
      <c r="AZ1247">
        <v>4</v>
      </c>
      <c r="BA1247">
        <v>1594</v>
      </c>
      <c r="BB1247">
        <v>5.0849866700000002</v>
      </c>
      <c r="BC1247">
        <v>14.63825578</v>
      </c>
      <c r="BD1247">
        <v>12</v>
      </c>
    </row>
    <row r="1248" spans="1:56" x14ac:dyDescent="0.25">
      <c r="A1248" s="171">
        <v>44178</v>
      </c>
      <c r="B1248" t="s">
        <v>92</v>
      </c>
      <c r="C1248" t="s">
        <v>602</v>
      </c>
      <c r="D1248" t="s">
        <v>940</v>
      </c>
      <c r="E1248" t="s">
        <v>604</v>
      </c>
      <c r="F1248" t="s">
        <v>218</v>
      </c>
      <c r="G1248" t="s">
        <v>837</v>
      </c>
      <c r="H1248" t="s">
        <v>364</v>
      </c>
      <c r="I1248" t="s">
        <v>25</v>
      </c>
      <c r="J1248" t="s">
        <v>596</v>
      </c>
      <c r="L1248" t="s">
        <v>92</v>
      </c>
      <c r="M1248" t="s">
        <v>602</v>
      </c>
      <c r="N1248" t="s">
        <v>940</v>
      </c>
      <c r="O1248" t="s">
        <v>604</v>
      </c>
      <c r="P1248" t="s">
        <v>218</v>
      </c>
      <c r="Q1248" t="s">
        <v>837</v>
      </c>
      <c r="R1248" t="s">
        <v>870</v>
      </c>
      <c r="S1248" t="s">
        <v>297</v>
      </c>
      <c r="T1248" t="s">
        <v>17</v>
      </c>
      <c r="U1248" t="s">
        <v>594</v>
      </c>
      <c r="W1248" t="s">
        <v>18</v>
      </c>
      <c r="X1248" t="s">
        <v>601</v>
      </c>
      <c r="AC1248" t="s">
        <v>372</v>
      </c>
      <c r="AD1248" t="s">
        <v>845</v>
      </c>
      <c r="AE1248" t="s">
        <v>30</v>
      </c>
      <c r="AG1248">
        <v>3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1</v>
      </c>
      <c r="AP1248">
        <v>0</v>
      </c>
      <c r="AQ1248">
        <v>0</v>
      </c>
      <c r="AR1248">
        <v>1</v>
      </c>
      <c r="AS1248">
        <v>2</v>
      </c>
      <c r="AT1248">
        <v>3</v>
      </c>
      <c r="AU1248" t="s">
        <v>37</v>
      </c>
      <c r="AW1248">
        <v>350</v>
      </c>
      <c r="AX1248">
        <v>0</v>
      </c>
      <c r="AY1248">
        <v>0</v>
      </c>
      <c r="AZ1248">
        <v>0</v>
      </c>
      <c r="BA1248">
        <v>350</v>
      </c>
      <c r="BB1248">
        <v>5.0849866700000002</v>
      </c>
      <c r="BC1248">
        <v>14.63825578</v>
      </c>
      <c r="BD1248">
        <v>12</v>
      </c>
    </row>
    <row r="1249" spans="1:56" x14ac:dyDescent="0.25">
      <c r="A1249" s="171">
        <v>44178</v>
      </c>
      <c r="B1249" t="s">
        <v>92</v>
      </c>
      <c r="C1249" t="s">
        <v>602</v>
      </c>
      <c r="D1249" t="s">
        <v>940</v>
      </c>
      <c r="E1249" t="s">
        <v>604</v>
      </c>
      <c r="F1249" t="s">
        <v>218</v>
      </c>
      <c r="G1249" t="s">
        <v>837</v>
      </c>
      <c r="H1249" t="s">
        <v>364</v>
      </c>
      <c r="I1249" t="s">
        <v>25</v>
      </c>
      <c r="J1249" t="s">
        <v>596</v>
      </c>
      <c r="L1249" t="s">
        <v>92</v>
      </c>
      <c r="M1249" t="s">
        <v>602</v>
      </c>
      <c r="N1249" t="s">
        <v>940</v>
      </c>
      <c r="O1249" t="s">
        <v>604</v>
      </c>
      <c r="P1249" t="s">
        <v>218</v>
      </c>
      <c r="Q1249" t="s">
        <v>837</v>
      </c>
      <c r="R1249" t="s">
        <v>948</v>
      </c>
      <c r="S1249" t="s">
        <v>63</v>
      </c>
      <c r="T1249" t="s">
        <v>17</v>
      </c>
      <c r="U1249" t="s">
        <v>594</v>
      </c>
      <c r="W1249" t="s">
        <v>221</v>
      </c>
      <c r="X1249" t="s">
        <v>622</v>
      </c>
      <c r="AC1249" t="s">
        <v>372</v>
      </c>
      <c r="AD1249" t="s">
        <v>279</v>
      </c>
      <c r="AE1249" t="s">
        <v>30</v>
      </c>
      <c r="AG1249">
        <v>6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1</v>
      </c>
      <c r="AP1249">
        <v>1</v>
      </c>
      <c r="AQ1249">
        <v>2</v>
      </c>
      <c r="AR1249">
        <v>1</v>
      </c>
      <c r="AS1249">
        <v>2</v>
      </c>
      <c r="AT1249">
        <v>6</v>
      </c>
      <c r="AU1249" t="s">
        <v>151</v>
      </c>
      <c r="AV1249" t="s">
        <v>327</v>
      </c>
      <c r="AW1249">
        <v>430</v>
      </c>
      <c r="AX1249">
        <v>0</v>
      </c>
      <c r="AY1249">
        <v>0</v>
      </c>
      <c r="AZ1249">
        <v>5</v>
      </c>
      <c r="BA1249">
        <v>435</v>
      </c>
      <c r="BB1249">
        <v>5.0849866700000002</v>
      </c>
      <c r="BC1249">
        <v>14.63825578</v>
      </c>
      <c r="BD1249">
        <v>12</v>
      </c>
    </row>
    <row r="1250" spans="1:56" x14ac:dyDescent="0.25">
      <c r="A1250" s="171">
        <v>44178</v>
      </c>
      <c r="B1250" t="s">
        <v>92</v>
      </c>
      <c r="C1250" t="s">
        <v>602</v>
      </c>
      <c r="D1250" t="s">
        <v>940</v>
      </c>
      <c r="E1250" t="s">
        <v>604</v>
      </c>
      <c r="F1250" t="s">
        <v>218</v>
      </c>
      <c r="G1250" t="s">
        <v>837</v>
      </c>
      <c r="H1250" t="s">
        <v>364</v>
      </c>
      <c r="I1250" t="s">
        <v>25</v>
      </c>
      <c r="J1250" t="s">
        <v>596</v>
      </c>
      <c r="L1250" t="s">
        <v>92</v>
      </c>
      <c r="M1250" t="s">
        <v>602</v>
      </c>
      <c r="N1250" t="s">
        <v>940</v>
      </c>
      <c r="O1250" t="s">
        <v>604</v>
      </c>
      <c r="P1250" t="s">
        <v>218</v>
      </c>
      <c r="Q1250" t="s">
        <v>837</v>
      </c>
      <c r="R1250" t="s">
        <v>948</v>
      </c>
      <c r="S1250" t="s">
        <v>63</v>
      </c>
      <c r="T1250" t="s">
        <v>17</v>
      </c>
      <c r="U1250" t="s">
        <v>594</v>
      </c>
      <c r="W1250" t="s">
        <v>221</v>
      </c>
      <c r="X1250" t="s">
        <v>622</v>
      </c>
      <c r="AC1250" t="s">
        <v>372</v>
      </c>
      <c r="AD1250" t="s">
        <v>279</v>
      </c>
      <c r="AE1250" t="s">
        <v>30</v>
      </c>
      <c r="AG1250">
        <v>5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1</v>
      </c>
      <c r="AP1250">
        <v>0</v>
      </c>
      <c r="AQ1250">
        <v>2</v>
      </c>
      <c r="AR1250">
        <v>1</v>
      </c>
      <c r="AS1250">
        <v>2</v>
      </c>
      <c r="AT1250">
        <v>5</v>
      </c>
      <c r="AU1250" t="s">
        <v>31</v>
      </c>
      <c r="AW1250">
        <v>480</v>
      </c>
      <c r="AX1250">
        <v>90</v>
      </c>
      <c r="AY1250">
        <v>0</v>
      </c>
      <c r="AZ1250">
        <v>0</v>
      </c>
      <c r="BA1250">
        <v>570</v>
      </c>
      <c r="BB1250">
        <v>5.0849866700000002</v>
      </c>
      <c r="BC1250">
        <v>14.63825578</v>
      </c>
      <c r="BD1250">
        <v>12</v>
      </c>
    </row>
    <row r="1251" spans="1:56" x14ac:dyDescent="0.25">
      <c r="A1251" s="171">
        <v>44178</v>
      </c>
      <c r="B1251" t="s">
        <v>10</v>
      </c>
      <c r="C1251" t="s">
        <v>659</v>
      </c>
      <c r="D1251" t="s">
        <v>11</v>
      </c>
      <c r="E1251" t="s">
        <v>660</v>
      </c>
      <c r="F1251" t="s">
        <v>33</v>
      </c>
      <c r="G1251" t="s">
        <v>668</v>
      </c>
      <c r="H1251" t="s">
        <v>362</v>
      </c>
      <c r="I1251" t="s">
        <v>14</v>
      </c>
      <c r="J1251" t="s">
        <v>611</v>
      </c>
      <c r="L1251" t="s">
        <v>242</v>
      </c>
      <c r="M1251" t="s">
        <v>617</v>
      </c>
      <c r="R1251" t="s">
        <v>372</v>
      </c>
      <c r="S1251" t="s">
        <v>342</v>
      </c>
      <c r="T1251" t="s">
        <v>25</v>
      </c>
      <c r="U1251" t="s">
        <v>596</v>
      </c>
      <c r="W1251" t="s">
        <v>10</v>
      </c>
      <c r="X1251" t="s">
        <v>659</v>
      </c>
      <c r="Y1251" t="s">
        <v>927</v>
      </c>
      <c r="Z1251" t="s">
        <v>928</v>
      </c>
      <c r="AA1251" t="s">
        <v>1143</v>
      </c>
      <c r="AB1251" t="s">
        <v>1144</v>
      </c>
      <c r="AC1251" t="s">
        <v>359</v>
      </c>
      <c r="AD1251" t="s">
        <v>545</v>
      </c>
      <c r="AE1251" t="s">
        <v>36</v>
      </c>
      <c r="AG1251">
        <v>0</v>
      </c>
      <c r="AH1251">
        <v>3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 s="36">
        <v>1</v>
      </c>
      <c r="AP1251">
        <v>0</v>
      </c>
      <c r="AQ1251">
        <v>0</v>
      </c>
      <c r="AR1251">
        <v>0</v>
      </c>
      <c r="AS1251">
        <v>3</v>
      </c>
      <c r="AT1251">
        <v>3</v>
      </c>
      <c r="AU1251" t="s">
        <v>37</v>
      </c>
      <c r="AW1251">
        <v>65</v>
      </c>
      <c r="AX1251">
        <v>0</v>
      </c>
      <c r="AY1251">
        <v>0</v>
      </c>
      <c r="AZ1251">
        <v>0</v>
      </c>
      <c r="BA1251">
        <v>65</v>
      </c>
      <c r="BB1251">
        <v>9.3887997999999993</v>
      </c>
      <c r="BC1251">
        <v>13.43275727</v>
      </c>
      <c r="BD1251">
        <v>12</v>
      </c>
    </row>
    <row r="1252" spans="1:56" x14ac:dyDescent="0.25">
      <c r="A1252" s="171">
        <v>44179</v>
      </c>
      <c r="B1252" t="s">
        <v>26</v>
      </c>
      <c r="C1252" t="s">
        <v>590</v>
      </c>
      <c r="D1252" t="s">
        <v>591</v>
      </c>
      <c r="E1252" t="s">
        <v>592</v>
      </c>
      <c r="F1252" t="s">
        <v>88</v>
      </c>
      <c r="G1252" t="s">
        <v>593</v>
      </c>
      <c r="H1252" t="s">
        <v>89</v>
      </c>
      <c r="I1252" t="s">
        <v>25</v>
      </c>
      <c r="J1252" t="s">
        <v>596</v>
      </c>
      <c r="L1252" t="s">
        <v>26</v>
      </c>
      <c r="M1252" t="s">
        <v>590</v>
      </c>
      <c r="N1252" t="s">
        <v>591</v>
      </c>
      <c r="O1252" t="s">
        <v>592</v>
      </c>
      <c r="P1252" t="s">
        <v>142</v>
      </c>
      <c r="Q1252" t="s">
        <v>606</v>
      </c>
      <c r="R1252" t="s">
        <v>153</v>
      </c>
      <c r="S1252" t="s">
        <v>77</v>
      </c>
      <c r="T1252" t="s">
        <v>25</v>
      </c>
      <c r="U1252" t="s">
        <v>596</v>
      </c>
      <c r="W1252" t="s">
        <v>26</v>
      </c>
      <c r="X1252" t="s">
        <v>590</v>
      </c>
      <c r="Y1252" t="s">
        <v>591</v>
      </c>
      <c r="Z1252" t="s">
        <v>592</v>
      </c>
      <c r="AA1252" t="s">
        <v>88</v>
      </c>
      <c r="AB1252" t="s">
        <v>593</v>
      </c>
      <c r="AC1252" t="s">
        <v>400</v>
      </c>
      <c r="AD1252" t="s">
        <v>319</v>
      </c>
      <c r="AE1252" t="s">
        <v>30</v>
      </c>
      <c r="AG1252">
        <v>2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 s="36">
        <v>1</v>
      </c>
      <c r="AP1252">
        <v>0</v>
      </c>
      <c r="AQ1252">
        <v>0</v>
      </c>
      <c r="AR1252">
        <v>0</v>
      </c>
      <c r="AS1252">
        <v>2</v>
      </c>
      <c r="AT1252">
        <v>2</v>
      </c>
      <c r="AU1252" t="s">
        <v>37</v>
      </c>
      <c r="AW1252">
        <v>27</v>
      </c>
      <c r="AX1252">
        <v>0</v>
      </c>
      <c r="AY1252">
        <v>0</v>
      </c>
      <c r="AZ1252">
        <v>0</v>
      </c>
      <c r="BA1252">
        <v>27</v>
      </c>
      <c r="BB1252">
        <v>6.7419379599999996</v>
      </c>
      <c r="BC1252">
        <v>14.56870743</v>
      </c>
      <c r="BD1252">
        <v>12</v>
      </c>
    </row>
    <row r="1253" spans="1:56" x14ac:dyDescent="0.25">
      <c r="A1253" s="171">
        <v>44179</v>
      </c>
      <c r="B1253" t="s">
        <v>26</v>
      </c>
      <c r="C1253" t="s">
        <v>590</v>
      </c>
      <c r="D1253" t="s">
        <v>591</v>
      </c>
      <c r="E1253" t="s">
        <v>592</v>
      </c>
      <c r="F1253" t="s">
        <v>88</v>
      </c>
      <c r="G1253" t="s">
        <v>593</v>
      </c>
      <c r="H1253" t="s">
        <v>89</v>
      </c>
      <c r="I1253" t="s">
        <v>25</v>
      </c>
      <c r="J1253" t="s">
        <v>596</v>
      </c>
      <c r="L1253" t="s">
        <v>26</v>
      </c>
      <c r="M1253" t="s">
        <v>590</v>
      </c>
      <c r="N1253" t="s">
        <v>591</v>
      </c>
      <c r="O1253" t="s">
        <v>592</v>
      </c>
      <c r="P1253" t="s">
        <v>27</v>
      </c>
      <c r="Q1253" t="s">
        <v>607</v>
      </c>
      <c r="R1253" t="s">
        <v>189</v>
      </c>
      <c r="S1253" t="s">
        <v>315</v>
      </c>
      <c r="T1253" t="s">
        <v>25</v>
      </c>
      <c r="U1253" t="s">
        <v>596</v>
      </c>
      <c r="W1253" t="s">
        <v>92</v>
      </c>
      <c r="X1253" t="s">
        <v>602</v>
      </c>
      <c r="Y1253" t="s">
        <v>603</v>
      </c>
      <c r="Z1253" t="s">
        <v>604</v>
      </c>
      <c r="AA1253" t="s">
        <v>99</v>
      </c>
      <c r="AB1253" t="s">
        <v>695</v>
      </c>
      <c r="AC1253" t="s">
        <v>416</v>
      </c>
      <c r="AD1253" t="s">
        <v>270</v>
      </c>
      <c r="AE1253" t="s">
        <v>30</v>
      </c>
      <c r="AG1253">
        <v>3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1</v>
      </c>
      <c r="AP1253">
        <v>0</v>
      </c>
      <c r="AQ1253">
        <v>0</v>
      </c>
      <c r="AR1253">
        <v>0</v>
      </c>
      <c r="AS1253">
        <v>3</v>
      </c>
      <c r="AT1253">
        <v>3</v>
      </c>
      <c r="AU1253" t="s">
        <v>37</v>
      </c>
      <c r="AW1253">
        <v>71</v>
      </c>
      <c r="AX1253">
        <v>0</v>
      </c>
      <c r="AY1253">
        <v>0</v>
      </c>
      <c r="AZ1253">
        <v>0</v>
      </c>
      <c r="BA1253">
        <v>71</v>
      </c>
      <c r="BB1253">
        <v>6.7419379599999996</v>
      </c>
      <c r="BC1253">
        <v>14.56870743</v>
      </c>
      <c r="BD1253">
        <v>12</v>
      </c>
    </row>
    <row r="1254" spans="1:56" x14ac:dyDescent="0.25">
      <c r="A1254" s="171">
        <v>44179</v>
      </c>
      <c r="B1254" t="s">
        <v>26</v>
      </c>
      <c r="C1254" t="s">
        <v>590</v>
      </c>
      <c r="D1254" t="s">
        <v>591</v>
      </c>
      <c r="E1254" t="s">
        <v>592</v>
      </c>
      <c r="F1254" t="s">
        <v>88</v>
      </c>
      <c r="G1254" t="s">
        <v>593</v>
      </c>
      <c r="H1254" t="s">
        <v>89</v>
      </c>
      <c r="I1254" t="s">
        <v>25</v>
      </c>
      <c r="J1254" t="s">
        <v>596</v>
      </c>
      <c r="L1254" t="s">
        <v>26</v>
      </c>
      <c r="M1254" t="s">
        <v>590</v>
      </c>
      <c r="N1254" t="s">
        <v>591</v>
      </c>
      <c r="O1254" t="s">
        <v>592</v>
      </c>
      <c r="P1254" t="s">
        <v>142</v>
      </c>
      <c r="Q1254" t="s">
        <v>606</v>
      </c>
      <c r="R1254" t="s">
        <v>716</v>
      </c>
      <c r="S1254" t="s">
        <v>297</v>
      </c>
      <c r="T1254" t="s">
        <v>25</v>
      </c>
      <c r="U1254" t="s">
        <v>596</v>
      </c>
      <c r="W1254" t="s">
        <v>92</v>
      </c>
      <c r="X1254" t="s">
        <v>602</v>
      </c>
      <c r="Y1254" t="s">
        <v>157</v>
      </c>
      <c r="Z1254" t="s">
        <v>665</v>
      </c>
      <c r="AA1254" t="s">
        <v>205</v>
      </c>
      <c r="AB1254" t="s">
        <v>697</v>
      </c>
      <c r="AC1254" t="s">
        <v>436</v>
      </c>
      <c r="AD1254" t="s">
        <v>62</v>
      </c>
      <c r="AE1254" t="s">
        <v>107</v>
      </c>
      <c r="AG1254">
        <v>3</v>
      </c>
      <c r="AH1254">
        <v>0</v>
      </c>
      <c r="AI1254">
        <v>2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2</v>
      </c>
      <c r="AP1254">
        <v>0</v>
      </c>
      <c r="AQ1254">
        <v>0</v>
      </c>
      <c r="AR1254">
        <v>2</v>
      </c>
      <c r="AS1254">
        <v>3</v>
      </c>
      <c r="AT1254">
        <v>5</v>
      </c>
      <c r="AU1254" t="s">
        <v>37</v>
      </c>
      <c r="AW1254">
        <v>62</v>
      </c>
      <c r="AX1254">
        <v>0</v>
      </c>
      <c r="AY1254">
        <v>0</v>
      </c>
      <c r="AZ1254">
        <v>0</v>
      </c>
      <c r="BA1254">
        <v>62</v>
      </c>
      <c r="BB1254">
        <v>6.7419379599999996</v>
      </c>
      <c r="BC1254">
        <v>14.56870743</v>
      </c>
      <c r="BD1254">
        <v>12</v>
      </c>
    </row>
    <row r="1255" spans="1:56" x14ac:dyDescent="0.25">
      <c r="A1255" s="171">
        <v>44179</v>
      </c>
      <c r="B1255" t="s">
        <v>92</v>
      </c>
      <c r="C1255" t="s">
        <v>602</v>
      </c>
      <c r="D1255" t="s">
        <v>940</v>
      </c>
      <c r="E1255" t="s">
        <v>604</v>
      </c>
      <c r="F1255" t="s">
        <v>193</v>
      </c>
      <c r="G1255" t="s">
        <v>754</v>
      </c>
      <c r="H1255" t="s">
        <v>367</v>
      </c>
      <c r="I1255" t="s">
        <v>25</v>
      </c>
      <c r="J1255" t="s">
        <v>596</v>
      </c>
      <c r="L1255" t="s">
        <v>92</v>
      </c>
      <c r="M1255" t="s">
        <v>602</v>
      </c>
      <c r="N1255" t="s">
        <v>940</v>
      </c>
      <c r="O1255" t="s">
        <v>604</v>
      </c>
      <c r="P1255" t="s">
        <v>154</v>
      </c>
      <c r="Q1255" t="s">
        <v>605</v>
      </c>
      <c r="R1255" t="s">
        <v>1041</v>
      </c>
      <c r="S1255" t="s">
        <v>249</v>
      </c>
      <c r="T1255" t="s">
        <v>25</v>
      </c>
      <c r="U1255" t="s">
        <v>596</v>
      </c>
      <c r="W1255" t="s">
        <v>92</v>
      </c>
      <c r="X1255" t="s">
        <v>602</v>
      </c>
      <c r="Y1255" t="s">
        <v>603</v>
      </c>
      <c r="Z1255" t="s">
        <v>604</v>
      </c>
      <c r="AA1255" t="s">
        <v>193</v>
      </c>
      <c r="AB1255" t="s">
        <v>754</v>
      </c>
      <c r="AC1255" t="s">
        <v>366</v>
      </c>
      <c r="AD1255" t="s">
        <v>249</v>
      </c>
      <c r="AE1255" t="s">
        <v>30</v>
      </c>
      <c r="AG1255">
        <v>3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 s="36">
        <v>1</v>
      </c>
      <c r="AP1255">
        <v>0</v>
      </c>
      <c r="AQ1255">
        <v>0</v>
      </c>
      <c r="AR1255">
        <v>0</v>
      </c>
      <c r="AS1255">
        <v>3</v>
      </c>
      <c r="AT1255">
        <v>3</v>
      </c>
      <c r="AU1255" t="s">
        <v>37</v>
      </c>
      <c r="AW1255">
        <v>90</v>
      </c>
      <c r="AX1255">
        <v>0</v>
      </c>
      <c r="AY1255">
        <v>0</v>
      </c>
      <c r="AZ1255">
        <v>0</v>
      </c>
      <c r="BA1255">
        <v>90</v>
      </c>
      <c r="BB1255">
        <v>4.8990748999999996</v>
      </c>
      <c r="BC1255">
        <v>14.54433978</v>
      </c>
      <c r="BD1255">
        <v>12</v>
      </c>
    </row>
    <row r="1256" spans="1:56" x14ac:dyDescent="0.25">
      <c r="A1256" s="171">
        <v>44179</v>
      </c>
      <c r="B1256" t="s">
        <v>92</v>
      </c>
      <c r="C1256" t="s">
        <v>602</v>
      </c>
      <c r="D1256" t="s">
        <v>940</v>
      </c>
      <c r="E1256" t="s">
        <v>604</v>
      </c>
      <c r="F1256" t="s">
        <v>193</v>
      </c>
      <c r="G1256" t="s">
        <v>754</v>
      </c>
      <c r="H1256" t="s">
        <v>367</v>
      </c>
      <c r="I1256" t="s">
        <v>14</v>
      </c>
      <c r="J1256" t="s">
        <v>611</v>
      </c>
      <c r="L1256" t="s">
        <v>637</v>
      </c>
      <c r="M1256" t="s">
        <v>638</v>
      </c>
      <c r="R1256" t="s">
        <v>372</v>
      </c>
      <c r="S1256" t="s">
        <v>314</v>
      </c>
      <c r="T1256" t="s">
        <v>544</v>
      </c>
      <c r="U1256" t="s">
        <v>782</v>
      </c>
      <c r="AC1256" t="s">
        <v>372</v>
      </c>
      <c r="AD1256" t="s">
        <v>279</v>
      </c>
      <c r="AE1256" t="s">
        <v>36</v>
      </c>
      <c r="AG1256">
        <v>0</v>
      </c>
      <c r="AH1256">
        <v>5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 s="36">
        <v>1</v>
      </c>
      <c r="AP1256">
        <v>0</v>
      </c>
      <c r="AQ1256">
        <v>0</v>
      </c>
      <c r="AR1256">
        <v>0</v>
      </c>
      <c r="AS1256">
        <v>5</v>
      </c>
      <c r="AT1256">
        <v>5</v>
      </c>
      <c r="AU1256" t="s">
        <v>37</v>
      </c>
      <c r="AW1256">
        <v>192</v>
      </c>
      <c r="AX1256">
        <v>0</v>
      </c>
      <c r="AY1256">
        <v>0</v>
      </c>
      <c r="AZ1256">
        <v>0</v>
      </c>
      <c r="BA1256">
        <v>192</v>
      </c>
      <c r="BB1256">
        <v>4.8990748999999996</v>
      </c>
      <c r="BC1256">
        <v>14.54433978</v>
      </c>
      <c r="BD1256">
        <v>12</v>
      </c>
    </row>
    <row r="1257" spans="1:56" x14ac:dyDescent="0.25">
      <c r="A1257" s="171">
        <v>44179</v>
      </c>
      <c r="B1257" t="s">
        <v>92</v>
      </c>
      <c r="C1257" t="s">
        <v>602</v>
      </c>
      <c r="D1257" t="s">
        <v>940</v>
      </c>
      <c r="E1257" t="s">
        <v>604</v>
      </c>
      <c r="F1257" t="s">
        <v>193</v>
      </c>
      <c r="G1257" t="s">
        <v>754</v>
      </c>
      <c r="H1257" t="s">
        <v>367</v>
      </c>
      <c r="I1257" t="s">
        <v>14</v>
      </c>
      <c r="J1257" t="s">
        <v>611</v>
      </c>
      <c r="L1257" t="s">
        <v>280</v>
      </c>
      <c r="M1257" t="s">
        <v>1028</v>
      </c>
      <c r="R1257" t="s">
        <v>372</v>
      </c>
      <c r="S1257" t="s">
        <v>185</v>
      </c>
      <c r="T1257" t="s">
        <v>544</v>
      </c>
      <c r="U1257" t="s">
        <v>782</v>
      </c>
      <c r="AC1257" t="s">
        <v>372</v>
      </c>
      <c r="AD1257" t="s">
        <v>279</v>
      </c>
      <c r="AE1257" t="s">
        <v>36</v>
      </c>
      <c r="AG1257">
        <v>0</v>
      </c>
      <c r="AH1257">
        <v>6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 s="36">
        <v>1</v>
      </c>
      <c r="AP1257">
        <v>0</v>
      </c>
      <c r="AQ1257">
        <v>0</v>
      </c>
      <c r="AR1257">
        <v>0</v>
      </c>
      <c r="AS1257">
        <v>6</v>
      </c>
      <c r="AT1257">
        <v>6</v>
      </c>
      <c r="AU1257" t="s">
        <v>37</v>
      </c>
      <c r="AW1257">
        <v>203</v>
      </c>
      <c r="AX1257">
        <v>0</v>
      </c>
      <c r="AY1257">
        <v>0</v>
      </c>
      <c r="AZ1257">
        <v>0</v>
      </c>
      <c r="BA1257">
        <v>203</v>
      </c>
      <c r="BB1257">
        <v>4.8990748999999996</v>
      </c>
      <c r="BC1257">
        <v>14.54433978</v>
      </c>
      <c r="BD1257">
        <v>12</v>
      </c>
    </row>
    <row r="1258" spans="1:56" x14ac:dyDescent="0.25">
      <c r="A1258" s="171">
        <v>44179</v>
      </c>
      <c r="B1258" t="s">
        <v>92</v>
      </c>
      <c r="C1258" t="s">
        <v>602</v>
      </c>
      <c r="D1258" t="s">
        <v>157</v>
      </c>
      <c r="E1258" t="s">
        <v>665</v>
      </c>
      <c r="F1258" t="s">
        <v>158</v>
      </c>
      <c r="G1258" t="s">
        <v>667</v>
      </c>
      <c r="H1258" t="s">
        <v>847</v>
      </c>
      <c r="I1258" t="s">
        <v>25</v>
      </c>
      <c r="J1258" t="s">
        <v>596</v>
      </c>
      <c r="L1258" t="s">
        <v>26</v>
      </c>
      <c r="M1258" t="s">
        <v>590</v>
      </c>
      <c r="N1258" t="s">
        <v>237</v>
      </c>
      <c r="O1258" t="s">
        <v>858</v>
      </c>
      <c r="P1258" t="s">
        <v>547</v>
      </c>
      <c r="Q1258" t="s">
        <v>859</v>
      </c>
      <c r="R1258" t="s">
        <v>885</v>
      </c>
      <c r="S1258" t="s">
        <v>185</v>
      </c>
      <c r="T1258" t="s">
        <v>25</v>
      </c>
      <c r="U1258" t="s">
        <v>596</v>
      </c>
      <c r="W1258" t="s">
        <v>92</v>
      </c>
      <c r="X1258" t="s">
        <v>602</v>
      </c>
      <c r="Y1258" t="s">
        <v>157</v>
      </c>
      <c r="Z1258" t="s">
        <v>665</v>
      </c>
      <c r="AA1258" t="s">
        <v>158</v>
      </c>
      <c r="AB1258" t="s">
        <v>667</v>
      </c>
      <c r="AC1258" t="s">
        <v>875</v>
      </c>
      <c r="AD1258" t="s">
        <v>260</v>
      </c>
      <c r="AE1258" t="s">
        <v>30</v>
      </c>
      <c r="AG1258">
        <v>1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1</v>
      </c>
      <c r="AP1258">
        <v>0</v>
      </c>
      <c r="AQ1258">
        <v>0</v>
      </c>
      <c r="AR1258">
        <v>0</v>
      </c>
      <c r="AS1258">
        <v>1</v>
      </c>
      <c r="AT1258">
        <v>1</v>
      </c>
      <c r="AU1258" t="s">
        <v>37</v>
      </c>
      <c r="AW1258">
        <v>27</v>
      </c>
      <c r="AX1258">
        <v>0</v>
      </c>
      <c r="AY1258">
        <v>0</v>
      </c>
      <c r="AZ1258">
        <v>0</v>
      </c>
      <c r="BA1258">
        <v>27</v>
      </c>
      <c r="BB1258">
        <v>6.0387188500000004</v>
      </c>
      <c r="BC1258">
        <v>14.40065877</v>
      </c>
      <c r="BD1258">
        <v>12</v>
      </c>
    </row>
    <row r="1259" spans="1:56" x14ac:dyDescent="0.25">
      <c r="A1259" s="171">
        <v>44179</v>
      </c>
      <c r="B1259" t="s">
        <v>92</v>
      </c>
      <c r="C1259" t="s">
        <v>602</v>
      </c>
      <c r="D1259" t="s">
        <v>157</v>
      </c>
      <c r="E1259" t="s">
        <v>665</v>
      </c>
      <c r="F1259" t="s">
        <v>158</v>
      </c>
      <c r="G1259" t="s">
        <v>667</v>
      </c>
      <c r="H1259" t="s">
        <v>847</v>
      </c>
      <c r="I1259" t="s">
        <v>25</v>
      </c>
      <c r="J1259" t="s">
        <v>596</v>
      </c>
      <c r="L1259" t="s">
        <v>26</v>
      </c>
      <c r="M1259" t="s">
        <v>590</v>
      </c>
      <c r="N1259" t="s">
        <v>237</v>
      </c>
      <c r="O1259" t="s">
        <v>858</v>
      </c>
      <c r="P1259" t="s">
        <v>547</v>
      </c>
      <c r="Q1259" t="s">
        <v>859</v>
      </c>
      <c r="R1259" t="s">
        <v>885</v>
      </c>
      <c r="S1259" t="s">
        <v>185</v>
      </c>
      <c r="T1259" t="s">
        <v>25</v>
      </c>
      <c r="U1259" t="s">
        <v>596</v>
      </c>
      <c r="W1259" t="s">
        <v>92</v>
      </c>
      <c r="X1259" t="s">
        <v>602</v>
      </c>
      <c r="Y1259" t="s">
        <v>157</v>
      </c>
      <c r="Z1259" t="s">
        <v>665</v>
      </c>
      <c r="AA1259" t="s">
        <v>158</v>
      </c>
      <c r="AB1259" t="s">
        <v>667</v>
      </c>
      <c r="AC1259" t="s">
        <v>881</v>
      </c>
      <c r="AD1259" t="s">
        <v>260</v>
      </c>
      <c r="AE1259" t="s">
        <v>30</v>
      </c>
      <c r="AG1259">
        <v>2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1</v>
      </c>
      <c r="AP1259">
        <v>0</v>
      </c>
      <c r="AQ1259">
        <v>0</v>
      </c>
      <c r="AR1259">
        <v>0</v>
      </c>
      <c r="AS1259">
        <v>2</v>
      </c>
      <c r="AT1259">
        <v>2</v>
      </c>
      <c r="AU1259" t="s">
        <v>37</v>
      </c>
      <c r="AW1259">
        <v>30</v>
      </c>
      <c r="AX1259">
        <v>0</v>
      </c>
      <c r="AY1259">
        <v>0</v>
      </c>
      <c r="AZ1259">
        <v>0</v>
      </c>
      <c r="BA1259">
        <v>30</v>
      </c>
      <c r="BB1259">
        <v>6.0387188500000004</v>
      </c>
      <c r="BC1259">
        <v>14.40065877</v>
      </c>
      <c r="BD1259">
        <v>12</v>
      </c>
    </row>
    <row r="1260" spans="1:56" x14ac:dyDescent="0.25">
      <c r="A1260" s="171">
        <v>44179</v>
      </c>
      <c r="B1260" t="s">
        <v>92</v>
      </c>
      <c r="C1260" t="s">
        <v>602</v>
      </c>
      <c r="D1260" t="s">
        <v>157</v>
      </c>
      <c r="E1260" t="s">
        <v>665</v>
      </c>
      <c r="F1260" t="s">
        <v>158</v>
      </c>
      <c r="G1260" t="s">
        <v>667</v>
      </c>
      <c r="H1260" t="s">
        <v>847</v>
      </c>
      <c r="I1260" t="s">
        <v>25</v>
      </c>
      <c r="J1260" t="s">
        <v>596</v>
      </c>
      <c r="L1260" t="s">
        <v>26</v>
      </c>
      <c r="M1260" t="s">
        <v>590</v>
      </c>
      <c r="N1260" t="s">
        <v>237</v>
      </c>
      <c r="O1260" t="s">
        <v>858</v>
      </c>
      <c r="P1260" t="s">
        <v>547</v>
      </c>
      <c r="Q1260" t="s">
        <v>859</v>
      </c>
      <c r="R1260" t="s">
        <v>924</v>
      </c>
      <c r="S1260" t="s">
        <v>185</v>
      </c>
      <c r="T1260" t="s">
        <v>25</v>
      </c>
      <c r="U1260" t="s">
        <v>596</v>
      </c>
      <c r="W1260" t="s">
        <v>92</v>
      </c>
      <c r="X1260" t="s">
        <v>602</v>
      </c>
      <c r="Y1260" t="s">
        <v>157</v>
      </c>
      <c r="Z1260" t="s">
        <v>665</v>
      </c>
      <c r="AA1260" t="s">
        <v>158</v>
      </c>
      <c r="AB1260" t="s">
        <v>667</v>
      </c>
      <c r="AC1260" t="s">
        <v>875</v>
      </c>
      <c r="AD1260" t="s">
        <v>260</v>
      </c>
      <c r="AE1260" t="s">
        <v>30</v>
      </c>
      <c r="AG1260">
        <v>3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1</v>
      </c>
      <c r="AP1260">
        <v>0</v>
      </c>
      <c r="AQ1260">
        <v>0</v>
      </c>
      <c r="AR1260">
        <v>1</v>
      </c>
      <c r="AS1260">
        <v>2</v>
      </c>
      <c r="AT1260">
        <v>3</v>
      </c>
      <c r="AU1260" t="s">
        <v>37</v>
      </c>
      <c r="AW1260">
        <v>62</v>
      </c>
      <c r="AX1260">
        <v>0</v>
      </c>
      <c r="AY1260">
        <v>0</v>
      </c>
      <c r="AZ1260">
        <v>0</v>
      </c>
      <c r="BA1260">
        <v>62</v>
      </c>
      <c r="BB1260">
        <v>6.0387188500000004</v>
      </c>
      <c r="BC1260">
        <v>14.40065877</v>
      </c>
      <c r="BD1260">
        <v>12</v>
      </c>
    </row>
    <row r="1261" spans="1:56" x14ac:dyDescent="0.25">
      <c r="A1261" s="171">
        <v>44179</v>
      </c>
      <c r="B1261" t="s">
        <v>92</v>
      </c>
      <c r="C1261" t="s">
        <v>602</v>
      </c>
      <c r="D1261" t="s">
        <v>157</v>
      </c>
      <c r="E1261" t="s">
        <v>665</v>
      </c>
      <c r="F1261" t="s">
        <v>158</v>
      </c>
      <c r="G1261" t="s">
        <v>667</v>
      </c>
      <c r="H1261" t="s">
        <v>847</v>
      </c>
      <c r="I1261" t="s">
        <v>25</v>
      </c>
      <c r="J1261" t="s">
        <v>596</v>
      </c>
      <c r="L1261" t="s">
        <v>26</v>
      </c>
      <c r="M1261" t="s">
        <v>590</v>
      </c>
      <c r="N1261" t="s">
        <v>591</v>
      </c>
      <c r="O1261" t="s">
        <v>592</v>
      </c>
      <c r="P1261" t="s">
        <v>88</v>
      </c>
      <c r="Q1261" t="s">
        <v>593</v>
      </c>
      <c r="R1261" t="s">
        <v>848</v>
      </c>
      <c r="S1261" t="s">
        <v>342</v>
      </c>
      <c r="T1261" t="s">
        <v>25</v>
      </c>
      <c r="U1261" t="s">
        <v>596</v>
      </c>
      <c r="W1261" t="s">
        <v>92</v>
      </c>
      <c r="X1261" t="s">
        <v>602</v>
      </c>
      <c r="Y1261" t="s">
        <v>157</v>
      </c>
      <c r="Z1261" t="s">
        <v>665</v>
      </c>
      <c r="AA1261" t="s">
        <v>158</v>
      </c>
      <c r="AB1261" t="s">
        <v>667</v>
      </c>
      <c r="AC1261" t="s">
        <v>470</v>
      </c>
      <c r="AD1261" t="s">
        <v>260</v>
      </c>
      <c r="AE1261" t="s">
        <v>30</v>
      </c>
      <c r="AG1261">
        <v>3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1</v>
      </c>
      <c r="AP1261">
        <v>0</v>
      </c>
      <c r="AQ1261">
        <v>0</v>
      </c>
      <c r="AR1261">
        <v>0</v>
      </c>
      <c r="AS1261">
        <v>3</v>
      </c>
      <c r="AT1261">
        <v>3</v>
      </c>
      <c r="AU1261" t="s">
        <v>37</v>
      </c>
      <c r="AW1261">
        <v>180</v>
      </c>
      <c r="AX1261">
        <v>0</v>
      </c>
      <c r="AY1261">
        <v>0</v>
      </c>
      <c r="AZ1261">
        <v>0</v>
      </c>
      <c r="BA1261">
        <v>180</v>
      </c>
      <c r="BB1261">
        <v>6.0387188500000004</v>
      </c>
      <c r="BC1261">
        <v>14.40065877</v>
      </c>
      <c r="BD1261">
        <v>12</v>
      </c>
    </row>
    <row r="1262" spans="1:56" x14ac:dyDescent="0.25">
      <c r="A1262" s="171">
        <v>44179</v>
      </c>
      <c r="B1262" t="s">
        <v>10</v>
      </c>
      <c r="C1262" t="s">
        <v>659</v>
      </c>
      <c r="D1262" t="s">
        <v>927</v>
      </c>
      <c r="E1262" t="s">
        <v>928</v>
      </c>
      <c r="F1262" t="s">
        <v>1143</v>
      </c>
      <c r="G1262" t="s">
        <v>1144</v>
      </c>
      <c r="H1262" t="s">
        <v>578</v>
      </c>
      <c r="I1262" t="s">
        <v>25</v>
      </c>
      <c r="J1262" t="s">
        <v>596</v>
      </c>
      <c r="L1262" t="s">
        <v>10</v>
      </c>
      <c r="M1262" t="s">
        <v>659</v>
      </c>
      <c r="N1262" t="s">
        <v>11</v>
      </c>
      <c r="O1262" t="s">
        <v>660</v>
      </c>
      <c r="P1262" t="s">
        <v>33</v>
      </c>
      <c r="Q1262" t="s">
        <v>668</v>
      </c>
      <c r="R1262" t="s">
        <v>362</v>
      </c>
      <c r="S1262" t="s">
        <v>297</v>
      </c>
      <c r="T1262" t="s">
        <v>25</v>
      </c>
      <c r="U1262" t="s">
        <v>596</v>
      </c>
      <c r="W1262" t="s">
        <v>10</v>
      </c>
      <c r="X1262" t="s">
        <v>659</v>
      </c>
      <c r="Y1262" t="s">
        <v>128</v>
      </c>
      <c r="Z1262" t="s">
        <v>975</v>
      </c>
      <c r="AA1262" t="s">
        <v>145</v>
      </c>
      <c r="AB1262" t="s">
        <v>976</v>
      </c>
      <c r="AC1262" t="s">
        <v>496</v>
      </c>
      <c r="AD1262" t="s">
        <v>322</v>
      </c>
      <c r="AE1262" t="s">
        <v>30</v>
      </c>
      <c r="AG1262">
        <v>7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 s="36">
        <v>1</v>
      </c>
      <c r="AP1262">
        <v>2</v>
      </c>
      <c r="AQ1262">
        <v>1</v>
      </c>
      <c r="AR1262">
        <v>3</v>
      </c>
      <c r="AS1262">
        <v>1</v>
      </c>
      <c r="AT1262">
        <v>7</v>
      </c>
      <c r="AU1262" t="s">
        <v>64</v>
      </c>
      <c r="AV1262" t="s">
        <v>327</v>
      </c>
      <c r="AW1262">
        <v>168</v>
      </c>
      <c r="AX1262">
        <v>17</v>
      </c>
      <c r="AY1262">
        <v>40</v>
      </c>
      <c r="AZ1262">
        <v>1</v>
      </c>
      <c r="BA1262">
        <v>226</v>
      </c>
      <c r="BB1262">
        <v>9.2572727399999994</v>
      </c>
      <c r="BC1262">
        <v>13.77182711</v>
      </c>
      <c r="BD1262">
        <v>12</v>
      </c>
    </row>
    <row r="1263" spans="1:56" x14ac:dyDescent="0.25">
      <c r="A1263" s="171">
        <v>44179</v>
      </c>
      <c r="B1263" t="s">
        <v>10</v>
      </c>
      <c r="C1263" t="s">
        <v>659</v>
      </c>
      <c r="D1263" t="s">
        <v>11</v>
      </c>
      <c r="E1263" t="s">
        <v>660</v>
      </c>
      <c r="F1263" t="s">
        <v>51</v>
      </c>
      <c r="G1263" t="s">
        <v>1141</v>
      </c>
      <c r="H1263" t="s">
        <v>361</v>
      </c>
      <c r="I1263" t="s">
        <v>14</v>
      </c>
      <c r="J1263" t="s">
        <v>611</v>
      </c>
      <c r="L1263" t="s">
        <v>52</v>
      </c>
      <c r="M1263" t="s">
        <v>616</v>
      </c>
      <c r="R1263" t="s">
        <v>372</v>
      </c>
      <c r="S1263" t="s">
        <v>342</v>
      </c>
      <c r="T1263" t="s">
        <v>17</v>
      </c>
      <c r="U1263" t="s">
        <v>594</v>
      </c>
      <c r="W1263" t="s">
        <v>614</v>
      </c>
      <c r="X1263" t="s">
        <v>615</v>
      </c>
      <c r="AC1263" t="s">
        <v>372</v>
      </c>
      <c r="AD1263" t="s">
        <v>722</v>
      </c>
      <c r="AE1263" t="s">
        <v>36</v>
      </c>
      <c r="AG1263">
        <v>0</v>
      </c>
      <c r="AH1263">
        <v>10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 s="36">
        <v>1</v>
      </c>
      <c r="AP1263">
        <v>3</v>
      </c>
      <c r="AQ1263">
        <v>2</v>
      </c>
      <c r="AR1263">
        <v>1</v>
      </c>
      <c r="AS1263">
        <v>4</v>
      </c>
      <c r="AT1263">
        <v>10</v>
      </c>
      <c r="AU1263" t="s">
        <v>21</v>
      </c>
      <c r="AV1263" t="s">
        <v>652</v>
      </c>
      <c r="AW1263">
        <v>160</v>
      </c>
      <c r="AX1263">
        <v>40</v>
      </c>
      <c r="AY1263">
        <v>0</v>
      </c>
      <c r="AZ1263">
        <v>6</v>
      </c>
      <c r="BA1263">
        <v>206</v>
      </c>
      <c r="BB1263">
        <v>8.6633450799999991</v>
      </c>
      <c r="BC1263">
        <v>14.9876931</v>
      </c>
      <c r="BD1263">
        <v>12</v>
      </c>
    </row>
    <row r="1264" spans="1:56" x14ac:dyDescent="0.25">
      <c r="A1264" s="171">
        <v>44179</v>
      </c>
      <c r="B1264" t="s">
        <v>10</v>
      </c>
      <c r="C1264" t="s">
        <v>659</v>
      </c>
      <c r="D1264" t="s">
        <v>11</v>
      </c>
      <c r="E1264" t="s">
        <v>660</v>
      </c>
      <c r="F1264" t="s">
        <v>51</v>
      </c>
      <c r="G1264" t="s">
        <v>1141</v>
      </c>
      <c r="H1264" t="s">
        <v>361</v>
      </c>
      <c r="I1264" t="s">
        <v>14</v>
      </c>
      <c r="J1264" t="s">
        <v>611</v>
      </c>
      <c r="L1264" t="s">
        <v>52</v>
      </c>
      <c r="M1264" t="s">
        <v>616</v>
      </c>
      <c r="R1264" t="s">
        <v>372</v>
      </c>
      <c r="S1264" t="s">
        <v>61</v>
      </c>
      <c r="T1264" t="s">
        <v>17</v>
      </c>
      <c r="U1264" t="s">
        <v>594</v>
      </c>
      <c r="W1264" t="s">
        <v>614</v>
      </c>
      <c r="X1264" t="s">
        <v>615</v>
      </c>
      <c r="AC1264" t="s">
        <v>372</v>
      </c>
      <c r="AD1264" t="s">
        <v>722</v>
      </c>
      <c r="AE1264" t="s">
        <v>36</v>
      </c>
      <c r="AG1264">
        <v>0</v>
      </c>
      <c r="AH1264">
        <v>8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 s="36">
        <v>1</v>
      </c>
      <c r="AP1264">
        <v>1</v>
      </c>
      <c r="AQ1264">
        <v>2</v>
      </c>
      <c r="AR1264">
        <v>2</v>
      </c>
      <c r="AS1264">
        <v>3</v>
      </c>
      <c r="AT1264">
        <v>8</v>
      </c>
      <c r="AU1264" t="s">
        <v>21</v>
      </c>
      <c r="AV1264" t="s">
        <v>652</v>
      </c>
      <c r="AW1264">
        <v>120</v>
      </c>
      <c r="AX1264">
        <v>40</v>
      </c>
      <c r="AY1264">
        <v>0</v>
      </c>
      <c r="AZ1264">
        <v>6</v>
      </c>
      <c r="BA1264">
        <v>166</v>
      </c>
      <c r="BB1264">
        <v>8.6633450799999991</v>
      </c>
      <c r="BC1264">
        <v>14.9876931</v>
      </c>
      <c r="BD1264">
        <v>12</v>
      </c>
    </row>
    <row r="1265" spans="1:56" x14ac:dyDescent="0.25">
      <c r="A1265" s="171">
        <v>44179</v>
      </c>
      <c r="B1265" t="s">
        <v>10</v>
      </c>
      <c r="C1265" t="s">
        <v>659</v>
      </c>
      <c r="D1265" t="s">
        <v>11</v>
      </c>
      <c r="E1265" t="s">
        <v>660</v>
      </c>
      <c r="F1265" t="s">
        <v>51</v>
      </c>
      <c r="G1265" t="s">
        <v>1141</v>
      </c>
      <c r="H1265" t="s">
        <v>361</v>
      </c>
      <c r="I1265" t="s">
        <v>14</v>
      </c>
      <c r="J1265" t="s">
        <v>611</v>
      </c>
      <c r="L1265" t="s">
        <v>52</v>
      </c>
      <c r="M1265" t="s">
        <v>616</v>
      </c>
      <c r="R1265" t="s">
        <v>372</v>
      </c>
      <c r="S1265" t="s">
        <v>342</v>
      </c>
      <c r="T1265" t="s">
        <v>17</v>
      </c>
      <c r="U1265" t="s">
        <v>594</v>
      </c>
      <c r="W1265" t="s">
        <v>614</v>
      </c>
      <c r="X1265" t="s">
        <v>615</v>
      </c>
      <c r="AC1265" t="s">
        <v>372</v>
      </c>
      <c r="AD1265" t="s">
        <v>722</v>
      </c>
      <c r="AE1265" t="s">
        <v>36</v>
      </c>
      <c r="AG1265">
        <v>0</v>
      </c>
      <c r="AH1265">
        <v>9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 s="36">
        <v>1</v>
      </c>
      <c r="AP1265">
        <v>2</v>
      </c>
      <c r="AQ1265">
        <v>2</v>
      </c>
      <c r="AR1265">
        <v>2</v>
      </c>
      <c r="AS1265">
        <v>3</v>
      </c>
      <c r="AT1265">
        <v>9</v>
      </c>
      <c r="AU1265" t="s">
        <v>269</v>
      </c>
      <c r="AV1265" t="s">
        <v>652</v>
      </c>
      <c r="AW1265">
        <v>100</v>
      </c>
      <c r="AX1265">
        <v>50</v>
      </c>
      <c r="AY1265">
        <v>0</v>
      </c>
      <c r="AZ1265">
        <v>5</v>
      </c>
      <c r="BA1265">
        <v>155</v>
      </c>
      <c r="BB1265">
        <v>8.6633450799999991</v>
      </c>
      <c r="BC1265">
        <v>14.9876931</v>
      </c>
      <c r="BD1265">
        <v>12</v>
      </c>
    </row>
    <row r="1266" spans="1:56" x14ac:dyDescent="0.25">
      <c r="A1266" s="171">
        <v>44179</v>
      </c>
      <c r="B1266" t="s">
        <v>10</v>
      </c>
      <c r="C1266" t="s">
        <v>659</v>
      </c>
      <c r="D1266" t="s">
        <v>11</v>
      </c>
      <c r="E1266" t="s">
        <v>660</v>
      </c>
      <c r="F1266" t="s">
        <v>12</v>
      </c>
      <c r="G1266" t="s">
        <v>661</v>
      </c>
      <c r="H1266" t="s">
        <v>13</v>
      </c>
      <c r="I1266" t="s">
        <v>25</v>
      </c>
      <c r="J1266" t="s">
        <v>596</v>
      </c>
      <c r="L1266" t="s">
        <v>10</v>
      </c>
      <c r="M1266" t="s">
        <v>659</v>
      </c>
      <c r="N1266" t="s">
        <v>11</v>
      </c>
      <c r="O1266" t="s">
        <v>660</v>
      </c>
      <c r="P1266" t="s">
        <v>12</v>
      </c>
      <c r="Q1266" t="s">
        <v>661</v>
      </c>
      <c r="R1266" t="s">
        <v>13</v>
      </c>
      <c r="S1266" t="s">
        <v>249</v>
      </c>
      <c r="T1266" t="s">
        <v>17</v>
      </c>
      <c r="U1266" t="s">
        <v>594</v>
      </c>
      <c r="W1266" t="s">
        <v>18</v>
      </c>
      <c r="X1266" t="s">
        <v>601</v>
      </c>
      <c r="AC1266" t="s">
        <v>372</v>
      </c>
      <c r="AD1266" t="s">
        <v>658</v>
      </c>
      <c r="AE1266" t="s">
        <v>30</v>
      </c>
      <c r="AG1266">
        <v>3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 s="36">
        <v>1</v>
      </c>
      <c r="AP1266">
        <v>0</v>
      </c>
      <c r="AQ1266">
        <v>0</v>
      </c>
      <c r="AR1266">
        <v>0</v>
      </c>
      <c r="AS1266">
        <v>3</v>
      </c>
      <c r="AT1266">
        <v>3</v>
      </c>
      <c r="AU1266" t="s">
        <v>151</v>
      </c>
      <c r="AV1266" t="s">
        <v>327</v>
      </c>
      <c r="AW1266">
        <v>99</v>
      </c>
      <c r="AX1266">
        <v>0</v>
      </c>
      <c r="AY1266">
        <v>0</v>
      </c>
      <c r="AZ1266">
        <v>2</v>
      </c>
      <c r="BA1266">
        <v>101</v>
      </c>
      <c r="BB1266">
        <v>7.7847441999999996</v>
      </c>
      <c r="BC1266">
        <v>15.51739456</v>
      </c>
      <c r="BD1266">
        <v>12</v>
      </c>
    </row>
    <row r="1267" spans="1:56" x14ac:dyDescent="0.25">
      <c r="A1267" s="171">
        <v>44179</v>
      </c>
      <c r="B1267" t="s">
        <v>10</v>
      </c>
      <c r="C1267" t="s">
        <v>659</v>
      </c>
      <c r="D1267" t="s">
        <v>11</v>
      </c>
      <c r="E1267" t="s">
        <v>660</v>
      </c>
      <c r="F1267" t="s">
        <v>12</v>
      </c>
      <c r="G1267" t="s">
        <v>661</v>
      </c>
      <c r="H1267" t="s">
        <v>368</v>
      </c>
      <c r="I1267" t="s">
        <v>14</v>
      </c>
      <c r="J1267" t="s">
        <v>611</v>
      </c>
      <c r="L1267" t="s">
        <v>97</v>
      </c>
      <c r="M1267" t="s">
        <v>644</v>
      </c>
      <c r="R1267" t="s">
        <v>372</v>
      </c>
      <c r="S1267" t="s">
        <v>138</v>
      </c>
      <c r="T1267" t="s">
        <v>17</v>
      </c>
      <c r="U1267" t="s">
        <v>594</v>
      </c>
      <c r="W1267" t="s">
        <v>18</v>
      </c>
      <c r="X1267" t="s">
        <v>601</v>
      </c>
      <c r="AC1267" t="s">
        <v>372</v>
      </c>
      <c r="AD1267" t="s">
        <v>249</v>
      </c>
      <c r="AE1267" t="s">
        <v>36</v>
      </c>
      <c r="AG1267">
        <v>0</v>
      </c>
      <c r="AH1267">
        <v>13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 s="36">
        <v>1</v>
      </c>
      <c r="AP1267">
        <v>2</v>
      </c>
      <c r="AQ1267">
        <v>4</v>
      </c>
      <c r="AR1267">
        <v>4</v>
      </c>
      <c r="AS1267">
        <v>3</v>
      </c>
      <c r="AT1267">
        <v>13</v>
      </c>
      <c r="AU1267" t="s">
        <v>31</v>
      </c>
      <c r="AW1267">
        <v>240</v>
      </c>
      <c r="AX1267">
        <v>64</v>
      </c>
      <c r="AY1267">
        <v>0</v>
      </c>
      <c r="AZ1267">
        <v>0</v>
      </c>
      <c r="BA1267">
        <v>304</v>
      </c>
      <c r="BB1267">
        <v>7.5627594599999997</v>
      </c>
      <c r="BC1267">
        <v>15.4252009</v>
      </c>
      <c r="BD1267">
        <v>12</v>
      </c>
    </row>
    <row r="1268" spans="1:56" x14ac:dyDescent="0.25">
      <c r="A1268" s="171">
        <v>44179</v>
      </c>
      <c r="B1268" t="s">
        <v>10</v>
      </c>
      <c r="C1268" t="s">
        <v>659</v>
      </c>
      <c r="D1268" t="s">
        <v>11</v>
      </c>
      <c r="E1268" t="s">
        <v>660</v>
      </c>
      <c r="F1268" t="s">
        <v>12</v>
      </c>
      <c r="G1268" t="s">
        <v>661</v>
      </c>
      <c r="H1268" t="s">
        <v>368</v>
      </c>
      <c r="I1268" t="s">
        <v>25</v>
      </c>
      <c r="J1268" t="s">
        <v>596</v>
      </c>
      <c r="L1268" t="s">
        <v>10</v>
      </c>
      <c r="M1268" t="s">
        <v>659</v>
      </c>
      <c r="N1268" t="s">
        <v>11</v>
      </c>
      <c r="O1268" t="s">
        <v>660</v>
      </c>
      <c r="P1268" t="s">
        <v>51</v>
      </c>
      <c r="Q1268" t="s">
        <v>1141</v>
      </c>
      <c r="R1268" t="s">
        <v>1185</v>
      </c>
      <c r="S1268" t="s">
        <v>83</v>
      </c>
      <c r="T1268" t="s">
        <v>17</v>
      </c>
      <c r="U1268" t="s">
        <v>594</v>
      </c>
      <c r="W1268" t="s">
        <v>18</v>
      </c>
      <c r="X1268" t="s">
        <v>601</v>
      </c>
      <c r="AC1268" t="s">
        <v>372</v>
      </c>
      <c r="AD1268" t="s">
        <v>62</v>
      </c>
      <c r="AE1268" t="s">
        <v>30</v>
      </c>
      <c r="AG1268">
        <v>15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 s="36">
        <v>1</v>
      </c>
      <c r="AP1268">
        <v>3</v>
      </c>
      <c r="AQ1268">
        <v>3</v>
      </c>
      <c r="AR1268">
        <v>5</v>
      </c>
      <c r="AS1268">
        <v>4</v>
      </c>
      <c r="AT1268">
        <v>15</v>
      </c>
      <c r="AU1268" t="s">
        <v>31</v>
      </c>
      <c r="AW1268">
        <v>196</v>
      </c>
      <c r="AX1268">
        <v>108</v>
      </c>
      <c r="AY1268">
        <v>0</v>
      </c>
      <c r="AZ1268">
        <v>0</v>
      </c>
      <c r="BA1268">
        <v>304</v>
      </c>
      <c r="BB1268">
        <v>7.5627594599999997</v>
      </c>
      <c r="BC1268">
        <v>15.4252009</v>
      </c>
      <c r="BD1268">
        <v>12</v>
      </c>
    </row>
    <row r="1269" spans="1:56" x14ac:dyDescent="0.25">
      <c r="A1269" s="171">
        <v>44179</v>
      </c>
      <c r="B1269" t="s">
        <v>10</v>
      </c>
      <c r="C1269" t="s">
        <v>659</v>
      </c>
      <c r="D1269" t="s">
        <v>11</v>
      </c>
      <c r="E1269" t="s">
        <v>660</v>
      </c>
      <c r="F1269" t="s">
        <v>12</v>
      </c>
      <c r="G1269" t="s">
        <v>661</v>
      </c>
      <c r="H1269" t="s">
        <v>368</v>
      </c>
      <c r="I1269" t="s">
        <v>25</v>
      </c>
      <c r="J1269" t="s">
        <v>596</v>
      </c>
      <c r="L1269" t="s">
        <v>10</v>
      </c>
      <c r="M1269" t="s">
        <v>659</v>
      </c>
      <c r="N1269" t="s">
        <v>11</v>
      </c>
      <c r="O1269" t="s">
        <v>660</v>
      </c>
      <c r="P1269" t="s">
        <v>51</v>
      </c>
      <c r="Q1269" t="s">
        <v>1141</v>
      </c>
      <c r="R1269" t="s">
        <v>361</v>
      </c>
      <c r="S1269" t="s">
        <v>141</v>
      </c>
      <c r="T1269" t="s">
        <v>17</v>
      </c>
      <c r="U1269" t="s">
        <v>594</v>
      </c>
      <c r="W1269" t="s">
        <v>18</v>
      </c>
      <c r="X1269" t="s">
        <v>601</v>
      </c>
      <c r="AC1269" t="s">
        <v>372</v>
      </c>
      <c r="AD1269" t="s">
        <v>283</v>
      </c>
      <c r="AE1269" t="s">
        <v>30</v>
      </c>
      <c r="AG1269">
        <v>16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 s="36">
        <v>1</v>
      </c>
      <c r="AP1269">
        <v>3</v>
      </c>
      <c r="AQ1269">
        <v>2</v>
      </c>
      <c r="AR1269">
        <v>6</v>
      </c>
      <c r="AS1269">
        <v>5</v>
      </c>
      <c r="AT1269">
        <v>16</v>
      </c>
      <c r="AU1269" t="s">
        <v>21</v>
      </c>
      <c r="AV1269" t="s">
        <v>327</v>
      </c>
      <c r="AW1269">
        <v>320</v>
      </c>
      <c r="AX1269">
        <v>128</v>
      </c>
      <c r="AY1269">
        <v>0</v>
      </c>
      <c r="AZ1269">
        <v>4</v>
      </c>
      <c r="BA1269">
        <v>452</v>
      </c>
      <c r="BB1269">
        <v>7.5627594599999997</v>
      </c>
      <c r="BC1269">
        <v>15.4252009</v>
      </c>
      <c r="BD1269">
        <v>12</v>
      </c>
    </row>
    <row r="1270" spans="1:56" x14ac:dyDescent="0.25">
      <c r="A1270" s="171">
        <v>44180</v>
      </c>
      <c r="B1270" t="s">
        <v>26</v>
      </c>
      <c r="C1270" t="s">
        <v>590</v>
      </c>
      <c r="D1270" t="s">
        <v>591</v>
      </c>
      <c r="E1270" t="s">
        <v>592</v>
      </c>
      <c r="F1270" t="s">
        <v>142</v>
      </c>
      <c r="G1270" t="s">
        <v>606</v>
      </c>
      <c r="H1270" t="s">
        <v>363</v>
      </c>
      <c r="I1270" t="s">
        <v>25</v>
      </c>
      <c r="J1270" t="s">
        <v>596</v>
      </c>
      <c r="L1270" t="s">
        <v>26</v>
      </c>
      <c r="M1270" t="s">
        <v>590</v>
      </c>
      <c r="N1270" t="s">
        <v>591</v>
      </c>
      <c r="O1270" t="s">
        <v>592</v>
      </c>
      <c r="P1270" t="s">
        <v>142</v>
      </c>
      <c r="Q1270" t="s">
        <v>606</v>
      </c>
      <c r="R1270" t="s">
        <v>363</v>
      </c>
      <c r="S1270" t="s">
        <v>319</v>
      </c>
      <c r="T1270" t="s">
        <v>17</v>
      </c>
      <c r="U1270" t="s">
        <v>594</v>
      </c>
      <c r="W1270" t="s">
        <v>18</v>
      </c>
      <c r="X1270" t="s">
        <v>601</v>
      </c>
      <c r="AC1270" t="s">
        <v>372</v>
      </c>
      <c r="AD1270" t="s">
        <v>320</v>
      </c>
      <c r="AE1270" t="s">
        <v>30</v>
      </c>
      <c r="AG1270">
        <v>2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1</v>
      </c>
      <c r="AP1270">
        <v>0</v>
      </c>
      <c r="AQ1270">
        <v>0</v>
      </c>
      <c r="AR1270">
        <v>0</v>
      </c>
      <c r="AS1270">
        <v>2</v>
      </c>
      <c r="AT1270">
        <v>2</v>
      </c>
      <c r="AU1270" t="s">
        <v>37</v>
      </c>
      <c r="AW1270">
        <v>85</v>
      </c>
      <c r="AX1270">
        <v>0</v>
      </c>
      <c r="AY1270">
        <v>0</v>
      </c>
      <c r="AZ1270">
        <v>0</v>
      </c>
      <c r="BA1270">
        <v>85</v>
      </c>
      <c r="BB1270">
        <v>6.9304543000000001</v>
      </c>
      <c r="BC1270">
        <v>14.819990539999999</v>
      </c>
      <c r="BD1270">
        <v>12</v>
      </c>
    </row>
    <row r="1271" spans="1:56" x14ac:dyDescent="0.25">
      <c r="A1271" s="171">
        <v>44180</v>
      </c>
      <c r="B1271" t="s">
        <v>26</v>
      </c>
      <c r="C1271" t="s">
        <v>590</v>
      </c>
      <c r="D1271" t="s">
        <v>591</v>
      </c>
      <c r="E1271" t="s">
        <v>592</v>
      </c>
      <c r="F1271" t="s">
        <v>142</v>
      </c>
      <c r="G1271" t="s">
        <v>606</v>
      </c>
      <c r="H1271" t="s">
        <v>363</v>
      </c>
      <c r="I1271" t="s">
        <v>25</v>
      </c>
      <c r="J1271" t="s">
        <v>596</v>
      </c>
      <c r="L1271" t="s">
        <v>26</v>
      </c>
      <c r="M1271" t="s">
        <v>590</v>
      </c>
      <c r="N1271" t="s">
        <v>591</v>
      </c>
      <c r="O1271" t="s">
        <v>592</v>
      </c>
      <c r="P1271" t="s">
        <v>142</v>
      </c>
      <c r="Q1271" t="s">
        <v>606</v>
      </c>
      <c r="R1271" t="s">
        <v>363</v>
      </c>
      <c r="S1271" t="s">
        <v>319</v>
      </c>
      <c r="T1271" t="s">
        <v>17</v>
      </c>
      <c r="U1271" t="s">
        <v>594</v>
      </c>
      <c r="W1271" t="s">
        <v>18</v>
      </c>
      <c r="X1271" t="s">
        <v>601</v>
      </c>
      <c r="AC1271" t="s">
        <v>372</v>
      </c>
      <c r="AD1271" t="s">
        <v>270</v>
      </c>
      <c r="AE1271" t="s">
        <v>30</v>
      </c>
      <c r="AG1271">
        <v>2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1</v>
      </c>
      <c r="AP1271">
        <v>0</v>
      </c>
      <c r="AQ1271">
        <v>0</v>
      </c>
      <c r="AR1271">
        <v>0</v>
      </c>
      <c r="AS1271">
        <v>2</v>
      </c>
      <c r="AT1271">
        <v>2</v>
      </c>
      <c r="AU1271" t="s">
        <v>37</v>
      </c>
      <c r="AW1271">
        <v>45</v>
      </c>
      <c r="AX1271">
        <v>0</v>
      </c>
      <c r="AY1271">
        <v>0</v>
      </c>
      <c r="AZ1271">
        <v>0</v>
      </c>
      <c r="BA1271">
        <v>45</v>
      </c>
      <c r="BB1271">
        <v>6.9304543000000001</v>
      </c>
      <c r="BC1271">
        <v>14.819990539999999</v>
      </c>
      <c r="BD1271">
        <v>12</v>
      </c>
    </row>
    <row r="1272" spans="1:56" x14ac:dyDescent="0.25">
      <c r="A1272" s="171">
        <v>44180</v>
      </c>
      <c r="B1272" t="s">
        <v>26</v>
      </c>
      <c r="C1272" t="s">
        <v>590</v>
      </c>
      <c r="D1272" t="s">
        <v>591</v>
      </c>
      <c r="E1272" t="s">
        <v>592</v>
      </c>
      <c r="F1272" t="s">
        <v>142</v>
      </c>
      <c r="G1272" t="s">
        <v>606</v>
      </c>
      <c r="H1272" t="s">
        <v>363</v>
      </c>
      <c r="I1272" t="s">
        <v>25</v>
      </c>
      <c r="J1272" t="s">
        <v>596</v>
      </c>
      <c r="L1272" t="s">
        <v>26</v>
      </c>
      <c r="M1272" t="s">
        <v>590</v>
      </c>
      <c r="N1272" t="s">
        <v>591</v>
      </c>
      <c r="O1272" t="s">
        <v>592</v>
      </c>
      <c r="P1272" t="s">
        <v>142</v>
      </c>
      <c r="Q1272" t="s">
        <v>606</v>
      </c>
      <c r="R1272" t="s">
        <v>363</v>
      </c>
      <c r="S1272" t="s">
        <v>319</v>
      </c>
      <c r="T1272" t="s">
        <v>17</v>
      </c>
      <c r="U1272" t="s">
        <v>594</v>
      </c>
      <c r="W1272" t="s">
        <v>18</v>
      </c>
      <c r="X1272" t="s">
        <v>601</v>
      </c>
      <c r="AC1272" t="s">
        <v>372</v>
      </c>
      <c r="AD1272" t="s">
        <v>270</v>
      </c>
      <c r="AE1272" t="s">
        <v>30</v>
      </c>
      <c r="AG1272">
        <v>2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1</v>
      </c>
      <c r="AP1272">
        <v>0</v>
      </c>
      <c r="AQ1272">
        <v>0</v>
      </c>
      <c r="AR1272">
        <v>0</v>
      </c>
      <c r="AS1272">
        <v>2</v>
      </c>
      <c r="AT1272">
        <v>2</v>
      </c>
      <c r="AU1272" t="s">
        <v>37</v>
      </c>
      <c r="AW1272">
        <v>45</v>
      </c>
      <c r="AX1272">
        <v>0</v>
      </c>
      <c r="AY1272">
        <v>0</v>
      </c>
      <c r="AZ1272">
        <v>0</v>
      </c>
      <c r="BA1272">
        <v>45</v>
      </c>
      <c r="BB1272">
        <v>6.9304543000000001</v>
      </c>
      <c r="BC1272">
        <v>14.819990539999999</v>
      </c>
      <c r="BD1272">
        <v>12</v>
      </c>
    </row>
    <row r="1273" spans="1:56" x14ac:dyDescent="0.25">
      <c r="A1273" s="171">
        <v>44180</v>
      </c>
      <c r="B1273" t="s">
        <v>26</v>
      </c>
      <c r="C1273" t="s">
        <v>590</v>
      </c>
      <c r="D1273" t="s">
        <v>591</v>
      </c>
      <c r="E1273" t="s">
        <v>592</v>
      </c>
      <c r="F1273" t="s">
        <v>142</v>
      </c>
      <c r="G1273" t="s">
        <v>606</v>
      </c>
      <c r="H1273" t="s">
        <v>363</v>
      </c>
      <c r="I1273" t="s">
        <v>14</v>
      </c>
      <c r="J1273" t="s">
        <v>611</v>
      </c>
      <c r="L1273" t="s">
        <v>34</v>
      </c>
      <c r="M1273" t="s">
        <v>651</v>
      </c>
      <c r="R1273" t="s">
        <v>372</v>
      </c>
      <c r="S1273" t="s">
        <v>314</v>
      </c>
      <c r="T1273" t="s">
        <v>17</v>
      </c>
      <c r="U1273" t="s">
        <v>594</v>
      </c>
      <c r="W1273" t="s">
        <v>221</v>
      </c>
      <c r="X1273" t="s">
        <v>622</v>
      </c>
      <c r="AC1273" t="s">
        <v>372</v>
      </c>
      <c r="AD1273" t="s">
        <v>322</v>
      </c>
      <c r="AE1273" t="s">
        <v>36</v>
      </c>
      <c r="AG1273">
        <v>0</v>
      </c>
      <c r="AH1273">
        <v>19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1</v>
      </c>
      <c r="AP1273">
        <v>5</v>
      </c>
      <c r="AQ1273">
        <v>4</v>
      </c>
      <c r="AR1273">
        <v>6</v>
      </c>
      <c r="AS1273">
        <v>4</v>
      </c>
      <c r="AT1273">
        <v>19</v>
      </c>
      <c r="AU1273" t="s">
        <v>31</v>
      </c>
      <c r="AW1273">
        <v>250</v>
      </c>
      <c r="AX1273">
        <v>13</v>
      </c>
      <c r="AY1273">
        <v>0</v>
      </c>
      <c r="AZ1273">
        <v>0</v>
      </c>
      <c r="BA1273">
        <v>263</v>
      </c>
      <c r="BB1273">
        <v>6.9304543000000001</v>
      </c>
      <c r="BC1273">
        <v>14.819990539999999</v>
      </c>
      <c r="BD1273">
        <v>12</v>
      </c>
    </row>
    <row r="1274" spans="1:56" x14ac:dyDescent="0.25">
      <c r="A1274" s="171">
        <v>44180</v>
      </c>
      <c r="B1274" t="s">
        <v>26</v>
      </c>
      <c r="C1274" t="s">
        <v>590</v>
      </c>
      <c r="D1274" t="s">
        <v>591</v>
      </c>
      <c r="E1274" t="s">
        <v>592</v>
      </c>
      <c r="F1274" t="s">
        <v>142</v>
      </c>
      <c r="G1274" t="s">
        <v>606</v>
      </c>
      <c r="H1274" t="s">
        <v>363</v>
      </c>
      <c r="I1274" t="s">
        <v>14</v>
      </c>
      <c r="J1274" t="s">
        <v>611</v>
      </c>
      <c r="L1274" t="s">
        <v>136</v>
      </c>
      <c r="M1274" t="s">
        <v>612</v>
      </c>
      <c r="R1274" t="s">
        <v>372</v>
      </c>
      <c r="S1274" t="s">
        <v>232</v>
      </c>
      <c r="T1274" t="s">
        <v>17</v>
      </c>
      <c r="U1274" t="s">
        <v>594</v>
      </c>
      <c r="W1274" t="s">
        <v>221</v>
      </c>
      <c r="X1274" t="s">
        <v>622</v>
      </c>
      <c r="AC1274" t="s">
        <v>372</v>
      </c>
      <c r="AD1274" t="s">
        <v>658</v>
      </c>
      <c r="AE1274" t="s">
        <v>36</v>
      </c>
      <c r="AG1274">
        <v>0</v>
      </c>
      <c r="AH1274">
        <v>19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1</v>
      </c>
      <c r="AP1274">
        <v>4</v>
      </c>
      <c r="AQ1274">
        <v>5</v>
      </c>
      <c r="AR1274">
        <v>5</v>
      </c>
      <c r="AS1274">
        <v>5</v>
      </c>
      <c r="AT1274">
        <v>19</v>
      </c>
      <c r="AU1274" t="s">
        <v>31</v>
      </c>
      <c r="AW1274">
        <v>150</v>
      </c>
      <c r="AX1274">
        <v>17</v>
      </c>
      <c r="AY1274">
        <v>0</v>
      </c>
      <c r="AZ1274">
        <v>0</v>
      </c>
      <c r="BA1274">
        <v>167</v>
      </c>
      <c r="BB1274">
        <v>6.9304543000000001</v>
      </c>
      <c r="BC1274">
        <v>14.819990539999999</v>
      </c>
      <c r="BD1274">
        <v>12</v>
      </c>
    </row>
    <row r="1275" spans="1:56" x14ac:dyDescent="0.25">
      <c r="A1275" s="171">
        <v>44180</v>
      </c>
      <c r="B1275" t="s">
        <v>26</v>
      </c>
      <c r="C1275" t="s">
        <v>590</v>
      </c>
      <c r="D1275" t="s">
        <v>591</v>
      </c>
      <c r="E1275" t="s">
        <v>592</v>
      </c>
      <c r="F1275" t="s">
        <v>142</v>
      </c>
      <c r="G1275" t="s">
        <v>606</v>
      </c>
      <c r="H1275" t="s">
        <v>363</v>
      </c>
      <c r="I1275" t="s">
        <v>14</v>
      </c>
      <c r="J1275" t="s">
        <v>611</v>
      </c>
      <c r="L1275" t="s">
        <v>324</v>
      </c>
      <c r="M1275" t="s">
        <v>629</v>
      </c>
      <c r="R1275" t="s">
        <v>372</v>
      </c>
      <c r="S1275" t="s">
        <v>232</v>
      </c>
      <c r="T1275" t="s">
        <v>17</v>
      </c>
      <c r="U1275" t="s">
        <v>594</v>
      </c>
      <c r="W1275" t="s">
        <v>143</v>
      </c>
      <c r="X1275" t="s">
        <v>595</v>
      </c>
      <c r="AC1275" t="s">
        <v>372</v>
      </c>
      <c r="AD1275" t="s">
        <v>321</v>
      </c>
      <c r="AE1275" t="s">
        <v>36</v>
      </c>
      <c r="AG1275">
        <v>0</v>
      </c>
      <c r="AH1275">
        <v>13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1</v>
      </c>
      <c r="AP1275">
        <v>3</v>
      </c>
      <c r="AQ1275">
        <v>4</v>
      </c>
      <c r="AR1275">
        <v>3</v>
      </c>
      <c r="AS1275">
        <v>3</v>
      </c>
      <c r="AT1275">
        <v>13</v>
      </c>
      <c r="AU1275" t="s">
        <v>31</v>
      </c>
      <c r="AW1275">
        <v>150</v>
      </c>
      <c r="AX1275">
        <v>22</v>
      </c>
      <c r="AY1275">
        <v>0</v>
      </c>
      <c r="AZ1275">
        <v>0</v>
      </c>
      <c r="BA1275">
        <v>172</v>
      </c>
      <c r="BB1275">
        <v>6.9304543000000001</v>
      </c>
      <c r="BC1275">
        <v>14.819990539999999</v>
      </c>
      <c r="BD1275">
        <v>12</v>
      </c>
    </row>
    <row r="1276" spans="1:56" x14ac:dyDescent="0.25">
      <c r="A1276" s="171">
        <v>44180</v>
      </c>
      <c r="B1276" t="s">
        <v>26</v>
      </c>
      <c r="C1276" t="s">
        <v>590</v>
      </c>
      <c r="D1276" t="s">
        <v>591</v>
      </c>
      <c r="E1276" t="s">
        <v>592</v>
      </c>
      <c r="F1276" t="s">
        <v>142</v>
      </c>
      <c r="G1276" t="s">
        <v>606</v>
      </c>
      <c r="H1276" t="s">
        <v>363</v>
      </c>
      <c r="I1276" t="s">
        <v>14</v>
      </c>
      <c r="J1276" t="s">
        <v>611</v>
      </c>
      <c r="L1276" t="s">
        <v>147</v>
      </c>
      <c r="M1276" t="s">
        <v>641</v>
      </c>
      <c r="R1276" t="s">
        <v>372</v>
      </c>
      <c r="S1276" t="s">
        <v>245</v>
      </c>
      <c r="T1276" t="s">
        <v>17</v>
      </c>
      <c r="U1276" t="s">
        <v>594</v>
      </c>
      <c r="W1276" t="s">
        <v>639</v>
      </c>
      <c r="X1276" t="s">
        <v>640</v>
      </c>
      <c r="AC1276" t="s">
        <v>372</v>
      </c>
      <c r="AD1276" t="s">
        <v>266</v>
      </c>
      <c r="AE1276" t="s">
        <v>36</v>
      </c>
      <c r="AG1276">
        <v>0</v>
      </c>
      <c r="AH1276">
        <v>9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1</v>
      </c>
      <c r="AP1276">
        <v>2</v>
      </c>
      <c r="AQ1276">
        <v>3</v>
      </c>
      <c r="AR1276">
        <v>2</v>
      </c>
      <c r="AS1276">
        <v>2</v>
      </c>
      <c r="AT1276">
        <v>9</v>
      </c>
      <c r="AU1276" t="s">
        <v>31</v>
      </c>
      <c r="AW1276">
        <v>320</v>
      </c>
      <c r="AX1276">
        <v>39</v>
      </c>
      <c r="AY1276">
        <v>0</v>
      </c>
      <c r="AZ1276">
        <v>0</v>
      </c>
      <c r="BA1276">
        <v>359</v>
      </c>
      <c r="BB1276">
        <v>6.9304543000000001</v>
      </c>
      <c r="BC1276">
        <v>14.819990539999999</v>
      </c>
      <c r="BD1276">
        <v>12</v>
      </c>
    </row>
    <row r="1277" spans="1:56" x14ac:dyDescent="0.25">
      <c r="A1277" s="171">
        <v>44180</v>
      </c>
      <c r="B1277" t="s">
        <v>26</v>
      </c>
      <c r="C1277" t="s">
        <v>590</v>
      </c>
      <c r="D1277" t="s">
        <v>591</v>
      </c>
      <c r="E1277" t="s">
        <v>592</v>
      </c>
      <c r="F1277" t="s">
        <v>142</v>
      </c>
      <c r="G1277" t="s">
        <v>606</v>
      </c>
      <c r="H1277" t="s">
        <v>363</v>
      </c>
      <c r="I1277" t="s">
        <v>14</v>
      </c>
      <c r="J1277" t="s">
        <v>611</v>
      </c>
      <c r="L1277" t="s">
        <v>136</v>
      </c>
      <c r="M1277" t="s">
        <v>612</v>
      </c>
      <c r="R1277" t="s">
        <v>372</v>
      </c>
      <c r="S1277" t="s">
        <v>19</v>
      </c>
      <c r="T1277" t="s">
        <v>17</v>
      </c>
      <c r="U1277" t="s">
        <v>594</v>
      </c>
      <c r="W1277" t="s">
        <v>243</v>
      </c>
      <c r="X1277" t="s">
        <v>630</v>
      </c>
      <c r="AC1277" t="s">
        <v>372</v>
      </c>
      <c r="AD1277" t="s">
        <v>267</v>
      </c>
      <c r="AE1277" t="s">
        <v>36</v>
      </c>
      <c r="AG1277">
        <v>0</v>
      </c>
      <c r="AH1277">
        <v>14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1</v>
      </c>
      <c r="AP1277">
        <v>3</v>
      </c>
      <c r="AQ1277">
        <v>4</v>
      </c>
      <c r="AR1277">
        <v>5</v>
      </c>
      <c r="AS1277">
        <v>2</v>
      </c>
      <c r="AT1277">
        <v>14</v>
      </c>
      <c r="AU1277" t="s">
        <v>31</v>
      </c>
      <c r="AW1277">
        <v>200</v>
      </c>
      <c r="AX1277">
        <v>27</v>
      </c>
      <c r="AY1277">
        <v>0</v>
      </c>
      <c r="AZ1277">
        <v>0</v>
      </c>
      <c r="BA1277">
        <v>227</v>
      </c>
      <c r="BB1277">
        <v>6.9304543000000001</v>
      </c>
      <c r="BC1277">
        <v>14.819990539999999</v>
      </c>
      <c r="BD1277">
        <v>12</v>
      </c>
    </row>
    <row r="1278" spans="1:56" x14ac:dyDescent="0.25">
      <c r="A1278" s="171">
        <v>44180</v>
      </c>
      <c r="B1278" t="s">
        <v>26</v>
      </c>
      <c r="C1278" t="s">
        <v>590</v>
      </c>
      <c r="D1278" t="s">
        <v>591</v>
      </c>
      <c r="E1278" t="s">
        <v>592</v>
      </c>
      <c r="F1278" t="s">
        <v>142</v>
      </c>
      <c r="G1278" t="s">
        <v>606</v>
      </c>
      <c r="H1278" t="s">
        <v>363</v>
      </c>
      <c r="I1278" t="s">
        <v>14</v>
      </c>
      <c r="J1278" t="s">
        <v>611</v>
      </c>
      <c r="L1278" t="s">
        <v>313</v>
      </c>
      <c r="M1278" t="s">
        <v>627</v>
      </c>
      <c r="R1278" t="s">
        <v>372</v>
      </c>
      <c r="S1278" t="s">
        <v>245</v>
      </c>
      <c r="T1278" t="s">
        <v>17</v>
      </c>
      <c r="U1278" t="s">
        <v>594</v>
      </c>
      <c r="W1278" t="s">
        <v>177</v>
      </c>
      <c r="X1278" t="s">
        <v>624</v>
      </c>
      <c r="AC1278" t="s">
        <v>372</v>
      </c>
      <c r="AD1278" t="s">
        <v>266</v>
      </c>
      <c r="AE1278" t="s">
        <v>36</v>
      </c>
      <c r="AG1278">
        <v>0</v>
      </c>
      <c r="AH1278">
        <v>15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1</v>
      </c>
      <c r="AP1278">
        <v>3</v>
      </c>
      <c r="AQ1278">
        <v>4</v>
      </c>
      <c r="AR1278">
        <v>3</v>
      </c>
      <c r="AS1278">
        <v>5</v>
      </c>
      <c r="AT1278">
        <v>15</v>
      </c>
      <c r="AU1278" t="s">
        <v>21</v>
      </c>
      <c r="AV1278" t="s">
        <v>327</v>
      </c>
      <c r="AW1278">
        <v>200</v>
      </c>
      <c r="AX1278">
        <v>25</v>
      </c>
      <c r="AY1278">
        <v>0</v>
      </c>
      <c r="AZ1278">
        <v>6</v>
      </c>
      <c r="BA1278">
        <v>231</v>
      </c>
      <c r="BB1278">
        <v>6.9304543000000001</v>
      </c>
      <c r="BC1278">
        <v>14.819990539999999</v>
      </c>
      <c r="BD1278">
        <v>12</v>
      </c>
    </row>
    <row r="1279" spans="1:56" x14ac:dyDescent="0.25">
      <c r="A1279" s="171">
        <v>44180</v>
      </c>
      <c r="B1279" t="s">
        <v>26</v>
      </c>
      <c r="C1279" t="s">
        <v>590</v>
      </c>
      <c r="D1279" t="s">
        <v>591</v>
      </c>
      <c r="E1279" t="s">
        <v>592</v>
      </c>
      <c r="F1279" t="s">
        <v>142</v>
      </c>
      <c r="G1279" t="s">
        <v>606</v>
      </c>
      <c r="H1279" t="s">
        <v>363</v>
      </c>
      <c r="I1279" t="s">
        <v>14</v>
      </c>
      <c r="J1279" t="s">
        <v>611</v>
      </c>
      <c r="L1279" t="s">
        <v>136</v>
      </c>
      <c r="M1279" t="s">
        <v>612</v>
      </c>
      <c r="R1279" t="s">
        <v>372</v>
      </c>
      <c r="S1279" t="s">
        <v>185</v>
      </c>
      <c r="T1279" t="s">
        <v>17</v>
      </c>
      <c r="U1279" t="s">
        <v>594</v>
      </c>
      <c r="W1279" t="s">
        <v>614</v>
      </c>
      <c r="X1279" t="s">
        <v>615</v>
      </c>
      <c r="AC1279" t="s">
        <v>372</v>
      </c>
      <c r="AD1279" t="s">
        <v>322</v>
      </c>
      <c r="AE1279" t="s">
        <v>36</v>
      </c>
      <c r="AG1279">
        <v>0</v>
      </c>
      <c r="AH1279">
        <v>13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1</v>
      </c>
      <c r="AP1279">
        <v>3</v>
      </c>
      <c r="AQ1279">
        <v>4</v>
      </c>
      <c r="AR1279">
        <v>2</v>
      </c>
      <c r="AS1279">
        <v>4</v>
      </c>
      <c r="AT1279">
        <v>13</v>
      </c>
      <c r="AU1279" t="s">
        <v>31</v>
      </c>
      <c r="AW1279">
        <v>290</v>
      </c>
      <c r="AX1279">
        <v>24</v>
      </c>
      <c r="AY1279">
        <v>0</v>
      </c>
      <c r="AZ1279">
        <v>0</v>
      </c>
      <c r="BA1279">
        <v>314</v>
      </c>
      <c r="BB1279">
        <v>6.9304543000000001</v>
      </c>
      <c r="BC1279">
        <v>14.819990539999999</v>
      </c>
      <c r="BD1279">
        <v>12</v>
      </c>
    </row>
    <row r="1280" spans="1:56" x14ac:dyDescent="0.25">
      <c r="A1280" s="171">
        <v>44180</v>
      </c>
      <c r="B1280" t="s">
        <v>26</v>
      </c>
      <c r="C1280" t="s">
        <v>590</v>
      </c>
      <c r="D1280" t="s">
        <v>591</v>
      </c>
      <c r="E1280" t="s">
        <v>592</v>
      </c>
      <c r="F1280" t="s">
        <v>142</v>
      </c>
      <c r="G1280" t="s">
        <v>606</v>
      </c>
      <c r="H1280" t="s">
        <v>363</v>
      </c>
      <c r="I1280" t="s">
        <v>14</v>
      </c>
      <c r="J1280" t="s">
        <v>611</v>
      </c>
      <c r="L1280" t="s">
        <v>634</v>
      </c>
      <c r="M1280" t="s">
        <v>635</v>
      </c>
      <c r="R1280" t="s">
        <v>372</v>
      </c>
      <c r="S1280" t="s">
        <v>196</v>
      </c>
      <c r="T1280" t="s">
        <v>17</v>
      </c>
      <c r="U1280" t="s">
        <v>594</v>
      </c>
      <c r="W1280" t="s">
        <v>243</v>
      </c>
      <c r="X1280" t="s">
        <v>630</v>
      </c>
      <c r="AC1280" t="s">
        <v>372</v>
      </c>
      <c r="AD1280" t="s">
        <v>279</v>
      </c>
      <c r="AE1280" t="s">
        <v>36</v>
      </c>
      <c r="AG1280">
        <v>0</v>
      </c>
      <c r="AH1280">
        <v>8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1</v>
      </c>
      <c r="AP1280">
        <v>2</v>
      </c>
      <c r="AQ1280">
        <v>3</v>
      </c>
      <c r="AR1280">
        <v>1</v>
      </c>
      <c r="AS1280">
        <v>2</v>
      </c>
      <c r="AT1280">
        <v>8</v>
      </c>
      <c r="AU1280" t="s">
        <v>31</v>
      </c>
      <c r="AW1280">
        <v>180</v>
      </c>
      <c r="AX1280">
        <v>16</v>
      </c>
      <c r="AY1280">
        <v>0</v>
      </c>
      <c r="AZ1280">
        <v>0</v>
      </c>
      <c r="BA1280">
        <v>196</v>
      </c>
      <c r="BB1280">
        <v>6.9304543000000001</v>
      </c>
      <c r="BC1280">
        <v>14.819990539999999</v>
      </c>
      <c r="BD1280">
        <v>12</v>
      </c>
    </row>
    <row r="1281" spans="1:56" x14ac:dyDescent="0.25">
      <c r="A1281" s="171">
        <v>44180</v>
      </c>
      <c r="B1281" t="s">
        <v>26</v>
      </c>
      <c r="C1281" t="s">
        <v>590</v>
      </c>
      <c r="D1281" t="s">
        <v>591</v>
      </c>
      <c r="E1281" t="s">
        <v>592</v>
      </c>
      <c r="F1281" t="s">
        <v>142</v>
      </c>
      <c r="G1281" t="s">
        <v>606</v>
      </c>
      <c r="H1281" t="s">
        <v>363</v>
      </c>
      <c r="I1281" t="s">
        <v>14</v>
      </c>
      <c r="J1281" t="s">
        <v>611</v>
      </c>
      <c r="L1281" t="s">
        <v>159</v>
      </c>
      <c r="M1281" t="s">
        <v>653</v>
      </c>
      <c r="R1281" t="s">
        <v>372</v>
      </c>
      <c r="S1281" t="s">
        <v>314</v>
      </c>
      <c r="T1281" t="s">
        <v>17</v>
      </c>
      <c r="U1281" t="s">
        <v>594</v>
      </c>
      <c r="W1281" t="s">
        <v>252</v>
      </c>
      <c r="X1281" t="s">
        <v>628</v>
      </c>
      <c r="AC1281" t="s">
        <v>372</v>
      </c>
      <c r="AD1281" t="s">
        <v>267</v>
      </c>
      <c r="AE1281" t="s">
        <v>36</v>
      </c>
      <c r="AG1281">
        <v>0</v>
      </c>
      <c r="AH1281">
        <v>20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1</v>
      </c>
      <c r="AP1281">
        <v>6</v>
      </c>
      <c r="AQ1281">
        <v>4</v>
      </c>
      <c r="AR1281">
        <v>6</v>
      </c>
      <c r="AS1281">
        <v>4</v>
      </c>
      <c r="AT1281">
        <v>20</v>
      </c>
      <c r="AU1281" t="s">
        <v>151</v>
      </c>
      <c r="AV1281" t="s">
        <v>327</v>
      </c>
      <c r="AW1281">
        <v>150</v>
      </c>
      <c r="AX1281">
        <v>0</v>
      </c>
      <c r="AY1281">
        <v>0</v>
      </c>
      <c r="AZ1281">
        <v>4</v>
      </c>
      <c r="BA1281">
        <v>154</v>
      </c>
      <c r="BB1281">
        <v>6.9304543000000001</v>
      </c>
      <c r="BC1281">
        <v>14.819990539999999</v>
      </c>
      <c r="BD1281">
        <v>12</v>
      </c>
    </row>
    <row r="1282" spans="1:56" x14ac:dyDescent="0.25">
      <c r="A1282" s="171">
        <v>44180</v>
      </c>
      <c r="B1282" t="s">
        <v>26</v>
      </c>
      <c r="C1282" t="s">
        <v>590</v>
      </c>
      <c r="D1282" t="s">
        <v>591</v>
      </c>
      <c r="E1282" t="s">
        <v>592</v>
      </c>
      <c r="F1282" t="s">
        <v>142</v>
      </c>
      <c r="G1282" t="s">
        <v>606</v>
      </c>
      <c r="H1282" t="s">
        <v>363</v>
      </c>
      <c r="I1282" t="s">
        <v>14</v>
      </c>
      <c r="J1282" t="s">
        <v>611</v>
      </c>
      <c r="L1282" t="s">
        <v>147</v>
      </c>
      <c r="M1282" t="s">
        <v>641</v>
      </c>
      <c r="R1282" t="s">
        <v>372</v>
      </c>
      <c r="S1282" t="s">
        <v>314</v>
      </c>
      <c r="T1282" t="s">
        <v>17</v>
      </c>
      <c r="U1282" t="s">
        <v>594</v>
      </c>
      <c r="W1282" t="s">
        <v>252</v>
      </c>
      <c r="X1282" t="s">
        <v>628</v>
      </c>
      <c r="AC1282" t="s">
        <v>372</v>
      </c>
      <c r="AD1282" t="s">
        <v>279</v>
      </c>
      <c r="AE1282" t="s">
        <v>36</v>
      </c>
      <c r="AG1282">
        <v>0</v>
      </c>
      <c r="AH1282">
        <v>17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1</v>
      </c>
      <c r="AP1282">
        <v>3</v>
      </c>
      <c r="AQ1282">
        <v>4</v>
      </c>
      <c r="AR1282">
        <v>6</v>
      </c>
      <c r="AS1282">
        <v>4</v>
      </c>
      <c r="AT1282">
        <v>17</v>
      </c>
      <c r="AU1282" t="s">
        <v>31</v>
      </c>
      <c r="AW1282">
        <v>255</v>
      </c>
      <c r="AX1282">
        <v>39</v>
      </c>
      <c r="AY1282">
        <v>0</v>
      </c>
      <c r="AZ1282">
        <v>0</v>
      </c>
      <c r="BA1282">
        <v>294</v>
      </c>
      <c r="BB1282">
        <v>6.9304543000000001</v>
      </c>
      <c r="BC1282">
        <v>14.819990539999999</v>
      </c>
      <c r="BD1282">
        <v>12</v>
      </c>
    </row>
    <row r="1283" spans="1:56" x14ac:dyDescent="0.25">
      <c r="A1283" s="171">
        <v>44180</v>
      </c>
      <c r="B1283" t="s">
        <v>26</v>
      </c>
      <c r="C1283" t="s">
        <v>590</v>
      </c>
      <c r="D1283" t="s">
        <v>591</v>
      </c>
      <c r="E1283" t="s">
        <v>592</v>
      </c>
      <c r="F1283" t="s">
        <v>142</v>
      </c>
      <c r="G1283" t="s">
        <v>606</v>
      </c>
      <c r="H1283" t="s">
        <v>363</v>
      </c>
      <c r="I1283" t="s">
        <v>14</v>
      </c>
      <c r="J1283" t="s">
        <v>611</v>
      </c>
      <c r="L1283" t="s">
        <v>324</v>
      </c>
      <c r="M1283" t="s">
        <v>629</v>
      </c>
      <c r="R1283" t="s">
        <v>372</v>
      </c>
      <c r="S1283" t="s">
        <v>75</v>
      </c>
      <c r="T1283" t="s">
        <v>17</v>
      </c>
      <c r="U1283" t="s">
        <v>594</v>
      </c>
      <c r="W1283" t="s">
        <v>618</v>
      </c>
      <c r="X1283" t="s">
        <v>619</v>
      </c>
      <c r="AC1283" t="s">
        <v>372</v>
      </c>
      <c r="AD1283" t="s">
        <v>322</v>
      </c>
      <c r="AE1283" t="s">
        <v>36</v>
      </c>
      <c r="AG1283">
        <v>0</v>
      </c>
      <c r="AH1283">
        <v>12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1</v>
      </c>
      <c r="AP1283">
        <v>3</v>
      </c>
      <c r="AQ1283">
        <v>3</v>
      </c>
      <c r="AR1283">
        <v>4</v>
      </c>
      <c r="AS1283">
        <v>2</v>
      </c>
      <c r="AT1283">
        <v>12</v>
      </c>
      <c r="AU1283" t="s">
        <v>31</v>
      </c>
      <c r="AW1283">
        <v>180</v>
      </c>
      <c r="AX1283">
        <v>32</v>
      </c>
      <c r="AY1283">
        <v>0</v>
      </c>
      <c r="AZ1283">
        <v>0</v>
      </c>
      <c r="BA1283">
        <v>212</v>
      </c>
      <c r="BB1283">
        <v>6.9304543000000001</v>
      </c>
      <c r="BC1283">
        <v>14.819990539999999</v>
      </c>
      <c r="BD1283">
        <v>12</v>
      </c>
    </row>
    <row r="1284" spans="1:56" x14ac:dyDescent="0.25">
      <c r="A1284" s="171">
        <v>44180</v>
      </c>
      <c r="B1284" t="s">
        <v>26</v>
      </c>
      <c r="C1284" t="s">
        <v>590</v>
      </c>
      <c r="D1284" t="s">
        <v>591</v>
      </c>
      <c r="E1284" t="s">
        <v>592</v>
      </c>
      <c r="F1284" t="s">
        <v>142</v>
      </c>
      <c r="G1284" t="s">
        <v>606</v>
      </c>
      <c r="H1284" t="s">
        <v>363</v>
      </c>
      <c r="I1284" t="s">
        <v>14</v>
      </c>
      <c r="J1284" t="s">
        <v>611</v>
      </c>
      <c r="L1284" t="s">
        <v>34</v>
      </c>
      <c r="M1284" t="s">
        <v>651</v>
      </c>
      <c r="R1284" t="s">
        <v>372</v>
      </c>
      <c r="S1284" t="s">
        <v>188</v>
      </c>
      <c r="T1284" t="s">
        <v>17</v>
      </c>
      <c r="U1284" t="s">
        <v>594</v>
      </c>
      <c r="W1284" t="s">
        <v>262</v>
      </c>
      <c r="X1284" t="s">
        <v>626</v>
      </c>
      <c r="AC1284" t="s">
        <v>372</v>
      </c>
      <c r="AD1284" t="s">
        <v>322</v>
      </c>
      <c r="AE1284" t="s">
        <v>36</v>
      </c>
      <c r="AG1284">
        <v>0</v>
      </c>
      <c r="AH1284">
        <v>11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1</v>
      </c>
      <c r="AP1284">
        <v>2</v>
      </c>
      <c r="AQ1284">
        <v>3</v>
      </c>
      <c r="AR1284">
        <v>4</v>
      </c>
      <c r="AS1284">
        <v>2</v>
      </c>
      <c r="AT1284">
        <v>11</v>
      </c>
      <c r="AU1284" t="s">
        <v>37</v>
      </c>
      <c r="AW1284">
        <v>150</v>
      </c>
      <c r="AX1284">
        <v>0</v>
      </c>
      <c r="AY1284">
        <v>0</v>
      </c>
      <c r="AZ1284">
        <v>0</v>
      </c>
      <c r="BA1284">
        <v>150</v>
      </c>
      <c r="BB1284">
        <v>6.9304543000000001</v>
      </c>
      <c r="BC1284">
        <v>14.819990539999999</v>
      </c>
      <c r="BD1284">
        <v>12</v>
      </c>
    </row>
    <row r="1285" spans="1:56" x14ac:dyDescent="0.25">
      <c r="A1285" s="171">
        <v>44180</v>
      </c>
      <c r="B1285" t="s">
        <v>26</v>
      </c>
      <c r="C1285" t="s">
        <v>590</v>
      </c>
      <c r="D1285" t="s">
        <v>591</v>
      </c>
      <c r="E1285" t="s">
        <v>592</v>
      </c>
      <c r="F1285" t="s">
        <v>142</v>
      </c>
      <c r="G1285" t="s">
        <v>606</v>
      </c>
      <c r="H1285" t="s">
        <v>363</v>
      </c>
      <c r="I1285" t="s">
        <v>14</v>
      </c>
      <c r="J1285" t="s">
        <v>611</v>
      </c>
      <c r="L1285" t="s">
        <v>136</v>
      </c>
      <c r="M1285" t="s">
        <v>612</v>
      </c>
      <c r="R1285" t="s">
        <v>372</v>
      </c>
      <c r="S1285" t="s">
        <v>194</v>
      </c>
      <c r="T1285" t="s">
        <v>17</v>
      </c>
      <c r="U1285" t="s">
        <v>594</v>
      </c>
      <c r="W1285" t="s">
        <v>163</v>
      </c>
      <c r="X1285" t="s">
        <v>643</v>
      </c>
      <c r="AC1285" t="s">
        <v>372</v>
      </c>
      <c r="AD1285" t="s">
        <v>279</v>
      </c>
      <c r="AE1285" t="s">
        <v>36</v>
      </c>
      <c r="AG1285">
        <v>0</v>
      </c>
      <c r="AH1285">
        <v>18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1</v>
      </c>
      <c r="AP1285">
        <v>5</v>
      </c>
      <c r="AQ1285">
        <v>3</v>
      </c>
      <c r="AR1285">
        <v>7</v>
      </c>
      <c r="AS1285">
        <v>3</v>
      </c>
      <c r="AT1285">
        <v>18</v>
      </c>
      <c r="AU1285" t="s">
        <v>21</v>
      </c>
      <c r="AV1285" t="s">
        <v>652</v>
      </c>
      <c r="AW1285">
        <v>195</v>
      </c>
      <c r="AX1285">
        <v>23</v>
      </c>
      <c r="AY1285">
        <v>0</v>
      </c>
      <c r="AZ1285">
        <v>9</v>
      </c>
      <c r="BA1285">
        <v>227</v>
      </c>
      <c r="BB1285">
        <v>6.9304543000000001</v>
      </c>
      <c r="BC1285">
        <v>14.819990539999999</v>
      </c>
      <c r="BD1285">
        <v>12</v>
      </c>
    </row>
    <row r="1286" spans="1:56" x14ac:dyDescent="0.25">
      <c r="A1286" s="171">
        <v>44180</v>
      </c>
      <c r="B1286" t="s">
        <v>26</v>
      </c>
      <c r="C1286" t="s">
        <v>590</v>
      </c>
      <c r="D1286" t="s">
        <v>591</v>
      </c>
      <c r="E1286" t="s">
        <v>592</v>
      </c>
      <c r="F1286" t="s">
        <v>142</v>
      </c>
      <c r="G1286" t="s">
        <v>606</v>
      </c>
      <c r="H1286" t="s">
        <v>363</v>
      </c>
      <c r="I1286" t="s">
        <v>14</v>
      </c>
      <c r="J1286" t="s">
        <v>611</v>
      </c>
      <c r="L1286" t="s">
        <v>242</v>
      </c>
      <c r="M1286" t="s">
        <v>617</v>
      </c>
      <c r="R1286" t="s">
        <v>372</v>
      </c>
      <c r="S1286" t="s">
        <v>314</v>
      </c>
      <c r="T1286" t="s">
        <v>17</v>
      </c>
      <c r="U1286" t="s">
        <v>594</v>
      </c>
      <c r="W1286" t="s">
        <v>639</v>
      </c>
      <c r="X1286" t="s">
        <v>640</v>
      </c>
      <c r="AC1286" t="s">
        <v>372</v>
      </c>
      <c r="AD1286" t="s">
        <v>267</v>
      </c>
      <c r="AE1286" t="s">
        <v>36</v>
      </c>
      <c r="AG1286">
        <v>0</v>
      </c>
      <c r="AH1286">
        <v>7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1</v>
      </c>
      <c r="AP1286">
        <v>2</v>
      </c>
      <c r="AQ1286">
        <v>2</v>
      </c>
      <c r="AR1286">
        <v>1</v>
      </c>
      <c r="AS1286">
        <v>2</v>
      </c>
      <c r="AT1286">
        <v>7</v>
      </c>
      <c r="AU1286" t="s">
        <v>151</v>
      </c>
      <c r="AV1286" t="s">
        <v>327</v>
      </c>
      <c r="AW1286">
        <v>102</v>
      </c>
      <c r="AX1286">
        <v>0</v>
      </c>
      <c r="AY1286">
        <v>0</v>
      </c>
      <c r="AZ1286">
        <v>4</v>
      </c>
      <c r="BA1286">
        <v>106</v>
      </c>
      <c r="BB1286">
        <v>6.9304543000000001</v>
      </c>
      <c r="BC1286">
        <v>14.819990539999999</v>
      </c>
      <c r="BD1286">
        <v>12</v>
      </c>
    </row>
    <row r="1287" spans="1:56" x14ac:dyDescent="0.25">
      <c r="A1287" s="171">
        <v>44180</v>
      </c>
      <c r="B1287" t="s">
        <v>26</v>
      </c>
      <c r="C1287" t="s">
        <v>590</v>
      </c>
      <c r="D1287" t="s">
        <v>591</v>
      </c>
      <c r="E1287" t="s">
        <v>592</v>
      </c>
      <c r="F1287" t="s">
        <v>142</v>
      </c>
      <c r="G1287" t="s">
        <v>606</v>
      </c>
      <c r="H1287" t="s">
        <v>363</v>
      </c>
      <c r="I1287" t="s">
        <v>14</v>
      </c>
      <c r="J1287" t="s">
        <v>611</v>
      </c>
      <c r="L1287" t="s">
        <v>326</v>
      </c>
      <c r="M1287" t="s">
        <v>657</v>
      </c>
      <c r="R1287" t="s">
        <v>372</v>
      </c>
      <c r="S1287" t="s">
        <v>245</v>
      </c>
      <c r="T1287" t="s">
        <v>17</v>
      </c>
      <c r="U1287" t="s">
        <v>594</v>
      </c>
      <c r="W1287" t="s">
        <v>243</v>
      </c>
      <c r="X1287" t="s">
        <v>630</v>
      </c>
      <c r="AC1287" t="s">
        <v>372</v>
      </c>
      <c r="AD1287" t="s">
        <v>279</v>
      </c>
      <c r="AE1287" t="s">
        <v>36</v>
      </c>
      <c r="AG1287">
        <v>0</v>
      </c>
      <c r="AH1287">
        <v>19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1</v>
      </c>
      <c r="AP1287">
        <v>6</v>
      </c>
      <c r="AQ1287">
        <v>3</v>
      </c>
      <c r="AR1287">
        <v>5</v>
      </c>
      <c r="AS1287">
        <v>5</v>
      </c>
      <c r="AT1287">
        <v>19</v>
      </c>
      <c r="AU1287" t="s">
        <v>21</v>
      </c>
      <c r="AV1287" t="s">
        <v>327</v>
      </c>
      <c r="AW1287">
        <v>290</v>
      </c>
      <c r="AX1287">
        <v>19</v>
      </c>
      <c r="AY1287">
        <v>0</v>
      </c>
      <c r="AZ1287">
        <v>11</v>
      </c>
      <c r="BA1287">
        <v>320</v>
      </c>
      <c r="BB1287">
        <v>6.9304543000000001</v>
      </c>
      <c r="BC1287">
        <v>14.819990539999999</v>
      </c>
      <c r="BD1287">
        <v>12</v>
      </c>
    </row>
    <row r="1288" spans="1:56" x14ac:dyDescent="0.25">
      <c r="A1288" s="171">
        <v>44180</v>
      </c>
      <c r="B1288" t="s">
        <v>26</v>
      </c>
      <c r="C1288" t="s">
        <v>590</v>
      </c>
      <c r="D1288" t="s">
        <v>591</v>
      </c>
      <c r="E1288" t="s">
        <v>592</v>
      </c>
      <c r="F1288" t="s">
        <v>142</v>
      </c>
      <c r="G1288" t="s">
        <v>606</v>
      </c>
      <c r="H1288" t="s">
        <v>363</v>
      </c>
      <c r="I1288" t="s">
        <v>14</v>
      </c>
      <c r="J1288" t="s">
        <v>611</v>
      </c>
      <c r="L1288" t="s">
        <v>242</v>
      </c>
      <c r="M1288" t="s">
        <v>617</v>
      </c>
      <c r="R1288" t="s">
        <v>372</v>
      </c>
      <c r="S1288" t="s">
        <v>314</v>
      </c>
      <c r="T1288" t="s">
        <v>17</v>
      </c>
      <c r="U1288" t="s">
        <v>594</v>
      </c>
      <c r="W1288" t="s">
        <v>614</v>
      </c>
      <c r="X1288" t="s">
        <v>615</v>
      </c>
      <c r="AC1288" t="s">
        <v>372</v>
      </c>
      <c r="AD1288" t="s">
        <v>266</v>
      </c>
      <c r="AE1288" t="s">
        <v>36</v>
      </c>
      <c r="AG1288">
        <v>0</v>
      </c>
      <c r="AH1288">
        <v>12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1</v>
      </c>
      <c r="AP1288">
        <v>3</v>
      </c>
      <c r="AQ1288">
        <v>4</v>
      </c>
      <c r="AR1288">
        <v>2</v>
      </c>
      <c r="AS1288">
        <v>3</v>
      </c>
      <c r="AT1288">
        <v>12</v>
      </c>
      <c r="AU1288" t="s">
        <v>37</v>
      </c>
      <c r="AW1288">
        <v>250</v>
      </c>
      <c r="AX1288">
        <v>0</v>
      </c>
      <c r="AY1288">
        <v>0</v>
      </c>
      <c r="AZ1288">
        <v>0</v>
      </c>
      <c r="BA1288">
        <v>250</v>
      </c>
      <c r="BB1288">
        <v>6.9304543000000001</v>
      </c>
      <c r="BC1288">
        <v>14.819990539999999</v>
      </c>
      <c r="BD1288">
        <v>12</v>
      </c>
    </row>
    <row r="1289" spans="1:56" x14ac:dyDescent="0.25">
      <c r="A1289" s="171">
        <v>44180</v>
      </c>
      <c r="B1289" t="s">
        <v>26</v>
      </c>
      <c r="C1289" t="s">
        <v>590</v>
      </c>
      <c r="D1289" t="s">
        <v>591</v>
      </c>
      <c r="E1289" t="s">
        <v>592</v>
      </c>
      <c r="F1289" t="s">
        <v>142</v>
      </c>
      <c r="G1289" t="s">
        <v>606</v>
      </c>
      <c r="H1289" t="s">
        <v>363</v>
      </c>
      <c r="I1289" t="s">
        <v>14</v>
      </c>
      <c r="J1289" t="s">
        <v>611</v>
      </c>
      <c r="L1289" t="s">
        <v>147</v>
      </c>
      <c r="M1289" t="s">
        <v>641</v>
      </c>
      <c r="R1289" t="s">
        <v>372</v>
      </c>
      <c r="S1289" t="s">
        <v>176</v>
      </c>
      <c r="T1289" t="s">
        <v>17</v>
      </c>
      <c r="U1289" t="s">
        <v>594</v>
      </c>
      <c r="W1289" t="s">
        <v>177</v>
      </c>
      <c r="X1289" t="s">
        <v>624</v>
      </c>
      <c r="AC1289" t="s">
        <v>372</v>
      </c>
      <c r="AD1289" t="s">
        <v>322</v>
      </c>
      <c r="AE1289" t="s">
        <v>36</v>
      </c>
      <c r="AG1289">
        <v>0</v>
      </c>
      <c r="AH1289">
        <v>11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1</v>
      </c>
      <c r="AP1289">
        <v>2</v>
      </c>
      <c r="AQ1289">
        <v>3</v>
      </c>
      <c r="AR1289">
        <v>3</v>
      </c>
      <c r="AS1289">
        <v>3</v>
      </c>
      <c r="AT1289">
        <v>11</v>
      </c>
      <c r="AU1289" t="s">
        <v>31</v>
      </c>
      <c r="AW1289">
        <v>200</v>
      </c>
      <c r="AX1289">
        <v>13</v>
      </c>
      <c r="AY1289">
        <v>0</v>
      </c>
      <c r="AZ1289">
        <v>0</v>
      </c>
      <c r="BA1289">
        <v>213</v>
      </c>
      <c r="BB1289">
        <v>6.9304543000000001</v>
      </c>
      <c r="BC1289">
        <v>14.819990539999999</v>
      </c>
      <c r="BD1289">
        <v>12</v>
      </c>
    </row>
    <row r="1290" spans="1:56" x14ac:dyDescent="0.25">
      <c r="A1290" s="171">
        <v>44180</v>
      </c>
      <c r="B1290" t="s">
        <v>26</v>
      </c>
      <c r="C1290" t="s">
        <v>590</v>
      </c>
      <c r="D1290" t="s">
        <v>591</v>
      </c>
      <c r="E1290" t="s">
        <v>592</v>
      </c>
      <c r="F1290" t="s">
        <v>142</v>
      </c>
      <c r="G1290" t="s">
        <v>606</v>
      </c>
      <c r="H1290" t="s">
        <v>363</v>
      </c>
      <c r="I1290" t="s">
        <v>14</v>
      </c>
      <c r="J1290" t="s">
        <v>611</v>
      </c>
      <c r="L1290" t="s">
        <v>247</v>
      </c>
      <c r="M1290" t="s">
        <v>625</v>
      </c>
      <c r="R1290" t="s">
        <v>372</v>
      </c>
      <c r="S1290" t="s">
        <v>185</v>
      </c>
      <c r="T1290" t="s">
        <v>17</v>
      </c>
      <c r="U1290" t="s">
        <v>594</v>
      </c>
      <c r="W1290" t="s">
        <v>177</v>
      </c>
      <c r="X1290" t="s">
        <v>624</v>
      </c>
      <c r="AC1290" t="s">
        <v>372</v>
      </c>
      <c r="AD1290" t="s">
        <v>267</v>
      </c>
      <c r="AE1290" t="s">
        <v>36</v>
      </c>
      <c r="AG1290">
        <v>0</v>
      </c>
      <c r="AH1290">
        <v>13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1</v>
      </c>
      <c r="AP1290">
        <v>2</v>
      </c>
      <c r="AQ1290">
        <v>4</v>
      </c>
      <c r="AR1290">
        <v>3</v>
      </c>
      <c r="AS1290">
        <v>4</v>
      </c>
      <c r="AT1290">
        <v>13</v>
      </c>
      <c r="AU1290" t="s">
        <v>151</v>
      </c>
      <c r="AV1290" t="s">
        <v>327</v>
      </c>
      <c r="AW1290">
        <v>170</v>
      </c>
      <c r="AX1290">
        <v>0</v>
      </c>
      <c r="AY1290">
        <v>0</v>
      </c>
      <c r="AZ1290">
        <v>7</v>
      </c>
      <c r="BA1290">
        <v>177</v>
      </c>
      <c r="BB1290">
        <v>6.9304543000000001</v>
      </c>
      <c r="BC1290">
        <v>14.819990539999999</v>
      </c>
      <c r="BD1290">
        <v>12</v>
      </c>
    </row>
    <row r="1291" spans="1:56" x14ac:dyDescent="0.25">
      <c r="A1291" s="171">
        <v>44180</v>
      </c>
      <c r="B1291" t="s">
        <v>26</v>
      </c>
      <c r="C1291" t="s">
        <v>590</v>
      </c>
      <c r="D1291" t="s">
        <v>591</v>
      </c>
      <c r="E1291" t="s">
        <v>592</v>
      </c>
      <c r="F1291" t="s">
        <v>142</v>
      </c>
      <c r="G1291" t="s">
        <v>606</v>
      </c>
      <c r="H1291" t="s">
        <v>363</v>
      </c>
      <c r="I1291" t="s">
        <v>14</v>
      </c>
      <c r="J1291" t="s">
        <v>611</v>
      </c>
      <c r="L1291" t="s">
        <v>242</v>
      </c>
      <c r="M1291" t="s">
        <v>617</v>
      </c>
      <c r="R1291" t="s">
        <v>372</v>
      </c>
      <c r="S1291" t="s">
        <v>185</v>
      </c>
      <c r="T1291" t="s">
        <v>17</v>
      </c>
      <c r="U1291" t="s">
        <v>594</v>
      </c>
      <c r="W1291" t="s">
        <v>639</v>
      </c>
      <c r="X1291" t="s">
        <v>640</v>
      </c>
      <c r="AC1291" t="s">
        <v>372</v>
      </c>
      <c r="AD1291" t="s">
        <v>267</v>
      </c>
      <c r="AE1291" t="s">
        <v>36</v>
      </c>
      <c r="AG1291">
        <v>0</v>
      </c>
      <c r="AH1291">
        <v>16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1</v>
      </c>
      <c r="AP1291">
        <v>4</v>
      </c>
      <c r="AQ1291">
        <v>3</v>
      </c>
      <c r="AR1291">
        <v>4</v>
      </c>
      <c r="AS1291">
        <v>5</v>
      </c>
      <c r="AT1291">
        <v>16</v>
      </c>
      <c r="AU1291" t="s">
        <v>21</v>
      </c>
      <c r="AV1291" t="s">
        <v>327</v>
      </c>
      <c r="AW1291">
        <v>350</v>
      </c>
      <c r="AX1291">
        <v>28</v>
      </c>
      <c r="AY1291">
        <v>0</v>
      </c>
      <c r="AZ1291">
        <v>8</v>
      </c>
      <c r="BA1291">
        <v>386</v>
      </c>
      <c r="BB1291">
        <v>6.9304543000000001</v>
      </c>
      <c r="BC1291">
        <v>14.819990539999999</v>
      </c>
      <c r="BD1291">
        <v>12</v>
      </c>
    </row>
    <row r="1292" spans="1:56" x14ac:dyDescent="0.25">
      <c r="A1292" s="171">
        <v>44180</v>
      </c>
      <c r="B1292" t="s">
        <v>26</v>
      </c>
      <c r="C1292" t="s">
        <v>590</v>
      </c>
      <c r="D1292" t="s">
        <v>591</v>
      </c>
      <c r="E1292" t="s">
        <v>592</v>
      </c>
      <c r="F1292" t="s">
        <v>142</v>
      </c>
      <c r="G1292" t="s">
        <v>606</v>
      </c>
      <c r="H1292" t="s">
        <v>363</v>
      </c>
      <c r="I1292" t="s">
        <v>14</v>
      </c>
      <c r="J1292" t="s">
        <v>611</v>
      </c>
      <c r="L1292" t="s">
        <v>258</v>
      </c>
      <c r="M1292" t="s">
        <v>623</v>
      </c>
      <c r="R1292" t="s">
        <v>372</v>
      </c>
      <c r="S1292" t="s">
        <v>196</v>
      </c>
      <c r="T1292" t="s">
        <v>17</v>
      </c>
      <c r="U1292" t="s">
        <v>594</v>
      </c>
      <c r="W1292" t="s">
        <v>262</v>
      </c>
      <c r="X1292" t="s">
        <v>626</v>
      </c>
      <c r="AC1292" t="s">
        <v>372</v>
      </c>
      <c r="AD1292" t="s">
        <v>308</v>
      </c>
      <c r="AE1292" t="s">
        <v>36</v>
      </c>
      <c r="AG1292">
        <v>0</v>
      </c>
      <c r="AH1292">
        <v>13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1</v>
      </c>
      <c r="AP1292">
        <v>3</v>
      </c>
      <c r="AQ1292">
        <v>4</v>
      </c>
      <c r="AR1292">
        <v>2</v>
      </c>
      <c r="AS1292">
        <v>4</v>
      </c>
      <c r="AT1292">
        <v>13</v>
      </c>
      <c r="AU1292" t="s">
        <v>31</v>
      </c>
      <c r="AW1292">
        <v>150</v>
      </c>
      <c r="AX1292">
        <v>23</v>
      </c>
      <c r="AY1292">
        <v>0</v>
      </c>
      <c r="AZ1292">
        <v>0</v>
      </c>
      <c r="BA1292">
        <v>173</v>
      </c>
      <c r="BB1292">
        <v>6.9304543000000001</v>
      </c>
      <c r="BC1292">
        <v>14.819990539999999</v>
      </c>
      <c r="BD1292">
        <v>12</v>
      </c>
    </row>
    <row r="1293" spans="1:56" x14ac:dyDescent="0.25">
      <c r="A1293" s="171">
        <v>44180</v>
      </c>
      <c r="B1293" t="s">
        <v>26</v>
      </c>
      <c r="C1293" t="s">
        <v>590</v>
      </c>
      <c r="D1293" t="s">
        <v>591</v>
      </c>
      <c r="E1293" t="s">
        <v>592</v>
      </c>
      <c r="F1293" t="s">
        <v>142</v>
      </c>
      <c r="G1293" t="s">
        <v>606</v>
      </c>
      <c r="H1293" t="s">
        <v>363</v>
      </c>
      <c r="I1293" t="s">
        <v>14</v>
      </c>
      <c r="J1293" t="s">
        <v>611</v>
      </c>
      <c r="L1293" t="s">
        <v>242</v>
      </c>
      <c r="M1293" t="s">
        <v>617</v>
      </c>
      <c r="R1293" t="s">
        <v>372</v>
      </c>
      <c r="S1293" t="s">
        <v>314</v>
      </c>
      <c r="T1293" t="s">
        <v>17</v>
      </c>
      <c r="U1293" t="s">
        <v>594</v>
      </c>
      <c r="W1293" t="s">
        <v>632</v>
      </c>
      <c r="X1293" t="s">
        <v>633</v>
      </c>
      <c r="AC1293" t="s">
        <v>372</v>
      </c>
      <c r="AD1293" t="s">
        <v>308</v>
      </c>
      <c r="AE1293" t="s">
        <v>36</v>
      </c>
      <c r="AG1293">
        <v>0</v>
      </c>
      <c r="AH1293">
        <v>17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1</v>
      </c>
      <c r="AP1293">
        <v>4</v>
      </c>
      <c r="AQ1293">
        <v>3</v>
      </c>
      <c r="AR1293">
        <v>7</v>
      </c>
      <c r="AS1293">
        <v>3</v>
      </c>
      <c r="AT1293">
        <v>17</v>
      </c>
      <c r="AU1293" t="s">
        <v>31</v>
      </c>
      <c r="AW1293">
        <v>250</v>
      </c>
      <c r="AX1293">
        <v>12</v>
      </c>
      <c r="AY1293">
        <v>0</v>
      </c>
      <c r="AZ1293">
        <v>0</v>
      </c>
      <c r="BA1293">
        <v>262</v>
      </c>
      <c r="BB1293">
        <v>6.9304543000000001</v>
      </c>
      <c r="BC1293">
        <v>14.819990539999999</v>
      </c>
      <c r="BD1293">
        <v>12</v>
      </c>
    </row>
    <row r="1294" spans="1:56" x14ac:dyDescent="0.25">
      <c r="A1294" s="171">
        <v>44180</v>
      </c>
      <c r="B1294" t="s">
        <v>26</v>
      </c>
      <c r="C1294" t="s">
        <v>590</v>
      </c>
      <c r="D1294" t="s">
        <v>591</v>
      </c>
      <c r="E1294" t="s">
        <v>592</v>
      </c>
      <c r="F1294" t="s">
        <v>88</v>
      </c>
      <c r="G1294" t="s">
        <v>593</v>
      </c>
      <c r="H1294" t="s">
        <v>89</v>
      </c>
      <c r="I1294" t="s">
        <v>25</v>
      </c>
      <c r="J1294" t="s">
        <v>596</v>
      </c>
      <c r="L1294" t="s">
        <v>26</v>
      </c>
      <c r="M1294" t="s">
        <v>590</v>
      </c>
      <c r="N1294" t="s">
        <v>591</v>
      </c>
      <c r="O1294" t="s">
        <v>592</v>
      </c>
      <c r="P1294" t="s">
        <v>27</v>
      </c>
      <c r="Q1294" t="s">
        <v>607</v>
      </c>
      <c r="R1294" t="s">
        <v>394</v>
      </c>
      <c r="S1294" t="s">
        <v>77</v>
      </c>
      <c r="T1294" t="s">
        <v>25</v>
      </c>
      <c r="U1294" t="s">
        <v>596</v>
      </c>
      <c r="W1294" t="s">
        <v>26</v>
      </c>
      <c r="X1294" t="s">
        <v>590</v>
      </c>
      <c r="Y1294" t="s">
        <v>591</v>
      </c>
      <c r="Z1294" t="s">
        <v>592</v>
      </c>
      <c r="AA1294" t="s">
        <v>88</v>
      </c>
      <c r="AB1294" t="s">
        <v>593</v>
      </c>
      <c r="AC1294" t="s">
        <v>400</v>
      </c>
      <c r="AD1294" t="s">
        <v>545</v>
      </c>
      <c r="AE1294" t="s">
        <v>30</v>
      </c>
      <c r="AG1294">
        <v>2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 s="36">
        <v>1</v>
      </c>
      <c r="AP1294">
        <v>0</v>
      </c>
      <c r="AQ1294">
        <v>0</v>
      </c>
      <c r="AR1294">
        <v>0</v>
      </c>
      <c r="AS1294">
        <v>2</v>
      </c>
      <c r="AT1294">
        <v>2</v>
      </c>
      <c r="AU1294" t="s">
        <v>37</v>
      </c>
      <c r="AW1294">
        <v>20</v>
      </c>
      <c r="AX1294">
        <v>0</v>
      </c>
      <c r="AY1294">
        <v>0</v>
      </c>
      <c r="AZ1294">
        <v>0</v>
      </c>
      <c r="BA1294">
        <v>20</v>
      </c>
      <c r="BB1294">
        <v>6.7419379599999996</v>
      </c>
      <c r="BC1294">
        <v>14.56870743</v>
      </c>
      <c r="BD1294">
        <v>12</v>
      </c>
    </row>
    <row r="1295" spans="1:56" x14ac:dyDescent="0.25">
      <c r="A1295" s="171">
        <v>44180</v>
      </c>
      <c r="B1295" t="s">
        <v>26</v>
      </c>
      <c r="C1295" t="s">
        <v>590</v>
      </c>
      <c r="D1295" t="s">
        <v>591</v>
      </c>
      <c r="E1295" t="s">
        <v>592</v>
      </c>
      <c r="F1295" t="s">
        <v>88</v>
      </c>
      <c r="G1295" t="s">
        <v>593</v>
      </c>
      <c r="H1295" t="s">
        <v>89</v>
      </c>
      <c r="I1295" t="s">
        <v>25</v>
      </c>
      <c r="J1295" t="s">
        <v>596</v>
      </c>
      <c r="L1295" t="s">
        <v>26</v>
      </c>
      <c r="M1295" t="s">
        <v>590</v>
      </c>
      <c r="N1295" t="s">
        <v>591</v>
      </c>
      <c r="O1295" t="s">
        <v>592</v>
      </c>
      <c r="P1295" t="s">
        <v>27</v>
      </c>
      <c r="Q1295" t="s">
        <v>607</v>
      </c>
      <c r="R1295" t="s">
        <v>394</v>
      </c>
      <c r="S1295" t="s">
        <v>77</v>
      </c>
      <c r="T1295" t="s">
        <v>25</v>
      </c>
      <c r="U1295" t="s">
        <v>596</v>
      </c>
      <c r="W1295" t="s">
        <v>26</v>
      </c>
      <c r="X1295" t="s">
        <v>590</v>
      </c>
      <c r="Y1295" t="s">
        <v>591</v>
      </c>
      <c r="Z1295" t="s">
        <v>592</v>
      </c>
      <c r="AA1295" t="s">
        <v>88</v>
      </c>
      <c r="AB1295" t="s">
        <v>593</v>
      </c>
      <c r="AC1295" t="s">
        <v>400</v>
      </c>
      <c r="AD1295" t="s">
        <v>545</v>
      </c>
      <c r="AE1295" t="s">
        <v>30</v>
      </c>
      <c r="AG1295">
        <v>2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 s="36">
        <v>1</v>
      </c>
      <c r="AP1295">
        <v>0</v>
      </c>
      <c r="AQ1295">
        <v>0</v>
      </c>
      <c r="AR1295">
        <v>0</v>
      </c>
      <c r="AS1295">
        <v>2</v>
      </c>
      <c r="AT1295">
        <v>2</v>
      </c>
      <c r="AU1295" t="s">
        <v>37</v>
      </c>
      <c r="AW1295">
        <v>24</v>
      </c>
      <c r="AX1295">
        <v>0</v>
      </c>
      <c r="AY1295">
        <v>0</v>
      </c>
      <c r="AZ1295">
        <v>0</v>
      </c>
      <c r="BA1295">
        <v>24</v>
      </c>
      <c r="BB1295">
        <v>6.7419379599999996</v>
      </c>
      <c r="BC1295">
        <v>14.56870743</v>
      </c>
      <c r="BD1295">
        <v>12</v>
      </c>
    </row>
    <row r="1296" spans="1:56" x14ac:dyDescent="0.25">
      <c r="A1296" s="171">
        <v>44180</v>
      </c>
      <c r="B1296" t="s">
        <v>26</v>
      </c>
      <c r="C1296" t="s">
        <v>590</v>
      </c>
      <c r="D1296" t="s">
        <v>591</v>
      </c>
      <c r="E1296" t="s">
        <v>592</v>
      </c>
      <c r="F1296" t="s">
        <v>88</v>
      </c>
      <c r="G1296" t="s">
        <v>593</v>
      </c>
      <c r="H1296" t="s">
        <v>89</v>
      </c>
      <c r="I1296" t="s">
        <v>25</v>
      </c>
      <c r="J1296" t="s">
        <v>596</v>
      </c>
      <c r="L1296" t="s">
        <v>26</v>
      </c>
      <c r="M1296" t="s">
        <v>590</v>
      </c>
      <c r="N1296" t="s">
        <v>591</v>
      </c>
      <c r="O1296" t="s">
        <v>592</v>
      </c>
      <c r="P1296" t="s">
        <v>27</v>
      </c>
      <c r="Q1296" t="s">
        <v>607</v>
      </c>
      <c r="R1296" t="s">
        <v>394</v>
      </c>
      <c r="S1296" t="s">
        <v>77</v>
      </c>
      <c r="T1296" t="s">
        <v>25</v>
      </c>
      <c r="U1296" t="s">
        <v>596</v>
      </c>
      <c r="W1296" t="s">
        <v>26</v>
      </c>
      <c r="X1296" t="s">
        <v>590</v>
      </c>
      <c r="Y1296" t="s">
        <v>591</v>
      </c>
      <c r="Z1296" t="s">
        <v>592</v>
      </c>
      <c r="AA1296" t="s">
        <v>88</v>
      </c>
      <c r="AB1296" t="s">
        <v>593</v>
      </c>
      <c r="AC1296" t="s">
        <v>400</v>
      </c>
      <c r="AD1296" t="s">
        <v>545</v>
      </c>
      <c r="AE1296" t="s">
        <v>107</v>
      </c>
      <c r="AG1296">
        <v>5</v>
      </c>
      <c r="AH1296">
        <v>0</v>
      </c>
      <c r="AI1296">
        <v>1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 s="36">
        <v>2</v>
      </c>
      <c r="AP1296">
        <v>0</v>
      </c>
      <c r="AQ1296">
        <v>0</v>
      </c>
      <c r="AR1296">
        <v>0</v>
      </c>
      <c r="AS1296">
        <v>6</v>
      </c>
      <c r="AT1296">
        <v>6</v>
      </c>
      <c r="AU1296" t="s">
        <v>37</v>
      </c>
      <c r="AW1296">
        <v>68</v>
      </c>
      <c r="AX1296">
        <v>0</v>
      </c>
      <c r="AY1296">
        <v>0</v>
      </c>
      <c r="AZ1296">
        <v>0</v>
      </c>
      <c r="BA1296">
        <v>68</v>
      </c>
      <c r="BB1296">
        <v>6.7419379599999996</v>
      </c>
      <c r="BC1296">
        <v>14.56870743</v>
      </c>
      <c r="BD1296">
        <v>12</v>
      </c>
    </row>
    <row r="1297" spans="1:56" x14ac:dyDescent="0.25">
      <c r="A1297" s="171">
        <v>44180</v>
      </c>
      <c r="B1297" t="s">
        <v>26</v>
      </c>
      <c r="C1297" t="s">
        <v>590</v>
      </c>
      <c r="D1297" t="s">
        <v>591</v>
      </c>
      <c r="E1297" t="s">
        <v>592</v>
      </c>
      <c r="F1297" t="s">
        <v>88</v>
      </c>
      <c r="G1297" t="s">
        <v>593</v>
      </c>
      <c r="H1297" t="s">
        <v>89</v>
      </c>
      <c r="I1297" t="s">
        <v>25</v>
      </c>
      <c r="J1297" t="s">
        <v>596</v>
      </c>
      <c r="L1297" t="s">
        <v>26</v>
      </c>
      <c r="M1297" t="s">
        <v>590</v>
      </c>
      <c r="N1297" t="s">
        <v>591</v>
      </c>
      <c r="O1297" t="s">
        <v>592</v>
      </c>
      <c r="P1297" t="s">
        <v>27</v>
      </c>
      <c r="Q1297" t="s">
        <v>607</v>
      </c>
      <c r="R1297" t="s">
        <v>394</v>
      </c>
      <c r="S1297" t="s">
        <v>77</v>
      </c>
      <c r="T1297" t="s">
        <v>25</v>
      </c>
      <c r="U1297" t="s">
        <v>596</v>
      </c>
      <c r="W1297" t="s">
        <v>26</v>
      </c>
      <c r="X1297" t="s">
        <v>590</v>
      </c>
      <c r="Y1297" t="s">
        <v>591</v>
      </c>
      <c r="Z1297" t="s">
        <v>592</v>
      </c>
      <c r="AA1297" t="s">
        <v>88</v>
      </c>
      <c r="AB1297" t="s">
        <v>593</v>
      </c>
      <c r="AC1297" t="s">
        <v>400</v>
      </c>
      <c r="AD1297" t="s">
        <v>545</v>
      </c>
      <c r="AE1297" t="s">
        <v>30</v>
      </c>
      <c r="AG1297">
        <v>2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 s="36">
        <v>1</v>
      </c>
      <c r="AP1297">
        <v>0</v>
      </c>
      <c r="AQ1297">
        <v>0</v>
      </c>
      <c r="AR1297">
        <v>0</v>
      </c>
      <c r="AS1297">
        <v>2</v>
      </c>
      <c r="AT1297">
        <v>2</v>
      </c>
      <c r="AU1297" t="s">
        <v>37</v>
      </c>
      <c r="AW1297">
        <v>20</v>
      </c>
      <c r="AX1297">
        <v>0</v>
      </c>
      <c r="AY1297">
        <v>0</v>
      </c>
      <c r="AZ1297">
        <v>0</v>
      </c>
      <c r="BA1297">
        <v>20</v>
      </c>
      <c r="BB1297">
        <v>6.7419379599999996</v>
      </c>
      <c r="BC1297">
        <v>14.56870743</v>
      </c>
      <c r="BD1297">
        <v>12</v>
      </c>
    </row>
    <row r="1298" spans="1:56" x14ac:dyDescent="0.25">
      <c r="A1298" s="171">
        <v>44180</v>
      </c>
      <c r="B1298" t="s">
        <v>26</v>
      </c>
      <c r="C1298" t="s">
        <v>590</v>
      </c>
      <c r="D1298" t="s">
        <v>591</v>
      </c>
      <c r="E1298" t="s">
        <v>592</v>
      </c>
      <c r="F1298" t="s">
        <v>88</v>
      </c>
      <c r="G1298" t="s">
        <v>593</v>
      </c>
      <c r="H1298" t="s">
        <v>89</v>
      </c>
      <c r="I1298" t="s">
        <v>25</v>
      </c>
      <c r="J1298" t="s">
        <v>596</v>
      </c>
      <c r="L1298" t="s">
        <v>26</v>
      </c>
      <c r="M1298" t="s">
        <v>590</v>
      </c>
      <c r="N1298" t="s">
        <v>591</v>
      </c>
      <c r="O1298" t="s">
        <v>592</v>
      </c>
      <c r="P1298" t="s">
        <v>27</v>
      </c>
      <c r="Q1298" t="s">
        <v>607</v>
      </c>
      <c r="R1298" t="s">
        <v>723</v>
      </c>
      <c r="S1298" t="s">
        <v>63</v>
      </c>
      <c r="T1298" t="s">
        <v>25</v>
      </c>
      <c r="U1298" t="s">
        <v>596</v>
      </c>
      <c r="W1298" t="s">
        <v>92</v>
      </c>
      <c r="X1298" t="s">
        <v>602</v>
      </c>
      <c r="Y1298" t="s">
        <v>157</v>
      </c>
      <c r="Z1298" t="s">
        <v>665</v>
      </c>
      <c r="AA1298" t="s">
        <v>201</v>
      </c>
      <c r="AB1298" t="s">
        <v>666</v>
      </c>
      <c r="AC1298" t="s">
        <v>423</v>
      </c>
      <c r="AD1298" t="s">
        <v>260</v>
      </c>
      <c r="AE1298" t="s">
        <v>30</v>
      </c>
      <c r="AG1298">
        <v>6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1</v>
      </c>
      <c r="AP1298">
        <v>0</v>
      </c>
      <c r="AQ1298">
        <v>1</v>
      </c>
      <c r="AR1298">
        <v>1</v>
      </c>
      <c r="AS1298">
        <v>4</v>
      </c>
      <c r="AT1298">
        <v>6</v>
      </c>
      <c r="AU1298" t="s">
        <v>135</v>
      </c>
      <c r="AW1298">
        <v>56</v>
      </c>
      <c r="AX1298">
        <v>0</v>
      </c>
      <c r="AY1298">
        <v>8</v>
      </c>
      <c r="AZ1298">
        <v>0</v>
      </c>
      <c r="BA1298">
        <v>64</v>
      </c>
      <c r="BB1298">
        <v>6.7419379599999996</v>
      </c>
      <c r="BC1298">
        <v>14.56870743</v>
      </c>
      <c r="BD1298">
        <v>12</v>
      </c>
    </row>
    <row r="1299" spans="1:56" x14ac:dyDescent="0.25">
      <c r="A1299" s="171">
        <v>44180</v>
      </c>
      <c r="B1299" t="s">
        <v>26</v>
      </c>
      <c r="C1299" t="s">
        <v>590</v>
      </c>
      <c r="D1299" t="s">
        <v>591</v>
      </c>
      <c r="E1299" t="s">
        <v>592</v>
      </c>
      <c r="F1299" t="s">
        <v>88</v>
      </c>
      <c r="G1299" t="s">
        <v>593</v>
      </c>
      <c r="H1299" t="s">
        <v>89</v>
      </c>
      <c r="I1299" t="s">
        <v>25</v>
      </c>
      <c r="J1299" t="s">
        <v>596</v>
      </c>
      <c r="L1299" t="s">
        <v>26</v>
      </c>
      <c r="M1299" t="s">
        <v>590</v>
      </c>
      <c r="N1299" t="s">
        <v>591</v>
      </c>
      <c r="O1299" t="s">
        <v>592</v>
      </c>
      <c r="P1299" t="s">
        <v>142</v>
      </c>
      <c r="Q1299" t="s">
        <v>606</v>
      </c>
      <c r="R1299" t="s">
        <v>716</v>
      </c>
      <c r="S1299" t="s">
        <v>297</v>
      </c>
      <c r="T1299" t="s">
        <v>25</v>
      </c>
      <c r="U1299" t="s">
        <v>596</v>
      </c>
      <c r="W1299" t="s">
        <v>92</v>
      </c>
      <c r="X1299" t="s">
        <v>602</v>
      </c>
      <c r="Y1299" t="s">
        <v>93</v>
      </c>
      <c r="Z1299" t="s">
        <v>687</v>
      </c>
      <c r="AA1299" t="s">
        <v>217</v>
      </c>
      <c r="AB1299" t="s">
        <v>727</v>
      </c>
      <c r="AC1299" t="s">
        <v>728</v>
      </c>
      <c r="AD1299" t="s">
        <v>322</v>
      </c>
      <c r="AE1299" t="s">
        <v>30</v>
      </c>
      <c r="AG1299">
        <v>4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1</v>
      </c>
      <c r="AP1299">
        <v>0</v>
      </c>
      <c r="AQ1299">
        <v>0</v>
      </c>
      <c r="AR1299">
        <v>1</v>
      </c>
      <c r="AS1299">
        <v>3</v>
      </c>
      <c r="AT1299">
        <v>4</v>
      </c>
      <c r="AU1299" t="s">
        <v>37</v>
      </c>
      <c r="AW1299">
        <v>49</v>
      </c>
      <c r="AX1299">
        <v>0</v>
      </c>
      <c r="AY1299">
        <v>0</v>
      </c>
      <c r="AZ1299">
        <v>0</v>
      </c>
      <c r="BA1299">
        <v>49</v>
      </c>
      <c r="BB1299">
        <v>6.7419379599999996</v>
      </c>
      <c r="BC1299">
        <v>14.56870743</v>
      </c>
      <c r="BD1299">
        <v>12</v>
      </c>
    </row>
    <row r="1300" spans="1:56" x14ac:dyDescent="0.25">
      <c r="A1300" s="171">
        <v>44180</v>
      </c>
      <c r="B1300" t="s">
        <v>92</v>
      </c>
      <c r="C1300" t="s">
        <v>602</v>
      </c>
      <c r="D1300" t="s">
        <v>940</v>
      </c>
      <c r="E1300" t="s">
        <v>604</v>
      </c>
      <c r="F1300" t="s">
        <v>193</v>
      </c>
      <c r="G1300" t="s">
        <v>754</v>
      </c>
      <c r="H1300" t="s">
        <v>367</v>
      </c>
      <c r="I1300" t="s">
        <v>25</v>
      </c>
      <c r="J1300" t="s">
        <v>596</v>
      </c>
      <c r="L1300" t="s">
        <v>10</v>
      </c>
      <c r="M1300" t="s">
        <v>659</v>
      </c>
      <c r="N1300" t="s">
        <v>11</v>
      </c>
      <c r="O1300" t="s">
        <v>660</v>
      </c>
      <c r="P1300" t="s">
        <v>12</v>
      </c>
      <c r="Q1300" t="s">
        <v>661</v>
      </c>
      <c r="R1300" t="s">
        <v>102</v>
      </c>
      <c r="S1300" t="s">
        <v>155</v>
      </c>
      <c r="T1300" t="s">
        <v>17</v>
      </c>
      <c r="U1300" t="s">
        <v>594</v>
      </c>
      <c r="W1300" t="s">
        <v>221</v>
      </c>
      <c r="X1300" t="s">
        <v>622</v>
      </c>
      <c r="AC1300" t="s">
        <v>372</v>
      </c>
      <c r="AD1300" t="s">
        <v>279</v>
      </c>
      <c r="AE1300" t="s">
        <v>30</v>
      </c>
      <c r="AG1300">
        <v>7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 s="36">
        <v>1</v>
      </c>
      <c r="AP1300">
        <v>0</v>
      </c>
      <c r="AQ1300">
        <v>0</v>
      </c>
      <c r="AR1300">
        <v>0</v>
      </c>
      <c r="AS1300">
        <v>7</v>
      </c>
      <c r="AT1300">
        <v>7</v>
      </c>
      <c r="AU1300" t="s">
        <v>151</v>
      </c>
      <c r="AV1300" t="s">
        <v>327</v>
      </c>
      <c r="AW1300">
        <v>142</v>
      </c>
      <c r="AX1300">
        <v>0</v>
      </c>
      <c r="AY1300">
        <v>0</v>
      </c>
      <c r="AZ1300">
        <v>2</v>
      </c>
      <c r="BA1300">
        <v>144</v>
      </c>
      <c r="BB1300">
        <v>4.8990748999999996</v>
      </c>
      <c r="BC1300">
        <v>14.54433978</v>
      </c>
      <c r="BD1300">
        <v>12</v>
      </c>
    </row>
    <row r="1301" spans="1:56" x14ac:dyDescent="0.25">
      <c r="A1301" s="171">
        <v>44180</v>
      </c>
      <c r="B1301" t="s">
        <v>92</v>
      </c>
      <c r="C1301" t="s">
        <v>602</v>
      </c>
      <c r="D1301" t="s">
        <v>940</v>
      </c>
      <c r="E1301" t="s">
        <v>604</v>
      </c>
      <c r="F1301" t="s">
        <v>193</v>
      </c>
      <c r="G1301" t="s">
        <v>754</v>
      </c>
      <c r="H1301" t="s">
        <v>367</v>
      </c>
      <c r="I1301" t="s">
        <v>25</v>
      </c>
      <c r="J1301" t="s">
        <v>596</v>
      </c>
      <c r="L1301" t="s">
        <v>92</v>
      </c>
      <c r="M1301" t="s">
        <v>602</v>
      </c>
      <c r="N1301" t="s">
        <v>940</v>
      </c>
      <c r="O1301" t="s">
        <v>604</v>
      </c>
      <c r="P1301" t="s">
        <v>154</v>
      </c>
      <c r="Q1301" t="s">
        <v>605</v>
      </c>
      <c r="R1301" t="s">
        <v>1057</v>
      </c>
      <c r="S1301" t="s">
        <v>77</v>
      </c>
      <c r="T1301" t="s">
        <v>25</v>
      </c>
      <c r="U1301" t="s">
        <v>596</v>
      </c>
      <c r="W1301" t="s">
        <v>92</v>
      </c>
      <c r="X1301" t="s">
        <v>602</v>
      </c>
      <c r="Y1301" t="s">
        <v>603</v>
      </c>
      <c r="Z1301" t="s">
        <v>604</v>
      </c>
      <c r="AA1301" t="s">
        <v>193</v>
      </c>
      <c r="AB1301" t="s">
        <v>754</v>
      </c>
      <c r="AC1301" t="s">
        <v>366</v>
      </c>
      <c r="AD1301" t="s">
        <v>545</v>
      </c>
      <c r="AE1301" t="s">
        <v>30</v>
      </c>
      <c r="AG1301">
        <v>6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 s="36">
        <v>1</v>
      </c>
      <c r="AP1301">
        <v>0</v>
      </c>
      <c r="AQ1301">
        <v>0</v>
      </c>
      <c r="AR1301">
        <v>0</v>
      </c>
      <c r="AS1301">
        <v>6</v>
      </c>
      <c r="AT1301">
        <v>6</v>
      </c>
      <c r="AU1301" t="s">
        <v>37</v>
      </c>
      <c r="AW1301">
        <v>56</v>
      </c>
      <c r="AX1301">
        <v>0</v>
      </c>
      <c r="AY1301">
        <v>0</v>
      </c>
      <c r="AZ1301">
        <v>0</v>
      </c>
      <c r="BA1301">
        <v>56</v>
      </c>
      <c r="BB1301">
        <v>4.8990748999999996</v>
      </c>
      <c r="BC1301">
        <v>14.54433978</v>
      </c>
      <c r="BD1301">
        <v>12</v>
      </c>
    </row>
    <row r="1302" spans="1:56" x14ac:dyDescent="0.25">
      <c r="A1302" s="171">
        <v>44180</v>
      </c>
      <c r="B1302" t="s">
        <v>92</v>
      </c>
      <c r="C1302" t="s">
        <v>602</v>
      </c>
      <c r="D1302" t="s">
        <v>940</v>
      </c>
      <c r="E1302" t="s">
        <v>604</v>
      </c>
      <c r="F1302" t="s">
        <v>193</v>
      </c>
      <c r="G1302" t="s">
        <v>754</v>
      </c>
      <c r="H1302" t="s">
        <v>367</v>
      </c>
      <c r="I1302" t="s">
        <v>14</v>
      </c>
      <c r="J1302" t="s">
        <v>611</v>
      </c>
      <c r="L1302" t="s">
        <v>280</v>
      </c>
      <c r="M1302" t="s">
        <v>1028</v>
      </c>
      <c r="R1302" t="s">
        <v>372</v>
      </c>
      <c r="S1302" t="s">
        <v>103</v>
      </c>
      <c r="T1302" t="s">
        <v>544</v>
      </c>
      <c r="U1302" t="s">
        <v>782</v>
      </c>
      <c r="AC1302" t="s">
        <v>372</v>
      </c>
      <c r="AD1302" t="s">
        <v>1071</v>
      </c>
      <c r="AE1302" t="s">
        <v>20</v>
      </c>
      <c r="AG1302">
        <v>3</v>
      </c>
      <c r="AH1302">
        <v>12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 s="36">
        <v>2</v>
      </c>
      <c r="AP1302">
        <v>0</v>
      </c>
      <c r="AQ1302">
        <v>0</v>
      </c>
      <c r="AR1302">
        <v>0</v>
      </c>
      <c r="AS1302">
        <v>15</v>
      </c>
      <c r="AT1302">
        <v>15</v>
      </c>
      <c r="AU1302" t="s">
        <v>37</v>
      </c>
      <c r="AW1302">
        <v>321</v>
      </c>
      <c r="AX1302">
        <v>0</v>
      </c>
      <c r="AY1302">
        <v>0</v>
      </c>
      <c r="AZ1302">
        <v>0</v>
      </c>
      <c r="BA1302">
        <v>321</v>
      </c>
      <c r="BB1302">
        <v>4.8990748999999996</v>
      </c>
      <c r="BC1302">
        <v>14.54433978</v>
      </c>
      <c r="BD1302">
        <v>12</v>
      </c>
    </row>
    <row r="1303" spans="1:56" x14ac:dyDescent="0.25">
      <c r="A1303" s="171">
        <v>44180</v>
      </c>
      <c r="B1303" t="s">
        <v>92</v>
      </c>
      <c r="C1303" t="s">
        <v>602</v>
      </c>
      <c r="D1303" t="s">
        <v>940</v>
      </c>
      <c r="E1303" t="s">
        <v>604</v>
      </c>
      <c r="F1303" t="s">
        <v>193</v>
      </c>
      <c r="G1303" t="s">
        <v>754</v>
      </c>
      <c r="H1303" t="s">
        <v>367</v>
      </c>
      <c r="I1303" t="s">
        <v>25</v>
      </c>
      <c r="J1303" t="s">
        <v>596</v>
      </c>
      <c r="L1303" t="s">
        <v>109</v>
      </c>
      <c r="M1303" t="s">
        <v>690</v>
      </c>
      <c r="N1303" t="s">
        <v>271</v>
      </c>
      <c r="O1303" t="s">
        <v>714</v>
      </c>
      <c r="P1303" t="s">
        <v>305</v>
      </c>
      <c r="Q1303" t="s">
        <v>1074</v>
      </c>
      <c r="R1303" t="s">
        <v>1075</v>
      </c>
      <c r="S1303" t="s">
        <v>29</v>
      </c>
      <c r="T1303" t="s">
        <v>17</v>
      </c>
      <c r="U1303" t="s">
        <v>594</v>
      </c>
      <c r="W1303" t="s">
        <v>221</v>
      </c>
      <c r="X1303" t="s">
        <v>622</v>
      </c>
      <c r="AC1303" t="s">
        <v>372</v>
      </c>
      <c r="AD1303" t="s">
        <v>279</v>
      </c>
      <c r="AE1303" t="s">
        <v>30</v>
      </c>
      <c r="AG1303">
        <v>5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 s="36">
        <v>1</v>
      </c>
      <c r="AP1303">
        <v>0</v>
      </c>
      <c r="AQ1303">
        <v>0</v>
      </c>
      <c r="AR1303">
        <v>0</v>
      </c>
      <c r="AS1303">
        <v>5</v>
      </c>
      <c r="AT1303">
        <v>5</v>
      </c>
      <c r="AU1303" t="s">
        <v>37</v>
      </c>
      <c r="AW1303">
        <v>75</v>
      </c>
      <c r="AX1303">
        <v>0</v>
      </c>
      <c r="AY1303">
        <v>0</v>
      </c>
      <c r="AZ1303">
        <v>0</v>
      </c>
      <c r="BA1303">
        <v>75</v>
      </c>
      <c r="BB1303">
        <v>4.8990748999999996</v>
      </c>
      <c r="BC1303">
        <v>14.54433978</v>
      </c>
      <c r="BD1303">
        <v>12</v>
      </c>
    </row>
    <row r="1304" spans="1:56" x14ac:dyDescent="0.25">
      <c r="A1304" s="171">
        <v>44180</v>
      </c>
      <c r="B1304" t="s">
        <v>92</v>
      </c>
      <c r="C1304" t="s">
        <v>602</v>
      </c>
      <c r="D1304" t="s">
        <v>940</v>
      </c>
      <c r="E1304" t="s">
        <v>604</v>
      </c>
      <c r="F1304" t="s">
        <v>193</v>
      </c>
      <c r="G1304" t="s">
        <v>754</v>
      </c>
      <c r="H1304" t="s">
        <v>367</v>
      </c>
      <c r="I1304" t="s">
        <v>14</v>
      </c>
      <c r="J1304" t="s">
        <v>611</v>
      </c>
      <c r="L1304" t="s">
        <v>280</v>
      </c>
      <c r="M1304" t="s">
        <v>1028</v>
      </c>
      <c r="R1304" t="s">
        <v>372</v>
      </c>
      <c r="S1304" t="s">
        <v>166</v>
      </c>
      <c r="T1304" t="s">
        <v>544</v>
      </c>
      <c r="U1304" t="s">
        <v>782</v>
      </c>
      <c r="AC1304" t="s">
        <v>372</v>
      </c>
      <c r="AD1304" t="s">
        <v>1102</v>
      </c>
      <c r="AE1304" t="s">
        <v>20</v>
      </c>
      <c r="AG1304">
        <v>2</v>
      </c>
      <c r="AH1304">
        <v>5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 s="36">
        <v>2</v>
      </c>
      <c r="AP1304">
        <v>0</v>
      </c>
      <c r="AQ1304">
        <v>0</v>
      </c>
      <c r="AR1304">
        <v>0</v>
      </c>
      <c r="AS1304">
        <v>7</v>
      </c>
      <c r="AT1304">
        <v>7</v>
      </c>
      <c r="AU1304" t="s">
        <v>37</v>
      </c>
      <c r="AW1304">
        <v>143</v>
      </c>
      <c r="AX1304">
        <v>0</v>
      </c>
      <c r="AY1304">
        <v>0</v>
      </c>
      <c r="AZ1304">
        <v>0</v>
      </c>
      <c r="BA1304">
        <v>143</v>
      </c>
      <c r="BB1304">
        <v>4.8990748999999996</v>
      </c>
      <c r="BC1304">
        <v>14.54433978</v>
      </c>
      <c r="BD1304">
        <v>12</v>
      </c>
    </row>
    <row r="1305" spans="1:56" x14ac:dyDescent="0.25">
      <c r="A1305" s="171">
        <v>44180</v>
      </c>
      <c r="B1305" t="s">
        <v>92</v>
      </c>
      <c r="C1305" t="s">
        <v>602</v>
      </c>
      <c r="D1305" t="s">
        <v>940</v>
      </c>
      <c r="E1305" t="s">
        <v>604</v>
      </c>
      <c r="F1305" t="s">
        <v>218</v>
      </c>
      <c r="G1305" t="s">
        <v>837</v>
      </c>
      <c r="H1305" t="s">
        <v>364</v>
      </c>
      <c r="I1305" t="s">
        <v>25</v>
      </c>
      <c r="J1305" t="s">
        <v>596</v>
      </c>
      <c r="L1305" t="s">
        <v>10</v>
      </c>
      <c r="M1305" t="s">
        <v>659</v>
      </c>
      <c r="N1305" t="s">
        <v>11</v>
      </c>
      <c r="O1305" t="s">
        <v>660</v>
      </c>
      <c r="P1305" t="s">
        <v>12</v>
      </c>
      <c r="Q1305" t="s">
        <v>661</v>
      </c>
      <c r="R1305" t="s">
        <v>102</v>
      </c>
      <c r="S1305" t="s">
        <v>185</v>
      </c>
      <c r="T1305" t="s">
        <v>17</v>
      </c>
      <c r="U1305" t="s">
        <v>594</v>
      </c>
      <c r="W1305" t="s">
        <v>262</v>
      </c>
      <c r="X1305" t="s">
        <v>626</v>
      </c>
      <c r="AC1305" t="s">
        <v>372</v>
      </c>
      <c r="AD1305" t="s">
        <v>950</v>
      </c>
      <c r="AE1305" t="s">
        <v>30</v>
      </c>
      <c r="AG1305">
        <v>4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1</v>
      </c>
      <c r="AP1305">
        <v>0</v>
      </c>
      <c r="AQ1305">
        <v>0</v>
      </c>
      <c r="AR1305">
        <v>1</v>
      </c>
      <c r="AS1305">
        <v>3</v>
      </c>
      <c r="AT1305">
        <v>4</v>
      </c>
      <c r="AU1305" t="s">
        <v>31</v>
      </c>
      <c r="AW1305">
        <v>1300</v>
      </c>
      <c r="AX1305">
        <v>140</v>
      </c>
      <c r="AY1305">
        <v>0</v>
      </c>
      <c r="AZ1305">
        <v>0</v>
      </c>
      <c r="BA1305">
        <v>1440</v>
      </c>
      <c r="BB1305">
        <v>5.0849866700000002</v>
      </c>
      <c r="BC1305">
        <v>14.63825578</v>
      </c>
      <c r="BD1305">
        <v>12</v>
      </c>
    </row>
    <row r="1306" spans="1:56" x14ac:dyDescent="0.25">
      <c r="A1306" s="171">
        <v>44180</v>
      </c>
      <c r="B1306" t="s">
        <v>92</v>
      </c>
      <c r="C1306" t="s">
        <v>602</v>
      </c>
      <c r="D1306" t="s">
        <v>940</v>
      </c>
      <c r="E1306" t="s">
        <v>604</v>
      </c>
      <c r="F1306" t="s">
        <v>218</v>
      </c>
      <c r="G1306" t="s">
        <v>837</v>
      </c>
      <c r="H1306" t="s">
        <v>364</v>
      </c>
      <c r="I1306" t="s">
        <v>25</v>
      </c>
      <c r="J1306" t="s">
        <v>596</v>
      </c>
      <c r="L1306" t="s">
        <v>92</v>
      </c>
      <c r="M1306" t="s">
        <v>602</v>
      </c>
      <c r="N1306" t="s">
        <v>157</v>
      </c>
      <c r="O1306" t="s">
        <v>665</v>
      </c>
      <c r="P1306" t="s">
        <v>201</v>
      </c>
      <c r="Q1306" t="s">
        <v>666</v>
      </c>
      <c r="R1306" t="s">
        <v>980</v>
      </c>
      <c r="S1306" t="s">
        <v>297</v>
      </c>
      <c r="T1306" t="s">
        <v>17</v>
      </c>
      <c r="U1306" t="s">
        <v>594</v>
      </c>
      <c r="W1306" t="s">
        <v>632</v>
      </c>
      <c r="X1306" t="s">
        <v>633</v>
      </c>
      <c r="AC1306" t="s">
        <v>372</v>
      </c>
      <c r="AD1306" t="s">
        <v>845</v>
      </c>
      <c r="AE1306" t="s">
        <v>30</v>
      </c>
      <c r="AG1306">
        <v>9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 s="36">
        <v>1</v>
      </c>
      <c r="AP1306">
        <v>0</v>
      </c>
      <c r="AQ1306">
        <v>3</v>
      </c>
      <c r="AR1306">
        <v>3</v>
      </c>
      <c r="AS1306">
        <v>3</v>
      </c>
      <c r="AT1306">
        <v>9</v>
      </c>
      <c r="AU1306" t="s">
        <v>21</v>
      </c>
      <c r="AV1306" t="s">
        <v>327</v>
      </c>
      <c r="AW1306">
        <v>790</v>
      </c>
      <c r="AX1306">
        <v>65</v>
      </c>
      <c r="AY1306">
        <v>0</v>
      </c>
      <c r="AZ1306">
        <v>3</v>
      </c>
      <c r="BA1306">
        <v>858</v>
      </c>
      <c r="BB1306">
        <v>5.0849866700000002</v>
      </c>
      <c r="BC1306">
        <v>14.63825578</v>
      </c>
      <c r="BD1306">
        <v>12</v>
      </c>
    </row>
    <row r="1307" spans="1:56" x14ac:dyDescent="0.25">
      <c r="A1307" s="171">
        <v>44180</v>
      </c>
      <c r="B1307" t="s">
        <v>92</v>
      </c>
      <c r="C1307" t="s">
        <v>602</v>
      </c>
      <c r="D1307" t="s">
        <v>940</v>
      </c>
      <c r="E1307" t="s">
        <v>604</v>
      </c>
      <c r="F1307" t="s">
        <v>218</v>
      </c>
      <c r="G1307" t="s">
        <v>837</v>
      </c>
      <c r="H1307" t="s">
        <v>364</v>
      </c>
      <c r="I1307" t="s">
        <v>25</v>
      </c>
      <c r="J1307" t="s">
        <v>596</v>
      </c>
      <c r="L1307" t="s">
        <v>10</v>
      </c>
      <c r="M1307" t="s">
        <v>659</v>
      </c>
      <c r="N1307" t="s">
        <v>11</v>
      </c>
      <c r="O1307" t="s">
        <v>660</v>
      </c>
      <c r="P1307" t="s">
        <v>12</v>
      </c>
      <c r="Q1307" t="s">
        <v>661</v>
      </c>
      <c r="R1307" t="s">
        <v>102</v>
      </c>
      <c r="S1307" t="s">
        <v>185</v>
      </c>
      <c r="T1307" t="s">
        <v>17</v>
      </c>
      <c r="U1307" t="s">
        <v>594</v>
      </c>
      <c r="W1307" t="s">
        <v>262</v>
      </c>
      <c r="X1307" t="s">
        <v>626</v>
      </c>
      <c r="AC1307" t="s">
        <v>372</v>
      </c>
      <c r="AD1307" t="s">
        <v>950</v>
      </c>
      <c r="AE1307" t="s">
        <v>183</v>
      </c>
      <c r="AG1307">
        <v>3</v>
      </c>
      <c r="AH1307">
        <v>3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 s="36">
        <v>2</v>
      </c>
      <c r="AP1307">
        <v>0</v>
      </c>
      <c r="AQ1307">
        <v>0</v>
      </c>
      <c r="AR1307">
        <v>2</v>
      </c>
      <c r="AS1307">
        <v>4</v>
      </c>
      <c r="AT1307">
        <v>6</v>
      </c>
      <c r="AU1307" t="s">
        <v>31</v>
      </c>
      <c r="AW1307">
        <v>1650</v>
      </c>
      <c r="AX1307">
        <v>200</v>
      </c>
      <c r="AY1307">
        <v>0</v>
      </c>
      <c r="AZ1307">
        <v>0</v>
      </c>
      <c r="BA1307">
        <v>1850</v>
      </c>
      <c r="BB1307">
        <v>5.0849866700000002</v>
      </c>
      <c r="BC1307">
        <v>14.63825578</v>
      </c>
      <c r="BD1307">
        <v>12</v>
      </c>
    </row>
    <row r="1308" spans="1:56" x14ac:dyDescent="0.25">
      <c r="A1308" s="171">
        <v>44180</v>
      </c>
      <c r="B1308" t="s">
        <v>92</v>
      </c>
      <c r="C1308" t="s">
        <v>602</v>
      </c>
      <c r="D1308" t="s">
        <v>940</v>
      </c>
      <c r="E1308" t="s">
        <v>604</v>
      </c>
      <c r="F1308" t="s">
        <v>218</v>
      </c>
      <c r="G1308" t="s">
        <v>837</v>
      </c>
      <c r="H1308" t="s">
        <v>364</v>
      </c>
      <c r="I1308" t="s">
        <v>25</v>
      </c>
      <c r="J1308" t="s">
        <v>596</v>
      </c>
      <c r="L1308" t="s">
        <v>92</v>
      </c>
      <c r="M1308" t="s">
        <v>602</v>
      </c>
      <c r="N1308" t="s">
        <v>157</v>
      </c>
      <c r="O1308" t="s">
        <v>665</v>
      </c>
      <c r="P1308" t="s">
        <v>201</v>
      </c>
      <c r="Q1308" t="s">
        <v>666</v>
      </c>
      <c r="R1308" t="s">
        <v>980</v>
      </c>
      <c r="S1308" t="s">
        <v>61</v>
      </c>
      <c r="T1308" t="s">
        <v>17</v>
      </c>
      <c r="U1308" t="s">
        <v>594</v>
      </c>
      <c r="W1308" t="s">
        <v>632</v>
      </c>
      <c r="X1308" t="s">
        <v>633</v>
      </c>
      <c r="AC1308" t="s">
        <v>372</v>
      </c>
      <c r="AD1308" t="s">
        <v>845</v>
      </c>
      <c r="AE1308" t="s">
        <v>30</v>
      </c>
      <c r="AG1308">
        <v>5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 s="36">
        <v>1</v>
      </c>
      <c r="AP1308">
        <v>0</v>
      </c>
      <c r="AQ1308">
        <v>0</v>
      </c>
      <c r="AR1308">
        <v>2</v>
      </c>
      <c r="AS1308">
        <v>3</v>
      </c>
      <c r="AT1308">
        <v>5</v>
      </c>
      <c r="AU1308" t="s">
        <v>31</v>
      </c>
      <c r="AW1308">
        <v>540</v>
      </c>
      <c r="AX1308">
        <v>70</v>
      </c>
      <c r="AY1308">
        <v>0</v>
      </c>
      <c r="AZ1308">
        <v>0</v>
      </c>
      <c r="BA1308">
        <v>610</v>
      </c>
      <c r="BB1308">
        <v>5.0849866700000002</v>
      </c>
      <c r="BC1308">
        <v>14.63825578</v>
      </c>
      <c r="BD1308">
        <v>12</v>
      </c>
    </row>
    <row r="1309" spans="1:56" x14ac:dyDescent="0.25">
      <c r="A1309" s="171">
        <v>44180</v>
      </c>
      <c r="B1309" t="s">
        <v>92</v>
      </c>
      <c r="C1309" t="s">
        <v>602</v>
      </c>
      <c r="D1309" t="s">
        <v>940</v>
      </c>
      <c r="E1309" t="s">
        <v>604</v>
      </c>
      <c r="F1309" t="s">
        <v>218</v>
      </c>
      <c r="G1309" t="s">
        <v>837</v>
      </c>
      <c r="H1309" t="s">
        <v>364</v>
      </c>
      <c r="I1309" t="s">
        <v>25</v>
      </c>
      <c r="J1309" t="s">
        <v>596</v>
      </c>
      <c r="L1309" t="s">
        <v>92</v>
      </c>
      <c r="M1309" t="s">
        <v>602</v>
      </c>
      <c r="N1309" t="s">
        <v>940</v>
      </c>
      <c r="O1309" t="s">
        <v>604</v>
      </c>
      <c r="P1309" t="s">
        <v>218</v>
      </c>
      <c r="Q1309" t="s">
        <v>837</v>
      </c>
      <c r="R1309" t="s">
        <v>998</v>
      </c>
      <c r="S1309" t="s">
        <v>77</v>
      </c>
      <c r="T1309" t="s">
        <v>17</v>
      </c>
      <c r="U1309" t="s">
        <v>594</v>
      </c>
      <c r="W1309" t="s">
        <v>163</v>
      </c>
      <c r="X1309" t="s">
        <v>643</v>
      </c>
      <c r="AC1309" t="s">
        <v>372</v>
      </c>
      <c r="AD1309" t="s">
        <v>845</v>
      </c>
      <c r="AE1309" t="s">
        <v>30</v>
      </c>
      <c r="AG1309">
        <v>4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 s="36">
        <v>1</v>
      </c>
      <c r="AP1309">
        <v>0</v>
      </c>
      <c r="AQ1309">
        <v>0</v>
      </c>
      <c r="AR1309">
        <v>1</v>
      </c>
      <c r="AS1309">
        <v>3</v>
      </c>
      <c r="AT1309">
        <v>4</v>
      </c>
      <c r="AU1309" t="s">
        <v>37</v>
      </c>
      <c r="AW1309">
        <v>450</v>
      </c>
      <c r="AX1309">
        <v>0</v>
      </c>
      <c r="AY1309">
        <v>0</v>
      </c>
      <c r="AZ1309">
        <v>0</v>
      </c>
      <c r="BA1309">
        <v>450</v>
      </c>
      <c r="BB1309">
        <v>5.0849866700000002</v>
      </c>
      <c r="BC1309">
        <v>14.63825578</v>
      </c>
      <c r="BD1309">
        <v>12</v>
      </c>
    </row>
    <row r="1310" spans="1:56" x14ac:dyDescent="0.25">
      <c r="A1310" s="171">
        <v>44180</v>
      </c>
      <c r="B1310" t="s">
        <v>92</v>
      </c>
      <c r="C1310" t="s">
        <v>602</v>
      </c>
      <c r="D1310" t="s">
        <v>157</v>
      </c>
      <c r="E1310" t="s">
        <v>665</v>
      </c>
      <c r="F1310" t="s">
        <v>158</v>
      </c>
      <c r="G1310" t="s">
        <v>667</v>
      </c>
      <c r="H1310" t="s">
        <v>847</v>
      </c>
      <c r="I1310" t="s">
        <v>25</v>
      </c>
      <c r="J1310" t="s">
        <v>596</v>
      </c>
      <c r="L1310" t="s">
        <v>26</v>
      </c>
      <c r="M1310" t="s">
        <v>590</v>
      </c>
      <c r="N1310" t="s">
        <v>301</v>
      </c>
      <c r="O1310" t="s">
        <v>745</v>
      </c>
      <c r="P1310" t="s">
        <v>853</v>
      </c>
      <c r="Q1310" t="s">
        <v>854</v>
      </c>
      <c r="R1310" t="s">
        <v>102</v>
      </c>
      <c r="S1310" t="s">
        <v>19</v>
      </c>
      <c r="T1310" t="s">
        <v>25</v>
      </c>
      <c r="U1310" t="s">
        <v>596</v>
      </c>
      <c r="W1310" t="s">
        <v>92</v>
      </c>
      <c r="X1310" t="s">
        <v>602</v>
      </c>
      <c r="Y1310" t="s">
        <v>157</v>
      </c>
      <c r="Z1310" t="s">
        <v>665</v>
      </c>
      <c r="AA1310" t="s">
        <v>201</v>
      </c>
      <c r="AB1310" t="s">
        <v>666</v>
      </c>
      <c r="AC1310" t="s">
        <v>888</v>
      </c>
      <c r="AD1310" t="s">
        <v>279</v>
      </c>
      <c r="AE1310" t="s">
        <v>30</v>
      </c>
      <c r="AG1310">
        <v>2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1</v>
      </c>
      <c r="AP1310">
        <v>0</v>
      </c>
      <c r="AQ1310">
        <v>0</v>
      </c>
      <c r="AR1310">
        <v>0</v>
      </c>
      <c r="AS1310">
        <v>2</v>
      </c>
      <c r="AT1310">
        <v>2</v>
      </c>
      <c r="AU1310" t="s">
        <v>37</v>
      </c>
      <c r="AW1310">
        <v>117</v>
      </c>
      <c r="AX1310">
        <v>0</v>
      </c>
      <c r="AY1310">
        <v>0</v>
      </c>
      <c r="AZ1310">
        <v>0</v>
      </c>
      <c r="BA1310">
        <v>117</v>
      </c>
      <c r="BB1310">
        <v>6.0387188500000004</v>
      </c>
      <c r="BC1310">
        <v>14.40065877</v>
      </c>
      <c r="BD1310">
        <v>12</v>
      </c>
    </row>
    <row r="1311" spans="1:56" x14ac:dyDescent="0.25">
      <c r="A1311" s="171">
        <v>44180</v>
      </c>
      <c r="B1311" t="s">
        <v>92</v>
      </c>
      <c r="C1311" t="s">
        <v>602</v>
      </c>
      <c r="D1311" t="s">
        <v>157</v>
      </c>
      <c r="E1311" t="s">
        <v>665</v>
      </c>
      <c r="F1311" t="s">
        <v>158</v>
      </c>
      <c r="G1311" t="s">
        <v>667</v>
      </c>
      <c r="H1311" t="s">
        <v>847</v>
      </c>
      <c r="I1311" t="s">
        <v>25</v>
      </c>
      <c r="J1311" t="s">
        <v>596</v>
      </c>
      <c r="L1311" t="s">
        <v>26</v>
      </c>
      <c r="M1311" t="s">
        <v>590</v>
      </c>
      <c r="N1311" t="s">
        <v>301</v>
      </c>
      <c r="O1311" t="s">
        <v>745</v>
      </c>
      <c r="P1311" t="s">
        <v>853</v>
      </c>
      <c r="Q1311" t="s">
        <v>854</v>
      </c>
      <c r="R1311" t="s">
        <v>382</v>
      </c>
      <c r="S1311" t="s">
        <v>29</v>
      </c>
      <c r="T1311" t="s">
        <v>25</v>
      </c>
      <c r="U1311" t="s">
        <v>596</v>
      </c>
      <c r="W1311" t="s">
        <v>92</v>
      </c>
      <c r="X1311" t="s">
        <v>602</v>
      </c>
      <c r="Y1311" t="s">
        <v>603</v>
      </c>
      <c r="Z1311" t="s">
        <v>604</v>
      </c>
      <c r="AA1311" t="s">
        <v>193</v>
      </c>
      <c r="AB1311" t="s">
        <v>754</v>
      </c>
      <c r="AC1311" t="s">
        <v>893</v>
      </c>
      <c r="AD1311" t="s">
        <v>722</v>
      </c>
      <c r="AE1311" t="s">
        <v>36</v>
      </c>
      <c r="AG1311">
        <v>0</v>
      </c>
      <c r="AH1311">
        <v>2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1</v>
      </c>
      <c r="AP1311">
        <v>0</v>
      </c>
      <c r="AQ1311">
        <v>0</v>
      </c>
      <c r="AR1311">
        <v>0</v>
      </c>
      <c r="AS1311">
        <v>2</v>
      </c>
      <c r="AT1311">
        <v>2</v>
      </c>
      <c r="AU1311" t="s">
        <v>151</v>
      </c>
      <c r="AV1311" t="s">
        <v>327</v>
      </c>
      <c r="AW1311">
        <v>94</v>
      </c>
      <c r="AX1311">
        <v>0</v>
      </c>
      <c r="AY1311">
        <v>0</v>
      </c>
      <c r="AZ1311">
        <v>1</v>
      </c>
      <c r="BA1311">
        <v>95</v>
      </c>
      <c r="BB1311">
        <v>6.0387188500000004</v>
      </c>
      <c r="BC1311">
        <v>14.40065877</v>
      </c>
      <c r="BD1311">
        <v>12</v>
      </c>
    </row>
    <row r="1312" spans="1:56" x14ac:dyDescent="0.25">
      <c r="A1312" s="171">
        <v>44180</v>
      </c>
      <c r="B1312" t="s">
        <v>92</v>
      </c>
      <c r="C1312" t="s">
        <v>602</v>
      </c>
      <c r="D1312" t="s">
        <v>157</v>
      </c>
      <c r="E1312" t="s">
        <v>665</v>
      </c>
      <c r="F1312" t="s">
        <v>158</v>
      </c>
      <c r="G1312" t="s">
        <v>667</v>
      </c>
      <c r="H1312" t="s">
        <v>847</v>
      </c>
      <c r="I1312" t="s">
        <v>25</v>
      </c>
      <c r="J1312" t="s">
        <v>596</v>
      </c>
      <c r="L1312" t="s">
        <v>26</v>
      </c>
      <c r="M1312" t="s">
        <v>590</v>
      </c>
      <c r="N1312" t="s">
        <v>301</v>
      </c>
      <c r="O1312" t="s">
        <v>745</v>
      </c>
      <c r="P1312" t="s">
        <v>853</v>
      </c>
      <c r="Q1312" t="s">
        <v>854</v>
      </c>
      <c r="R1312" t="s">
        <v>102</v>
      </c>
      <c r="S1312" t="s">
        <v>19</v>
      </c>
      <c r="T1312" t="s">
        <v>25</v>
      </c>
      <c r="U1312" t="s">
        <v>596</v>
      </c>
      <c r="W1312" t="s">
        <v>92</v>
      </c>
      <c r="X1312" t="s">
        <v>602</v>
      </c>
      <c r="Y1312" t="s">
        <v>157</v>
      </c>
      <c r="Z1312" t="s">
        <v>665</v>
      </c>
      <c r="AA1312" t="s">
        <v>201</v>
      </c>
      <c r="AB1312" t="s">
        <v>666</v>
      </c>
      <c r="AC1312" t="s">
        <v>888</v>
      </c>
      <c r="AD1312" t="s">
        <v>279</v>
      </c>
      <c r="AE1312" t="s">
        <v>30</v>
      </c>
      <c r="AG1312">
        <v>2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1</v>
      </c>
      <c r="AP1312">
        <v>0</v>
      </c>
      <c r="AQ1312">
        <v>0</v>
      </c>
      <c r="AR1312">
        <v>0</v>
      </c>
      <c r="AS1312">
        <v>2</v>
      </c>
      <c r="AT1312">
        <v>2</v>
      </c>
      <c r="AU1312" t="s">
        <v>37</v>
      </c>
      <c r="AW1312">
        <v>197</v>
      </c>
      <c r="AX1312">
        <v>0</v>
      </c>
      <c r="AY1312">
        <v>0</v>
      </c>
      <c r="AZ1312">
        <v>0</v>
      </c>
      <c r="BA1312">
        <v>197</v>
      </c>
      <c r="BB1312">
        <v>6.0387188500000004</v>
      </c>
      <c r="BC1312">
        <v>14.40065877</v>
      </c>
      <c r="BD1312">
        <v>12</v>
      </c>
    </row>
    <row r="1313" spans="1:56" x14ac:dyDescent="0.25">
      <c r="A1313" s="171">
        <v>44180</v>
      </c>
      <c r="B1313" t="s">
        <v>92</v>
      </c>
      <c r="C1313" t="s">
        <v>602</v>
      </c>
      <c r="D1313" t="s">
        <v>157</v>
      </c>
      <c r="E1313" t="s">
        <v>665</v>
      </c>
      <c r="F1313" t="s">
        <v>158</v>
      </c>
      <c r="G1313" t="s">
        <v>667</v>
      </c>
      <c r="H1313" t="s">
        <v>847</v>
      </c>
      <c r="I1313" t="s">
        <v>25</v>
      </c>
      <c r="J1313" t="s">
        <v>596</v>
      </c>
      <c r="L1313" t="s">
        <v>26</v>
      </c>
      <c r="M1313" t="s">
        <v>590</v>
      </c>
      <c r="N1313" t="s">
        <v>591</v>
      </c>
      <c r="O1313" t="s">
        <v>592</v>
      </c>
      <c r="P1313" t="s">
        <v>88</v>
      </c>
      <c r="Q1313" t="s">
        <v>593</v>
      </c>
      <c r="R1313" t="s">
        <v>848</v>
      </c>
      <c r="S1313" t="s">
        <v>185</v>
      </c>
      <c r="T1313" t="s">
        <v>25</v>
      </c>
      <c r="U1313" t="s">
        <v>596</v>
      </c>
      <c r="W1313" t="s">
        <v>92</v>
      </c>
      <c r="X1313" t="s">
        <v>602</v>
      </c>
      <c r="Y1313" t="s">
        <v>157</v>
      </c>
      <c r="Z1313" t="s">
        <v>665</v>
      </c>
      <c r="AA1313" t="s">
        <v>158</v>
      </c>
      <c r="AB1313" t="s">
        <v>667</v>
      </c>
      <c r="AC1313" t="s">
        <v>470</v>
      </c>
      <c r="AD1313" t="s">
        <v>62</v>
      </c>
      <c r="AE1313" t="s">
        <v>30</v>
      </c>
      <c r="AG1313">
        <v>2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1</v>
      </c>
      <c r="AP1313">
        <v>0</v>
      </c>
      <c r="AQ1313">
        <v>0</v>
      </c>
      <c r="AR1313">
        <v>0</v>
      </c>
      <c r="AS1313">
        <v>2</v>
      </c>
      <c r="AT1313">
        <v>2</v>
      </c>
      <c r="AU1313" t="s">
        <v>37</v>
      </c>
      <c r="AW1313">
        <v>67</v>
      </c>
      <c r="AX1313">
        <v>0</v>
      </c>
      <c r="AY1313">
        <v>0</v>
      </c>
      <c r="AZ1313">
        <v>0</v>
      </c>
      <c r="BA1313">
        <v>67</v>
      </c>
      <c r="BB1313">
        <v>6.0387188500000004</v>
      </c>
      <c r="BC1313">
        <v>14.40065877</v>
      </c>
      <c r="BD1313">
        <v>12</v>
      </c>
    </row>
    <row r="1314" spans="1:56" x14ac:dyDescent="0.25">
      <c r="A1314" s="171">
        <v>44180</v>
      </c>
      <c r="B1314" t="s">
        <v>92</v>
      </c>
      <c r="C1314" t="s">
        <v>602</v>
      </c>
      <c r="D1314" t="s">
        <v>157</v>
      </c>
      <c r="E1314" t="s">
        <v>665</v>
      </c>
      <c r="F1314" t="s">
        <v>158</v>
      </c>
      <c r="G1314" t="s">
        <v>667</v>
      </c>
      <c r="H1314" t="s">
        <v>847</v>
      </c>
      <c r="I1314" t="s">
        <v>25</v>
      </c>
      <c r="J1314" t="s">
        <v>596</v>
      </c>
      <c r="L1314" t="s">
        <v>26</v>
      </c>
      <c r="M1314" t="s">
        <v>590</v>
      </c>
      <c r="N1314" t="s">
        <v>301</v>
      </c>
      <c r="O1314" t="s">
        <v>745</v>
      </c>
      <c r="P1314" t="s">
        <v>853</v>
      </c>
      <c r="Q1314" t="s">
        <v>854</v>
      </c>
      <c r="R1314" t="s">
        <v>102</v>
      </c>
      <c r="S1314" t="s">
        <v>19</v>
      </c>
      <c r="T1314" t="s">
        <v>25</v>
      </c>
      <c r="U1314" t="s">
        <v>596</v>
      </c>
      <c r="W1314" t="s">
        <v>92</v>
      </c>
      <c r="X1314" t="s">
        <v>602</v>
      </c>
      <c r="Y1314" t="s">
        <v>157</v>
      </c>
      <c r="Z1314" t="s">
        <v>665</v>
      </c>
      <c r="AA1314" t="s">
        <v>201</v>
      </c>
      <c r="AB1314" t="s">
        <v>666</v>
      </c>
      <c r="AC1314" t="s">
        <v>888</v>
      </c>
      <c r="AD1314" t="s">
        <v>279</v>
      </c>
      <c r="AE1314" t="s">
        <v>30</v>
      </c>
      <c r="AG1314">
        <v>2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1</v>
      </c>
      <c r="AP1314">
        <v>0</v>
      </c>
      <c r="AQ1314">
        <v>0</v>
      </c>
      <c r="AR1314">
        <v>0</v>
      </c>
      <c r="AS1314">
        <v>2</v>
      </c>
      <c r="AT1314">
        <v>2</v>
      </c>
      <c r="AU1314" t="s">
        <v>37</v>
      </c>
      <c r="AW1314">
        <v>89</v>
      </c>
      <c r="AX1314">
        <v>0</v>
      </c>
      <c r="AY1314">
        <v>0</v>
      </c>
      <c r="AZ1314">
        <v>0</v>
      </c>
      <c r="BA1314">
        <v>89</v>
      </c>
      <c r="BB1314">
        <v>6.0387188500000004</v>
      </c>
      <c r="BC1314">
        <v>14.40065877</v>
      </c>
      <c r="BD1314">
        <v>12</v>
      </c>
    </row>
    <row r="1315" spans="1:56" x14ac:dyDescent="0.25">
      <c r="A1315" s="171">
        <v>44180</v>
      </c>
      <c r="B1315" t="s">
        <v>92</v>
      </c>
      <c r="C1315" t="s">
        <v>602</v>
      </c>
      <c r="D1315" t="s">
        <v>157</v>
      </c>
      <c r="E1315" t="s">
        <v>665</v>
      </c>
      <c r="F1315" t="s">
        <v>158</v>
      </c>
      <c r="G1315" t="s">
        <v>667</v>
      </c>
      <c r="H1315" t="s">
        <v>847</v>
      </c>
      <c r="I1315" t="s">
        <v>25</v>
      </c>
      <c r="J1315" t="s">
        <v>596</v>
      </c>
      <c r="L1315" t="s">
        <v>26</v>
      </c>
      <c r="M1315" t="s">
        <v>590</v>
      </c>
      <c r="N1315" t="s">
        <v>301</v>
      </c>
      <c r="O1315" t="s">
        <v>745</v>
      </c>
      <c r="P1315" t="s">
        <v>853</v>
      </c>
      <c r="Q1315" t="s">
        <v>854</v>
      </c>
      <c r="R1315" t="s">
        <v>102</v>
      </c>
      <c r="S1315" t="s">
        <v>19</v>
      </c>
      <c r="T1315" t="s">
        <v>25</v>
      </c>
      <c r="U1315" t="s">
        <v>596</v>
      </c>
      <c r="W1315" t="s">
        <v>92</v>
      </c>
      <c r="X1315" t="s">
        <v>602</v>
      </c>
      <c r="Y1315" t="s">
        <v>603</v>
      </c>
      <c r="Z1315" t="s">
        <v>604</v>
      </c>
      <c r="AA1315" t="s">
        <v>193</v>
      </c>
      <c r="AB1315" t="s">
        <v>754</v>
      </c>
      <c r="AC1315" t="s">
        <v>864</v>
      </c>
      <c r="AD1315" t="s">
        <v>722</v>
      </c>
      <c r="AE1315" t="s">
        <v>36</v>
      </c>
      <c r="AG1315">
        <v>0</v>
      </c>
      <c r="AH1315">
        <v>1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1</v>
      </c>
      <c r="AP1315">
        <v>0</v>
      </c>
      <c r="AQ1315">
        <v>0</v>
      </c>
      <c r="AR1315">
        <v>0</v>
      </c>
      <c r="AS1315">
        <v>1</v>
      </c>
      <c r="AT1315">
        <v>1</v>
      </c>
      <c r="AU1315" t="s">
        <v>37</v>
      </c>
      <c r="AW1315">
        <v>55</v>
      </c>
      <c r="AX1315">
        <v>0</v>
      </c>
      <c r="AY1315">
        <v>0</v>
      </c>
      <c r="AZ1315">
        <v>0</v>
      </c>
      <c r="BA1315">
        <v>55</v>
      </c>
      <c r="BB1315">
        <v>6.0387188500000004</v>
      </c>
      <c r="BC1315">
        <v>14.40065877</v>
      </c>
      <c r="BD1315">
        <v>12</v>
      </c>
    </row>
    <row r="1316" spans="1:56" x14ac:dyDescent="0.25">
      <c r="A1316" s="171">
        <v>44180</v>
      </c>
      <c r="B1316" t="s">
        <v>92</v>
      </c>
      <c r="C1316" t="s">
        <v>602</v>
      </c>
      <c r="D1316" t="s">
        <v>157</v>
      </c>
      <c r="E1316" t="s">
        <v>665</v>
      </c>
      <c r="F1316" t="s">
        <v>158</v>
      </c>
      <c r="G1316" t="s">
        <v>667</v>
      </c>
      <c r="H1316" t="s">
        <v>847</v>
      </c>
      <c r="I1316" t="s">
        <v>25</v>
      </c>
      <c r="J1316" t="s">
        <v>596</v>
      </c>
      <c r="L1316" t="s">
        <v>26</v>
      </c>
      <c r="M1316" t="s">
        <v>590</v>
      </c>
      <c r="N1316" t="s">
        <v>301</v>
      </c>
      <c r="O1316" t="s">
        <v>745</v>
      </c>
      <c r="P1316" t="s">
        <v>853</v>
      </c>
      <c r="Q1316" t="s">
        <v>854</v>
      </c>
      <c r="R1316" t="s">
        <v>102</v>
      </c>
      <c r="S1316" t="s">
        <v>19</v>
      </c>
      <c r="T1316" t="s">
        <v>25</v>
      </c>
      <c r="U1316" t="s">
        <v>596</v>
      </c>
      <c r="W1316" t="s">
        <v>92</v>
      </c>
      <c r="X1316" t="s">
        <v>602</v>
      </c>
      <c r="Y1316" t="s">
        <v>603</v>
      </c>
      <c r="Z1316" t="s">
        <v>604</v>
      </c>
      <c r="AA1316" t="s">
        <v>193</v>
      </c>
      <c r="AB1316" t="s">
        <v>754</v>
      </c>
      <c r="AC1316" t="s">
        <v>864</v>
      </c>
      <c r="AD1316" t="s">
        <v>722</v>
      </c>
      <c r="AE1316" t="s">
        <v>36</v>
      </c>
      <c r="AG1316">
        <v>0</v>
      </c>
      <c r="AH1316">
        <v>2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1</v>
      </c>
      <c r="AP1316">
        <v>0</v>
      </c>
      <c r="AQ1316">
        <v>0</v>
      </c>
      <c r="AR1316">
        <v>0</v>
      </c>
      <c r="AS1316">
        <v>2</v>
      </c>
      <c r="AT1316">
        <v>2</v>
      </c>
      <c r="AU1316" t="s">
        <v>37</v>
      </c>
      <c r="AW1316">
        <v>63</v>
      </c>
      <c r="AX1316">
        <v>0</v>
      </c>
      <c r="AY1316">
        <v>0</v>
      </c>
      <c r="AZ1316">
        <v>0</v>
      </c>
      <c r="BA1316">
        <v>63</v>
      </c>
      <c r="BB1316">
        <v>6.0387188500000004</v>
      </c>
      <c r="BC1316">
        <v>14.40065877</v>
      </c>
      <c r="BD1316">
        <v>12</v>
      </c>
    </row>
    <row r="1317" spans="1:56" x14ac:dyDescent="0.25">
      <c r="A1317" s="171">
        <v>44180</v>
      </c>
      <c r="B1317" t="s">
        <v>92</v>
      </c>
      <c r="C1317" t="s">
        <v>602</v>
      </c>
      <c r="D1317" t="s">
        <v>157</v>
      </c>
      <c r="E1317" t="s">
        <v>665</v>
      </c>
      <c r="F1317" t="s">
        <v>158</v>
      </c>
      <c r="G1317" t="s">
        <v>667</v>
      </c>
      <c r="H1317" t="s">
        <v>847</v>
      </c>
      <c r="I1317" t="s">
        <v>25</v>
      </c>
      <c r="J1317" t="s">
        <v>596</v>
      </c>
      <c r="L1317" t="s">
        <v>26</v>
      </c>
      <c r="M1317" t="s">
        <v>590</v>
      </c>
      <c r="N1317" t="s">
        <v>301</v>
      </c>
      <c r="O1317" t="s">
        <v>745</v>
      </c>
      <c r="P1317" t="s">
        <v>853</v>
      </c>
      <c r="Q1317" t="s">
        <v>854</v>
      </c>
      <c r="R1317" t="s">
        <v>102</v>
      </c>
      <c r="S1317" t="s">
        <v>19</v>
      </c>
      <c r="T1317" t="s">
        <v>25</v>
      </c>
      <c r="U1317" t="s">
        <v>596</v>
      </c>
      <c r="W1317" t="s">
        <v>92</v>
      </c>
      <c r="X1317" t="s">
        <v>602</v>
      </c>
      <c r="Y1317" t="s">
        <v>603</v>
      </c>
      <c r="Z1317" t="s">
        <v>604</v>
      </c>
      <c r="AA1317" t="s">
        <v>193</v>
      </c>
      <c r="AB1317" t="s">
        <v>754</v>
      </c>
      <c r="AC1317" t="s">
        <v>864</v>
      </c>
      <c r="AD1317" t="s">
        <v>722</v>
      </c>
      <c r="AE1317" t="s">
        <v>36</v>
      </c>
      <c r="AG1317">
        <v>0</v>
      </c>
      <c r="AH1317">
        <v>2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1</v>
      </c>
      <c r="AP1317">
        <v>0</v>
      </c>
      <c r="AQ1317">
        <v>0</v>
      </c>
      <c r="AR1317">
        <v>0</v>
      </c>
      <c r="AS1317">
        <v>2</v>
      </c>
      <c r="AT1317">
        <v>2</v>
      </c>
      <c r="AU1317" t="s">
        <v>151</v>
      </c>
      <c r="AV1317" t="s">
        <v>327</v>
      </c>
      <c r="AW1317">
        <v>71</v>
      </c>
      <c r="AX1317">
        <v>0</v>
      </c>
      <c r="AY1317">
        <v>0</v>
      </c>
      <c r="AZ1317">
        <v>1</v>
      </c>
      <c r="BA1317">
        <v>72</v>
      </c>
      <c r="BB1317">
        <v>6.0387188500000004</v>
      </c>
      <c r="BC1317">
        <v>14.40065877</v>
      </c>
      <c r="BD1317">
        <v>12</v>
      </c>
    </row>
    <row r="1318" spans="1:56" x14ac:dyDescent="0.25">
      <c r="A1318" s="171">
        <v>44180</v>
      </c>
      <c r="B1318" t="s">
        <v>10</v>
      </c>
      <c r="C1318" t="s">
        <v>659</v>
      </c>
      <c r="D1318" t="s">
        <v>927</v>
      </c>
      <c r="E1318" t="s">
        <v>928</v>
      </c>
      <c r="F1318" t="s">
        <v>1143</v>
      </c>
      <c r="G1318" t="s">
        <v>1144</v>
      </c>
      <c r="H1318" t="s">
        <v>578</v>
      </c>
      <c r="I1318" t="s">
        <v>14</v>
      </c>
      <c r="J1318" t="s">
        <v>611</v>
      </c>
      <c r="L1318" t="s">
        <v>52</v>
      </c>
      <c r="M1318" t="s">
        <v>616</v>
      </c>
      <c r="R1318" t="s">
        <v>372</v>
      </c>
      <c r="S1318" t="s">
        <v>68</v>
      </c>
      <c r="T1318" t="s">
        <v>25</v>
      </c>
      <c r="U1318" t="s">
        <v>596</v>
      </c>
      <c r="W1318" t="s">
        <v>10</v>
      </c>
      <c r="X1318" t="s">
        <v>659</v>
      </c>
      <c r="Y1318" t="s">
        <v>927</v>
      </c>
      <c r="Z1318" t="s">
        <v>928</v>
      </c>
      <c r="AA1318" t="s">
        <v>1143</v>
      </c>
      <c r="AB1318" t="s">
        <v>1144</v>
      </c>
      <c r="AC1318" t="s">
        <v>359</v>
      </c>
      <c r="AD1318" t="s">
        <v>322</v>
      </c>
      <c r="AE1318" t="s">
        <v>36</v>
      </c>
      <c r="AG1318">
        <v>0</v>
      </c>
      <c r="AH1318">
        <v>6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 s="36">
        <v>1</v>
      </c>
      <c r="AP1318">
        <v>0</v>
      </c>
      <c r="AQ1318">
        <v>0</v>
      </c>
      <c r="AR1318">
        <v>1</v>
      </c>
      <c r="AS1318">
        <v>5</v>
      </c>
      <c r="AT1318">
        <v>6</v>
      </c>
      <c r="AU1318" t="s">
        <v>151</v>
      </c>
      <c r="AV1318" t="s">
        <v>327</v>
      </c>
      <c r="AW1318">
        <v>345</v>
      </c>
      <c r="AX1318">
        <v>0</v>
      </c>
      <c r="AY1318">
        <v>0</v>
      </c>
      <c r="AZ1318">
        <v>2</v>
      </c>
      <c r="BA1318">
        <v>347</v>
      </c>
      <c r="BB1318">
        <v>9.2572727399999994</v>
      </c>
      <c r="BC1318">
        <v>13.77182711</v>
      </c>
      <c r="BD1318">
        <v>12</v>
      </c>
    </row>
    <row r="1319" spans="1:56" x14ac:dyDescent="0.25">
      <c r="A1319" s="171">
        <v>44180</v>
      </c>
      <c r="B1319" t="s">
        <v>10</v>
      </c>
      <c r="C1319" t="s">
        <v>659</v>
      </c>
      <c r="D1319" t="s">
        <v>11</v>
      </c>
      <c r="E1319" t="s">
        <v>660</v>
      </c>
      <c r="F1319" t="s">
        <v>33</v>
      </c>
      <c r="G1319" t="s">
        <v>668</v>
      </c>
      <c r="H1319" t="s">
        <v>362</v>
      </c>
      <c r="I1319" t="s">
        <v>14</v>
      </c>
      <c r="J1319" t="s">
        <v>611</v>
      </c>
      <c r="L1319" t="s">
        <v>34</v>
      </c>
      <c r="M1319" t="s">
        <v>651</v>
      </c>
      <c r="R1319" t="s">
        <v>372</v>
      </c>
      <c r="S1319" t="s">
        <v>314</v>
      </c>
      <c r="T1319" t="s">
        <v>25</v>
      </c>
      <c r="U1319" t="s">
        <v>596</v>
      </c>
      <c r="W1319" t="s">
        <v>10</v>
      </c>
      <c r="X1319" t="s">
        <v>659</v>
      </c>
      <c r="Y1319" t="s">
        <v>927</v>
      </c>
      <c r="Z1319" t="s">
        <v>928</v>
      </c>
      <c r="AA1319" t="s">
        <v>1143</v>
      </c>
      <c r="AB1319" t="s">
        <v>1144</v>
      </c>
      <c r="AC1319" t="s">
        <v>359</v>
      </c>
      <c r="AD1319" t="s">
        <v>283</v>
      </c>
      <c r="AE1319" t="s">
        <v>36</v>
      </c>
      <c r="AG1319">
        <v>0</v>
      </c>
      <c r="AH1319">
        <v>5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 s="36">
        <v>1</v>
      </c>
      <c r="AP1319">
        <v>0</v>
      </c>
      <c r="AQ1319">
        <v>0</v>
      </c>
      <c r="AR1319">
        <v>0</v>
      </c>
      <c r="AS1319">
        <v>5</v>
      </c>
      <c r="AT1319">
        <v>5</v>
      </c>
      <c r="AU1319" t="s">
        <v>37</v>
      </c>
      <c r="AW1319">
        <v>133</v>
      </c>
      <c r="AX1319">
        <v>0</v>
      </c>
      <c r="AY1319">
        <v>0</v>
      </c>
      <c r="AZ1319">
        <v>0</v>
      </c>
      <c r="BA1319">
        <v>133</v>
      </c>
      <c r="BB1319">
        <v>9.3887997999999993</v>
      </c>
      <c r="BC1319">
        <v>13.43275727</v>
      </c>
      <c r="BD1319">
        <v>12</v>
      </c>
    </row>
    <row r="1320" spans="1:56" x14ac:dyDescent="0.25">
      <c r="A1320" s="171">
        <v>44181</v>
      </c>
      <c r="B1320" t="s">
        <v>26</v>
      </c>
      <c r="C1320" t="s">
        <v>590</v>
      </c>
      <c r="D1320" t="s">
        <v>591</v>
      </c>
      <c r="E1320" t="s">
        <v>592</v>
      </c>
      <c r="F1320" t="s">
        <v>142</v>
      </c>
      <c r="G1320" t="s">
        <v>606</v>
      </c>
      <c r="H1320" t="s">
        <v>363</v>
      </c>
      <c r="I1320" t="s">
        <v>14</v>
      </c>
      <c r="J1320" t="s">
        <v>611</v>
      </c>
      <c r="L1320" t="s">
        <v>97</v>
      </c>
      <c r="M1320" t="s">
        <v>644</v>
      </c>
      <c r="R1320" t="s">
        <v>372</v>
      </c>
      <c r="S1320" t="s">
        <v>194</v>
      </c>
      <c r="T1320" t="s">
        <v>17</v>
      </c>
      <c r="U1320" t="s">
        <v>594</v>
      </c>
      <c r="W1320" t="s">
        <v>614</v>
      </c>
      <c r="X1320" t="s">
        <v>615</v>
      </c>
      <c r="AC1320" t="s">
        <v>372</v>
      </c>
      <c r="AD1320" t="s">
        <v>267</v>
      </c>
      <c r="AE1320" t="s">
        <v>36</v>
      </c>
      <c r="AG1320">
        <v>0</v>
      </c>
      <c r="AH1320">
        <v>16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1</v>
      </c>
      <c r="AP1320">
        <v>3</v>
      </c>
      <c r="AQ1320">
        <v>4</v>
      </c>
      <c r="AR1320">
        <v>5</v>
      </c>
      <c r="AS1320">
        <v>4</v>
      </c>
      <c r="AT1320">
        <v>16</v>
      </c>
      <c r="AU1320" t="s">
        <v>151</v>
      </c>
      <c r="AV1320" t="s">
        <v>652</v>
      </c>
      <c r="AW1320">
        <v>130</v>
      </c>
      <c r="AX1320">
        <v>0</v>
      </c>
      <c r="AY1320">
        <v>0</v>
      </c>
      <c r="AZ1320">
        <v>8</v>
      </c>
      <c r="BA1320">
        <v>138</v>
      </c>
      <c r="BB1320">
        <v>6.9304543000000001</v>
      </c>
      <c r="BC1320">
        <v>14.819990539999999</v>
      </c>
      <c r="BD1320">
        <v>12</v>
      </c>
    </row>
    <row r="1321" spans="1:56" x14ac:dyDescent="0.25">
      <c r="A1321" s="171">
        <v>44181</v>
      </c>
      <c r="B1321" t="s">
        <v>26</v>
      </c>
      <c r="C1321" t="s">
        <v>590</v>
      </c>
      <c r="D1321" t="s">
        <v>591</v>
      </c>
      <c r="E1321" t="s">
        <v>592</v>
      </c>
      <c r="F1321" t="s">
        <v>142</v>
      </c>
      <c r="G1321" t="s">
        <v>606</v>
      </c>
      <c r="H1321" t="s">
        <v>363</v>
      </c>
      <c r="I1321" t="s">
        <v>14</v>
      </c>
      <c r="J1321" t="s">
        <v>611</v>
      </c>
      <c r="L1321" t="s">
        <v>159</v>
      </c>
      <c r="M1321" t="s">
        <v>653</v>
      </c>
      <c r="R1321" t="s">
        <v>372</v>
      </c>
      <c r="S1321" t="s">
        <v>144</v>
      </c>
      <c r="T1321" t="s">
        <v>17</v>
      </c>
      <c r="U1321" t="s">
        <v>594</v>
      </c>
      <c r="W1321" t="s">
        <v>262</v>
      </c>
      <c r="X1321" t="s">
        <v>626</v>
      </c>
      <c r="AC1321" t="s">
        <v>372</v>
      </c>
      <c r="AD1321" t="s">
        <v>279</v>
      </c>
      <c r="AE1321" t="s">
        <v>36</v>
      </c>
      <c r="AG1321">
        <v>0</v>
      </c>
      <c r="AH1321">
        <v>7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1</v>
      </c>
      <c r="AP1321">
        <v>2</v>
      </c>
      <c r="AQ1321">
        <v>3</v>
      </c>
      <c r="AR1321">
        <v>0</v>
      </c>
      <c r="AS1321">
        <v>2</v>
      </c>
      <c r="AT1321">
        <v>7</v>
      </c>
      <c r="AU1321" t="s">
        <v>31</v>
      </c>
      <c r="AW1321">
        <v>200</v>
      </c>
      <c r="AX1321">
        <v>23</v>
      </c>
      <c r="AY1321">
        <v>0</v>
      </c>
      <c r="AZ1321">
        <v>0</v>
      </c>
      <c r="BA1321">
        <v>223</v>
      </c>
      <c r="BB1321">
        <v>6.9304543000000001</v>
      </c>
      <c r="BC1321">
        <v>14.819990539999999</v>
      </c>
      <c r="BD1321">
        <v>12</v>
      </c>
    </row>
    <row r="1322" spans="1:56" x14ac:dyDescent="0.25">
      <c r="A1322" s="171">
        <v>44181</v>
      </c>
      <c r="B1322" t="s">
        <v>26</v>
      </c>
      <c r="C1322" t="s">
        <v>590</v>
      </c>
      <c r="D1322" t="s">
        <v>591</v>
      </c>
      <c r="E1322" t="s">
        <v>592</v>
      </c>
      <c r="F1322" t="s">
        <v>142</v>
      </c>
      <c r="G1322" t="s">
        <v>606</v>
      </c>
      <c r="H1322" t="s">
        <v>363</v>
      </c>
      <c r="I1322" t="s">
        <v>14</v>
      </c>
      <c r="J1322" t="s">
        <v>611</v>
      </c>
      <c r="L1322" t="s">
        <v>258</v>
      </c>
      <c r="M1322" t="s">
        <v>623</v>
      </c>
      <c r="R1322" t="s">
        <v>372</v>
      </c>
      <c r="S1322" t="s">
        <v>245</v>
      </c>
      <c r="T1322" t="s">
        <v>17</v>
      </c>
      <c r="U1322" t="s">
        <v>594</v>
      </c>
      <c r="W1322" t="s">
        <v>243</v>
      </c>
      <c r="X1322" t="s">
        <v>630</v>
      </c>
      <c r="AC1322" t="s">
        <v>372</v>
      </c>
      <c r="AD1322" t="s">
        <v>308</v>
      </c>
      <c r="AE1322" t="s">
        <v>36</v>
      </c>
      <c r="AG1322">
        <v>0</v>
      </c>
      <c r="AH1322">
        <v>11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1</v>
      </c>
      <c r="AP1322">
        <v>3</v>
      </c>
      <c r="AQ1322">
        <v>4</v>
      </c>
      <c r="AR1322">
        <v>1</v>
      </c>
      <c r="AS1322">
        <v>3</v>
      </c>
      <c r="AT1322">
        <v>11</v>
      </c>
      <c r="AU1322" t="s">
        <v>21</v>
      </c>
      <c r="AV1322" t="s">
        <v>654</v>
      </c>
      <c r="AW1322">
        <v>190</v>
      </c>
      <c r="AX1322">
        <v>23</v>
      </c>
      <c r="AY1322">
        <v>0</v>
      </c>
      <c r="AZ1322">
        <v>4</v>
      </c>
      <c r="BA1322">
        <v>217</v>
      </c>
      <c r="BB1322">
        <v>6.9304543000000001</v>
      </c>
      <c r="BC1322">
        <v>14.819990539999999</v>
      </c>
      <c r="BD1322">
        <v>12</v>
      </c>
    </row>
    <row r="1323" spans="1:56" x14ac:dyDescent="0.25">
      <c r="A1323" s="171">
        <v>44181</v>
      </c>
      <c r="B1323" t="s">
        <v>26</v>
      </c>
      <c r="C1323" t="s">
        <v>590</v>
      </c>
      <c r="D1323" t="s">
        <v>591</v>
      </c>
      <c r="E1323" t="s">
        <v>592</v>
      </c>
      <c r="F1323" t="s">
        <v>142</v>
      </c>
      <c r="G1323" t="s">
        <v>606</v>
      </c>
      <c r="H1323" t="s">
        <v>363</v>
      </c>
      <c r="I1323" t="s">
        <v>14</v>
      </c>
      <c r="J1323" t="s">
        <v>611</v>
      </c>
      <c r="L1323" t="s">
        <v>242</v>
      </c>
      <c r="M1323" t="s">
        <v>617</v>
      </c>
      <c r="R1323" t="s">
        <v>372</v>
      </c>
      <c r="S1323" t="s">
        <v>185</v>
      </c>
      <c r="T1323" t="s">
        <v>17</v>
      </c>
      <c r="U1323" t="s">
        <v>594</v>
      </c>
      <c r="W1323" t="s">
        <v>143</v>
      </c>
      <c r="X1323" t="s">
        <v>595</v>
      </c>
      <c r="AC1323" t="s">
        <v>372</v>
      </c>
      <c r="AD1323" t="s">
        <v>267</v>
      </c>
      <c r="AE1323" t="s">
        <v>36</v>
      </c>
      <c r="AG1323">
        <v>0</v>
      </c>
      <c r="AH1323">
        <v>9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1</v>
      </c>
      <c r="AP1323">
        <v>2</v>
      </c>
      <c r="AQ1323">
        <v>3</v>
      </c>
      <c r="AR1323">
        <v>2</v>
      </c>
      <c r="AS1323">
        <v>2</v>
      </c>
      <c r="AT1323">
        <v>9</v>
      </c>
      <c r="AU1323" t="s">
        <v>37</v>
      </c>
      <c r="AW1323">
        <v>130</v>
      </c>
      <c r="AX1323">
        <v>0</v>
      </c>
      <c r="AY1323">
        <v>0</v>
      </c>
      <c r="AZ1323">
        <v>0</v>
      </c>
      <c r="BA1323">
        <v>130</v>
      </c>
      <c r="BB1323">
        <v>6.9304543000000001</v>
      </c>
      <c r="BC1323">
        <v>14.819990539999999</v>
      </c>
      <c r="BD1323">
        <v>12</v>
      </c>
    </row>
    <row r="1324" spans="1:56" x14ac:dyDescent="0.25">
      <c r="A1324" s="171">
        <v>44181</v>
      </c>
      <c r="B1324" t="s">
        <v>26</v>
      </c>
      <c r="C1324" t="s">
        <v>590</v>
      </c>
      <c r="D1324" t="s">
        <v>591</v>
      </c>
      <c r="E1324" t="s">
        <v>592</v>
      </c>
      <c r="F1324" t="s">
        <v>142</v>
      </c>
      <c r="G1324" t="s">
        <v>606</v>
      </c>
      <c r="H1324" t="s">
        <v>363</v>
      </c>
      <c r="I1324" t="s">
        <v>14</v>
      </c>
      <c r="J1324" t="s">
        <v>611</v>
      </c>
      <c r="L1324" t="s">
        <v>324</v>
      </c>
      <c r="M1324" t="s">
        <v>629</v>
      </c>
      <c r="R1324" t="s">
        <v>372</v>
      </c>
      <c r="S1324" t="s">
        <v>185</v>
      </c>
      <c r="T1324" t="s">
        <v>17</v>
      </c>
      <c r="U1324" t="s">
        <v>594</v>
      </c>
      <c r="W1324" t="s">
        <v>639</v>
      </c>
      <c r="X1324" t="s">
        <v>640</v>
      </c>
      <c r="AC1324" t="s">
        <v>372</v>
      </c>
      <c r="AD1324" t="s">
        <v>267</v>
      </c>
      <c r="AE1324" t="s">
        <v>36</v>
      </c>
      <c r="AG1324">
        <v>0</v>
      </c>
      <c r="AH1324">
        <v>11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1</v>
      </c>
      <c r="AP1324">
        <v>3</v>
      </c>
      <c r="AQ1324">
        <v>4</v>
      </c>
      <c r="AR1324">
        <v>2</v>
      </c>
      <c r="AS1324">
        <v>2</v>
      </c>
      <c r="AT1324">
        <v>11</v>
      </c>
      <c r="AU1324" t="s">
        <v>31</v>
      </c>
      <c r="AW1324">
        <v>150</v>
      </c>
      <c r="AX1324">
        <v>17</v>
      </c>
      <c r="AY1324">
        <v>0</v>
      </c>
      <c r="AZ1324">
        <v>0</v>
      </c>
      <c r="BA1324">
        <v>167</v>
      </c>
      <c r="BB1324">
        <v>6.9304543000000001</v>
      </c>
      <c r="BC1324">
        <v>14.819990539999999</v>
      </c>
      <c r="BD1324">
        <v>12</v>
      </c>
    </row>
    <row r="1325" spans="1:56" x14ac:dyDescent="0.25">
      <c r="A1325" s="171">
        <v>44181</v>
      </c>
      <c r="B1325" t="s">
        <v>26</v>
      </c>
      <c r="C1325" t="s">
        <v>590</v>
      </c>
      <c r="D1325" t="s">
        <v>591</v>
      </c>
      <c r="E1325" t="s">
        <v>592</v>
      </c>
      <c r="F1325" t="s">
        <v>88</v>
      </c>
      <c r="G1325" t="s">
        <v>593</v>
      </c>
      <c r="H1325" t="s">
        <v>89</v>
      </c>
      <c r="I1325" t="s">
        <v>25</v>
      </c>
      <c r="J1325" t="s">
        <v>596</v>
      </c>
      <c r="L1325" t="s">
        <v>26</v>
      </c>
      <c r="M1325" t="s">
        <v>590</v>
      </c>
      <c r="N1325" t="s">
        <v>591</v>
      </c>
      <c r="O1325" t="s">
        <v>592</v>
      </c>
      <c r="P1325" t="s">
        <v>27</v>
      </c>
      <c r="Q1325" t="s">
        <v>607</v>
      </c>
      <c r="R1325" t="s">
        <v>815</v>
      </c>
      <c r="S1325" t="s">
        <v>319</v>
      </c>
      <c r="T1325" t="s">
        <v>25</v>
      </c>
      <c r="U1325" t="s">
        <v>596</v>
      </c>
      <c r="W1325" t="s">
        <v>26</v>
      </c>
      <c r="X1325" t="s">
        <v>590</v>
      </c>
      <c r="Y1325" t="s">
        <v>591</v>
      </c>
      <c r="Z1325" t="s">
        <v>592</v>
      </c>
      <c r="AA1325" t="s">
        <v>88</v>
      </c>
      <c r="AB1325" t="s">
        <v>593</v>
      </c>
      <c r="AC1325" t="s">
        <v>400</v>
      </c>
      <c r="AD1325" t="s">
        <v>54</v>
      </c>
      <c r="AE1325" t="s">
        <v>30</v>
      </c>
      <c r="AG1325">
        <v>2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 s="36">
        <v>1</v>
      </c>
      <c r="AP1325">
        <v>0</v>
      </c>
      <c r="AQ1325">
        <v>0</v>
      </c>
      <c r="AR1325">
        <v>0</v>
      </c>
      <c r="AS1325">
        <v>2</v>
      </c>
      <c r="AT1325">
        <v>2</v>
      </c>
      <c r="AU1325" t="s">
        <v>37</v>
      </c>
      <c r="AW1325">
        <v>20</v>
      </c>
      <c r="AX1325">
        <v>0</v>
      </c>
      <c r="AY1325">
        <v>0</v>
      </c>
      <c r="AZ1325">
        <v>0</v>
      </c>
      <c r="BA1325">
        <v>20</v>
      </c>
      <c r="BB1325">
        <v>6.7419379599999996</v>
      </c>
      <c r="BC1325">
        <v>14.56870743</v>
      </c>
      <c r="BD1325">
        <v>12</v>
      </c>
    </row>
    <row r="1326" spans="1:56" x14ac:dyDescent="0.25">
      <c r="A1326" s="171">
        <v>44181</v>
      </c>
      <c r="B1326" t="s">
        <v>26</v>
      </c>
      <c r="C1326" t="s">
        <v>590</v>
      </c>
      <c r="D1326" t="s">
        <v>591</v>
      </c>
      <c r="E1326" t="s">
        <v>592</v>
      </c>
      <c r="F1326" t="s">
        <v>88</v>
      </c>
      <c r="G1326" t="s">
        <v>593</v>
      </c>
      <c r="H1326" t="s">
        <v>89</v>
      </c>
      <c r="I1326" t="s">
        <v>25</v>
      </c>
      <c r="J1326" t="s">
        <v>596</v>
      </c>
      <c r="L1326" t="s">
        <v>26</v>
      </c>
      <c r="M1326" t="s">
        <v>590</v>
      </c>
      <c r="N1326" t="s">
        <v>591</v>
      </c>
      <c r="O1326" t="s">
        <v>592</v>
      </c>
      <c r="P1326" t="s">
        <v>27</v>
      </c>
      <c r="Q1326" t="s">
        <v>607</v>
      </c>
      <c r="R1326" t="s">
        <v>689</v>
      </c>
      <c r="S1326" t="s">
        <v>297</v>
      </c>
      <c r="T1326" t="s">
        <v>25</v>
      </c>
      <c r="U1326" t="s">
        <v>596</v>
      </c>
      <c r="W1326" t="s">
        <v>109</v>
      </c>
      <c r="X1326" t="s">
        <v>690</v>
      </c>
      <c r="Y1326" t="s">
        <v>173</v>
      </c>
      <c r="Z1326" t="s">
        <v>691</v>
      </c>
      <c r="AA1326" t="s">
        <v>692</v>
      </c>
      <c r="AB1326" t="s">
        <v>693</v>
      </c>
      <c r="AC1326" t="s">
        <v>694</v>
      </c>
      <c r="AD1326" t="s">
        <v>321</v>
      </c>
      <c r="AE1326" t="s">
        <v>30</v>
      </c>
      <c r="AG1326">
        <v>3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1</v>
      </c>
      <c r="AP1326">
        <v>0</v>
      </c>
      <c r="AQ1326">
        <v>0</v>
      </c>
      <c r="AR1326">
        <v>0</v>
      </c>
      <c r="AS1326">
        <v>3</v>
      </c>
      <c r="AT1326">
        <v>3</v>
      </c>
      <c r="AU1326" t="s">
        <v>37</v>
      </c>
      <c r="AW1326">
        <v>67</v>
      </c>
      <c r="AX1326">
        <v>0</v>
      </c>
      <c r="AY1326">
        <v>0</v>
      </c>
      <c r="AZ1326">
        <v>0</v>
      </c>
      <c r="BA1326">
        <v>67</v>
      </c>
      <c r="BB1326">
        <v>6.7419379599999996</v>
      </c>
      <c r="BC1326">
        <v>14.56870743</v>
      </c>
      <c r="BD1326">
        <v>12</v>
      </c>
    </row>
    <row r="1327" spans="1:56" x14ac:dyDescent="0.25">
      <c r="A1327" s="171">
        <v>44181</v>
      </c>
      <c r="B1327" t="s">
        <v>26</v>
      </c>
      <c r="C1327" t="s">
        <v>590</v>
      </c>
      <c r="D1327" t="s">
        <v>591</v>
      </c>
      <c r="E1327" t="s">
        <v>592</v>
      </c>
      <c r="F1327" t="s">
        <v>88</v>
      </c>
      <c r="G1327" t="s">
        <v>593</v>
      </c>
      <c r="H1327" t="s">
        <v>89</v>
      </c>
      <c r="I1327" t="s">
        <v>25</v>
      </c>
      <c r="J1327" t="s">
        <v>596</v>
      </c>
      <c r="L1327" t="s">
        <v>26</v>
      </c>
      <c r="M1327" t="s">
        <v>590</v>
      </c>
      <c r="N1327" t="s">
        <v>591</v>
      </c>
      <c r="O1327" t="s">
        <v>592</v>
      </c>
      <c r="P1327" t="s">
        <v>142</v>
      </c>
      <c r="Q1327" t="s">
        <v>606</v>
      </c>
      <c r="R1327" t="s">
        <v>699</v>
      </c>
      <c r="S1327" t="s">
        <v>319</v>
      </c>
      <c r="T1327" t="s">
        <v>25</v>
      </c>
      <c r="U1327" t="s">
        <v>596</v>
      </c>
      <c r="W1327" t="s">
        <v>26</v>
      </c>
      <c r="X1327" t="s">
        <v>590</v>
      </c>
      <c r="Y1327" t="s">
        <v>591</v>
      </c>
      <c r="Z1327" t="s">
        <v>592</v>
      </c>
      <c r="AA1327" t="s">
        <v>88</v>
      </c>
      <c r="AB1327" t="s">
        <v>593</v>
      </c>
      <c r="AC1327" t="s">
        <v>706</v>
      </c>
      <c r="AD1327" t="s">
        <v>62</v>
      </c>
      <c r="AE1327" t="s">
        <v>30</v>
      </c>
      <c r="AG1327">
        <v>4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1</v>
      </c>
      <c r="AP1327">
        <v>0</v>
      </c>
      <c r="AQ1327">
        <v>0</v>
      </c>
      <c r="AR1327">
        <v>3</v>
      </c>
      <c r="AS1327">
        <v>1</v>
      </c>
      <c r="AT1327">
        <v>4</v>
      </c>
      <c r="AU1327" t="s">
        <v>37</v>
      </c>
      <c r="AW1327">
        <v>13</v>
      </c>
      <c r="AX1327">
        <v>0</v>
      </c>
      <c r="AY1327">
        <v>0</v>
      </c>
      <c r="AZ1327">
        <v>0</v>
      </c>
      <c r="BA1327">
        <v>13</v>
      </c>
      <c r="BB1327">
        <v>6.7419379599999996</v>
      </c>
      <c r="BC1327">
        <v>14.56870743</v>
      </c>
      <c r="BD1327">
        <v>12</v>
      </c>
    </row>
    <row r="1328" spans="1:56" x14ac:dyDescent="0.25">
      <c r="A1328" s="171">
        <v>44181</v>
      </c>
      <c r="B1328" t="s">
        <v>92</v>
      </c>
      <c r="C1328" t="s">
        <v>602</v>
      </c>
      <c r="D1328" t="s">
        <v>940</v>
      </c>
      <c r="E1328" t="s">
        <v>604</v>
      </c>
      <c r="F1328" t="s">
        <v>193</v>
      </c>
      <c r="G1328" t="s">
        <v>754</v>
      </c>
      <c r="H1328" t="s">
        <v>367</v>
      </c>
      <c r="I1328" t="s">
        <v>25</v>
      </c>
      <c r="J1328" t="s">
        <v>596</v>
      </c>
      <c r="L1328" t="s">
        <v>92</v>
      </c>
      <c r="M1328" t="s">
        <v>602</v>
      </c>
      <c r="N1328" t="s">
        <v>940</v>
      </c>
      <c r="O1328" t="s">
        <v>604</v>
      </c>
      <c r="P1328" t="s">
        <v>154</v>
      </c>
      <c r="Q1328" t="s">
        <v>605</v>
      </c>
      <c r="R1328" t="s">
        <v>1093</v>
      </c>
      <c r="S1328" t="s">
        <v>319</v>
      </c>
      <c r="T1328" t="s">
        <v>17</v>
      </c>
      <c r="U1328" t="s">
        <v>594</v>
      </c>
      <c r="W1328" t="s">
        <v>137</v>
      </c>
      <c r="X1328" t="s">
        <v>649</v>
      </c>
      <c r="AC1328" t="s">
        <v>372</v>
      </c>
      <c r="AD1328" t="s">
        <v>62</v>
      </c>
      <c r="AE1328" t="s">
        <v>30</v>
      </c>
      <c r="AG1328">
        <v>6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 s="36">
        <v>1</v>
      </c>
      <c r="AP1328">
        <v>0</v>
      </c>
      <c r="AQ1328">
        <v>0</v>
      </c>
      <c r="AR1328">
        <v>0</v>
      </c>
      <c r="AS1328">
        <v>6</v>
      </c>
      <c r="AT1328">
        <v>6</v>
      </c>
      <c r="AU1328" t="s">
        <v>600</v>
      </c>
      <c r="AW1328">
        <v>167</v>
      </c>
      <c r="AX1328">
        <v>0</v>
      </c>
      <c r="AY1328">
        <v>0</v>
      </c>
      <c r="AZ1328">
        <v>0</v>
      </c>
      <c r="BA1328">
        <v>167</v>
      </c>
      <c r="BB1328">
        <v>4.8990748999999996</v>
      </c>
      <c r="BC1328">
        <v>14.54433978</v>
      </c>
      <c r="BD1328">
        <v>12</v>
      </c>
    </row>
    <row r="1329" spans="1:56" x14ac:dyDescent="0.25">
      <c r="A1329" s="171">
        <v>44181</v>
      </c>
      <c r="B1329" t="s">
        <v>92</v>
      </c>
      <c r="C1329" t="s">
        <v>602</v>
      </c>
      <c r="D1329" t="s">
        <v>940</v>
      </c>
      <c r="E1329" t="s">
        <v>604</v>
      </c>
      <c r="F1329" t="s">
        <v>193</v>
      </c>
      <c r="G1329" t="s">
        <v>754</v>
      </c>
      <c r="H1329" t="s">
        <v>367</v>
      </c>
      <c r="I1329" t="s">
        <v>286</v>
      </c>
      <c r="J1329" t="s">
        <v>620</v>
      </c>
      <c r="L1329" t="s">
        <v>1036</v>
      </c>
      <c r="M1329" t="s">
        <v>1037</v>
      </c>
      <c r="R1329" t="s">
        <v>372</v>
      </c>
      <c r="S1329" t="s">
        <v>182</v>
      </c>
      <c r="T1329" t="s">
        <v>544</v>
      </c>
      <c r="U1329" t="s">
        <v>782</v>
      </c>
      <c r="AC1329" t="s">
        <v>372</v>
      </c>
      <c r="AD1329" t="s">
        <v>664</v>
      </c>
      <c r="AE1329" t="s">
        <v>36</v>
      </c>
      <c r="AG1329">
        <v>0</v>
      </c>
      <c r="AH1329">
        <v>5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 s="36">
        <v>1</v>
      </c>
      <c r="AP1329">
        <v>0</v>
      </c>
      <c r="AQ1329">
        <v>0</v>
      </c>
      <c r="AR1329">
        <v>0</v>
      </c>
      <c r="AS1329">
        <v>5</v>
      </c>
      <c r="AT1329">
        <v>5</v>
      </c>
      <c r="AU1329" t="s">
        <v>37</v>
      </c>
      <c r="AW1329">
        <v>162</v>
      </c>
      <c r="AX1329">
        <v>0</v>
      </c>
      <c r="AY1329">
        <v>0</v>
      </c>
      <c r="AZ1329">
        <v>0</v>
      </c>
      <c r="BA1329">
        <v>162</v>
      </c>
      <c r="BB1329">
        <v>4.8990748999999996</v>
      </c>
      <c r="BC1329">
        <v>14.54433978</v>
      </c>
      <c r="BD1329">
        <v>12</v>
      </c>
    </row>
    <row r="1330" spans="1:56" x14ac:dyDescent="0.25">
      <c r="A1330" s="171">
        <v>44181</v>
      </c>
      <c r="B1330" t="s">
        <v>92</v>
      </c>
      <c r="C1330" t="s">
        <v>602</v>
      </c>
      <c r="D1330" t="s">
        <v>940</v>
      </c>
      <c r="E1330" t="s">
        <v>604</v>
      </c>
      <c r="F1330" t="s">
        <v>218</v>
      </c>
      <c r="G1330" t="s">
        <v>837</v>
      </c>
      <c r="H1330" t="s">
        <v>364</v>
      </c>
      <c r="I1330" t="s">
        <v>25</v>
      </c>
      <c r="J1330" t="s">
        <v>596</v>
      </c>
      <c r="L1330" t="s">
        <v>92</v>
      </c>
      <c r="M1330" t="s">
        <v>602</v>
      </c>
      <c r="N1330" t="s">
        <v>157</v>
      </c>
      <c r="O1330" t="s">
        <v>665</v>
      </c>
      <c r="P1330" t="s">
        <v>671</v>
      </c>
      <c r="Q1330" t="s">
        <v>672</v>
      </c>
      <c r="R1330" t="s">
        <v>925</v>
      </c>
      <c r="S1330" t="s">
        <v>297</v>
      </c>
      <c r="T1330" t="s">
        <v>17</v>
      </c>
      <c r="U1330" t="s">
        <v>594</v>
      </c>
      <c r="W1330" t="s">
        <v>614</v>
      </c>
      <c r="X1330" t="s">
        <v>615</v>
      </c>
      <c r="AC1330" t="s">
        <v>372</v>
      </c>
      <c r="AD1330" t="s">
        <v>863</v>
      </c>
      <c r="AE1330" t="s">
        <v>30</v>
      </c>
      <c r="AG1330">
        <v>8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 s="36">
        <v>1</v>
      </c>
      <c r="AP1330">
        <v>1</v>
      </c>
      <c r="AQ1330">
        <v>3</v>
      </c>
      <c r="AR1330">
        <v>1</v>
      </c>
      <c r="AS1330">
        <v>3</v>
      </c>
      <c r="AT1330">
        <v>8</v>
      </c>
      <c r="AU1330" t="s">
        <v>31</v>
      </c>
      <c r="AW1330">
        <v>640</v>
      </c>
      <c r="AX1330">
        <v>80</v>
      </c>
      <c r="AY1330">
        <v>0</v>
      </c>
      <c r="AZ1330">
        <v>0</v>
      </c>
      <c r="BA1330">
        <v>720</v>
      </c>
      <c r="BB1330">
        <v>5.0849866700000002</v>
      </c>
      <c r="BC1330">
        <v>14.63825578</v>
      </c>
      <c r="BD1330">
        <v>12</v>
      </c>
    </row>
    <row r="1331" spans="1:56" x14ac:dyDescent="0.25">
      <c r="A1331" s="171">
        <v>44181</v>
      </c>
      <c r="B1331" t="s">
        <v>92</v>
      </c>
      <c r="C1331" t="s">
        <v>602</v>
      </c>
      <c r="D1331" t="s">
        <v>940</v>
      </c>
      <c r="E1331" t="s">
        <v>604</v>
      </c>
      <c r="F1331" t="s">
        <v>218</v>
      </c>
      <c r="G1331" t="s">
        <v>837</v>
      </c>
      <c r="H1331" t="s">
        <v>364</v>
      </c>
      <c r="I1331" t="s">
        <v>25</v>
      </c>
      <c r="J1331" t="s">
        <v>596</v>
      </c>
      <c r="L1331" t="s">
        <v>26</v>
      </c>
      <c r="M1331" t="s">
        <v>590</v>
      </c>
      <c r="N1331" t="s">
        <v>591</v>
      </c>
      <c r="O1331" t="s">
        <v>592</v>
      </c>
      <c r="P1331" t="s">
        <v>27</v>
      </c>
      <c r="Q1331" t="s">
        <v>607</v>
      </c>
      <c r="R1331" t="s">
        <v>394</v>
      </c>
      <c r="S1331" t="s">
        <v>314</v>
      </c>
      <c r="T1331" t="s">
        <v>17</v>
      </c>
      <c r="U1331" t="s">
        <v>594</v>
      </c>
      <c r="W1331" t="s">
        <v>647</v>
      </c>
      <c r="X1331" t="s">
        <v>648</v>
      </c>
      <c r="AC1331" t="s">
        <v>372</v>
      </c>
      <c r="AD1331" t="s">
        <v>845</v>
      </c>
      <c r="AE1331" t="s">
        <v>183</v>
      </c>
      <c r="AG1331">
        <v>8</v>
      </c>
      <c r="AH1331">
        <v>5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 s="36">
        <v>2</v>
      </c>
      <c r="AP1331">
        <v>2</v>
      </c>
      <c r="AQ1331">
        <v>4</v>
      </c>
      <c r="AR1331">
        <v>3</v>
      </c>
      <c r="AS1331">
        <v>4</v>
      </c>
      <c r="AT1331">
        <v>13</v>
      </c>
      <c r="AU1331" t="s">
        <v>21</v>
      </c>
      <c r="AV1331" t="s">
        <v>327</v>
      </c>
      <c r="AW1331">
        <v>2200</v>
      </c>
      <c r="AX1331">
        <v>280</v>
      </c>
      <c r="AY1331">
        <v>0</v>
      </c>
      <c r="AZ1331">
        <v>5</v>
      </c>
      <c r="BA1331">
        <v>2485</v>
      </c>
      <c r="BB1331">
        <v>5.0849866700000002</v>
      </c>
      <c r="BC1331">
        <v>14.63825578</v>
      </c>
      <c r="BD1331">
        <v>12</v>
      </c>
    </row>
    <row r="1332" spans="1:56" x14ac:dyDescent="0.25">
      <c r="A1332" s="171">
        <v>44181</v>
      </c>
      <c r="B1332" t="s">
        <v>92</v>
      </c>
      <c r="C1332" t="s">
        <v>602</v>
      </c>
      <c r="D1332" t="s">
        <v>940</v>
      </c>
      <c r="E1332" t="s">
        <v>604</v>
      </c>
      <c r="F1332" t="s">
        <v>218</v>
      </c>
      <c r="G1332" t="s">
        <v>837</v>
      </c>
      <c r="H1332" t="s">
        <v>364</v>
      </c>
      <c r="I1332" t="s">
        <v>25</v>
      </c>
      <c r="J1332" t="s">
        <v>596</v>
      </c>
      <c r="L1332" t="s">
        <v>26</v>
      </c>
      <c r="M1332" t="s">
        <v>590</v>
      </c>
      <c r="N1332" t="s">
        <v>591</v>
      </c>
      <c r="O1332" t="s">
        <v>592</v>
      </c>
      <c r="P1332" t="s">
        <v>27</v>
      </c>
      <c r="Q1332" t="s">
        <v>607</v>
      </c>
      <c r="R1332" t="s">
        <v>394</v>
      </c>
      <c r="S1332" t="s">
        <v>314</v>
      </c>
      <c r="T1332" t="s">
        <v>17</v>
      </c>
      <c r="U1332" t="s">
        <v>594</v>
      </c>
      <c r="W1332" t="s">
        <v>137</v>
      </c>
      <c r="X1332" t="s">
        <v>649</v>
      </c>
      <c r="AC1332" t="s">
        <v>372</v>
      </c>
      <c r="AD1332" t="s">
        <v>867</v>
      </c>
      <c r="AE1332" t="s">
        <v>30</v>
      </c>
      <c r="AG1332">
        <v>7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 s="36">
        <v>1</v>
      </c>
      <c r="AP1332">
        <v>0</v>
      </c>
      <c r="AQ1332">
        <v>0</v>
      </c>
      <c r="AR1332">
        <v>3</v>
      </c>
      <c r="AS1332">
        <v>4</v>
      </c>
      <c r="AT1332">
        <v>7</v>
      </c>
      <c r="AU1332" t="s">
        <v>135</v>
      </c>
      <c r="AW1332">
        <v>770</v>
      </c>
      <c r="AX1332">
        <v>0</v>
      </c>
      <c r="AY1332">
        <v>95</v>
      </c>
      <c r="AZ1332">
        <v>0</v>
      </c>
      <c r="BA1332">
        <v>865</v>
      </c>
      <c r="BB1332">
        <v>5.0849866700000002</v>
      </c>
      <c r="BC1332">
        <v>14.63825578</v>
      </c>
      <c r="BD1332">
        <v>12</v>
      </c>
    </row>
    <row r="1333" spans="1:56" x14ac:dyDescent="0.25">
      <c r="A1333" s="171">
        <v>44181</v>
      </c>
      <c r="B1333" t="s">
        <v>92</v>
      </c>
      <c r="C1333" t="s">
        <v>602</v>
      </c>
      <c r="D1333" t="s">
        <v>940</v>
      </c>
      <c r="E1333" t="s">
        <v>604</v>
      </c>
      <c r="F1333" t="s">
        <v>218</v>
      </c>
      <c r="G1333" t="s">
        <v>837</v>
      </c>
      <c r="H1333" t="s">
        <v>364</v>
      </c>
      <c r="I1333" t="s">
        <v>25</v>
      </c>
      <c r="J1333" t="s">
        <v>596</v>
      </c>
      <c r="L1333" t="s">
        <v>92</v>
      </c>
      <c r="M1333" t="s">
        <v>602</v>
      </c>
      <c r="N1333" t="s">
        <v>157</v>
      </c>
      <c r="O1333" t="s">
        <v>665</v>
      </c>
      <c r="P1333" t="s">
        <v>671</v>
      </c>
      <c r="Q1333" t="s">
        <v>672</v>
      </c>
      <c r="R1333" t="s">
        <v>925</v>
      </c>
      <c r="S1333" t="s">
        <v>297</v>
      </c>
      <c r="T1333" t="s">
        <v>17</v>
      </c>
      <c r="U1333" t="s">
        <v>594</v>
      </c>
      <c r="W1333" t="s">
        <v>614</v>
      </c>
      <c r="X1333" t="s">
        <v>615</v>
      </c>
      <c r="AC1333" t="s">
        <v>372</v>
      </c>
      <c r="AD1333" t="s">
        <v>863</v>
      </c>
      <c r="AE1333" t="s">
        <v>30</v>
      </c>
      <c r="AG1333">
        <v>12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 s="36">
        <v>1</v>
      </c>
      <c r="AP1333">
        <v>1</v>
      </c>
      <c r="AQ1333">
        <v>4</v>
      </c>
      <c r="AR1333">
        <v>3</v>
      </c>
      <c r="AS1333">
        <v>4</v>
      </c>
      <c r="AT1333">
        <v>12</v>
      </c>
      <c r="AU1333" t="s">
        <v>151</v>
      </c>
      <c r="AV1333" t="s">
        <v>327</v>
      </c>
      <c r="AW1333">
        <v>800</v>
      </c>
      <c r="AX1333">
        <v>0</v>
      </c>
      <c r="AY1333">
        <v>0</v>
      </c>
      <c r="AZ1333">
        <v>3</v>
      </c>
      <c r="BA1333">
        <v>803</v>
      </c>
      <c r="BB1333">
        <v>5.0849866700000002</v>
      </c>
      <c r="BC1333">
        <v>14.63825578</v>
      </c>
      <c r="BD1333">
        <v>12</v>
      </c>
    </row>
    <row r="1334" spans="1:56" x14ac:dyDescent="0.25">
      <c r="A1334" s="171">
        <v>44181</v>
      </c>
      <c r="B1334" t="s">
        <v>92</v>
      </c>
      <c r="C1334" t="s">
        <v>602</v>
      </c>
      <c r="D1334" t="s">
        <v>940</v>
      </c>
      <c r="E1334" t="s">
        <v>604</v>
      </c>
      <c r="F1334" t="s">
        <v>218</v>
      </c>
      <c r="G1334" t="s">
        <v>837</v>
      </c>
      <c r="H1334" t="s">
        <v>364</v>
      </c>
      <c r="I1334" t="s">
        <v>25</v>
      </c>
      <c r="J1334" t="s">
        <v>596</v>
      </c>
      <c r="L1334" t="s">
        <v>26</v>
      </c>
      <c r="M1334" t="s">
        <v>590</v>
      </c>
      <c r="N1334" t="s">
        <v>237</v>
      </c>
      <c r="O1334" t="s">
        <v>858</v>
      </c>
      <c r="P1334" t="s">
        <v>238</v>
      </c>
      <c r="Q1334" t="s">
        <v>872</v>
      </c>
      <c r="R1334" t="s">
        <v>873</v>
      </c>
      <c r="S1334" t="s">
        <v>314</v>
      </c>
      <c r="T1334" t="s">
        <v>17</v>
      </c>
      <c r="U1334" t="s">
        <v>594</v>
      </c>
      <c r="W1334" t="s">
        <v>614</v>
      </c>
      <c r="X1334" t="s">
        <v>615</v>
      </c>
      <c r="AC1334" t="s">
        <v>372</v>
      </c>
      <c r="AD1334" t="s">
        <v>863</v>
      </c>
      <c r="AE1334" t="s">
        <v>30</v>
      </c>
      <c r="AG1334">
        <v>8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 s="36">
        <v>1</v>
      </c>
      <c r="AP1334">
        <v>0</v>
      </c>
      <c r="AQ1334">
        <v>0</v>
      </c>
      <c r="AR1334">
        <v>3</v>
      </c>
      <c r="AS1334">
        <v>5</v>
      </c>
      <c r="AT1334">
        <v>8</v>
      </c>
      <c r="AU1334" t="s">
        <v>21</v>
      </c>
      <c r="AV1334" t="s">
        <v>654</v>
      </c>
      <c r="AW1334">
        <v>1200</v>
      </c>
      <c r="AX1334">
        <v>150</v>
      </c>
      <c r="AY1334">
        <v>0</v>
      </c>
      <c r="AZ1334">
        <v>2</v>
      </c>
      <c r="BA1334">
        <v>1352</v>
      </c>
      <c r="BB1334">
        <v>5.0849866700000002</v>
      </c>
      <c r="BC1334">
        <v>14.63825578</v>
      </c>
      <c r="BD1334">
        <v>12</v>
      </c>
    </row>
    <row r="1335" spans="1:56" x14ac:dyDescent="0.25">
      <c r="A1335" s="171">
        <v>44181</v>
      </c>
      <c r="B1335" t="s">
        <v>92</v>
      </c>
      <c r="C1335" t="s">
        <v>602</v>
      </c>
      <c r="D1335" t="s">
        <v>940</v>
      </c>
      <c r="E1335" t="s">
        <v>604</v>
      </c>
      <c r="F1335" t="s">
        <v>218</v>
      </c>
      <c r="G1335" t="s">
        <v>837</v>
      </c>
      <c r="H1335" t="s">
        <v>364</v>
      </c>
      <c r="I1335" t="s">
        <v>25</v>
      </c>
      <c r="J1335" t="s">
        <v>596</v>
      </c>
      <c r="L1335" t="s">
        <v>26</v>
      </c>
      <c r="M1335" t="s">
        <v>590</v>
      </c>
      <c r="N1335" t="s">
        <v>237</v>
      </c>
      <c r="O1335" t="s">
        <v>858</v>
      </c>
      <c r="P1335" t="s">
        <v>238</v>
      </c>
      <c r="Q1335" t="s">
        <v>872</v>
      </c>
      <c r="R1335" t="s">
        <v>1008</v>
      </c>
      <c r="S1335" t="s">
        <v>314</v>
      </c>
      <c r="T1335" t="s">
        <v>17</v>
      </c>
      <c r="U1335" t="s">
        <v>594</v>
      </c>
      <c r="W1335" t="s">
        <v>259</v>
      </c>
      <c r="X1335" t="s">
        <v>636</v>
      </c>
      <c r="AC1335" t="s">
        <v>372</v>
      </c>
      <c r="AD1335" t="s">
        <v>950</v>
      </c>
      <c r="AE1335" t="s">
        <v>30</v>
      </c>
      <c r="AG1335">
        <v>7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 s="36">
        <v>1</v>
      </c>
      <c r="AP1335">
        <v>0</v>
      </c>
      <c r="AQ1335">
        <v>0</v>
      </c>
      <c r="AR1335">
        <v>3</v>
      </c>
      <c r="AS1335">
        <v>4</v>
      </c>
      <c r="AT1335">
        <v>7</v>
      </c>
      <c r="AU1335" t="s">
        <v>31</v>
      </c>
      <c r="AW1335">
        <v>700</v>
      </c>
      <c r="AX1335">
        <v>90</v>
      </c>
      <c r="AY1335">
        <v>0</v>
      </c>
      <c r="AZ1335">
        <v>0</v>
      </c>
      <c r="BA1335">
        <v>790</v>
      </c>
      <c r="BB1335">
        <v>5.0849866700000002</v>
      </c>
      <c r="BC1335">
        <v>14.63825578</v>
      </c>
      <c r="BD1335">
        <v>12</v>
      </c>
    </row>
    <row r="1336" spans="1:56" x14ac:dyDescent="0.25">
      <c r="A1336" s="171">
        <v>44181</v>
      </c>
      <c r="B1336" t="s">
        <v>92</v>
      </c>
      <c r="C1336" t="s">
        <v>602</v>
      </c>
      <c r="D1336" t="s">
        <v>157</v>
      </c>
      <c r="E1336" t="s">
        <v>665</v>
      </c>
      <c r="F1336" t="s">
        <v>158</v>
      </c>
      <c r="G1336" t="s">
        <v>667</v>
      </c>
      <c r="H1336" t="s">
        <v>847</v>
      </c>
      <c r="I1336" t="s">
        <v>17</v>
      </c>
      <c r="J1336" t="s">
        <v>594</v>
      </c>
      <c r="L1336" t="s">
        <v>18</v>
      </c>
      <c r="M1336" t="s">
        <v>601</v>
      </c>
      <c r="R1336" t="s">
        <v>372</v>
      </c>
      <c r="S1336" t="s">
        <v>342</v>
      </c>
      <c r="T1336" t="s">
        <v>25</v>
      </c>
      <c r="U1336" t="s">
        <v>596</v>
      </c>
      <c r="W1336" t="s">
        <v>92</v>
      </c>
      <c r="X1336" t="s">
        <v>602</v>
      </c>
      <c r="Y1336" t="s">
        <v>157</v>
      </c>
      <c r="Z1336" t="s">
        <v>665</v>
      </c>
      <c r="AA1336" t="s">
        <v>671</v>
      </c>
      <c r="AB1336" t="s">
        <v>672</v>
      </c>
      <c r="AC1336" t="s">
        <v>498</v>
      </c>
      <c r="AD1336" t="s">
        <v>322</v>
      </c>
      <c r="AE1336" t="s">
        <v>112</v>
      </c>
      <c r="AG1336">
        <v>0</v>
      </c>
      <c r="AH1336">
        <v>0</v>
      </c>
      <c r="AI1336">
        <v>2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1</v>
      </c>
      <c r="AP1336">
        <v>0</v>
      </c>
      <c r="AQ1336">
        <v>0</v>
      </c>
      <c r="AR1336">
        <v>0</v>
      </c>
      <c r="AS1336">
        <v>2</v>
      </c>
      <c r="AT1336">
        <v>2</v>
      </c>
      <c r="AU1336" t="s">
        <v>37</v>
      </c>
      <c r="AW1336">
        <v>91</v>
      </c>
      <c r="AX1336">
        <v>0</v>
      </c>
      <c r="AY1336">
        <v>0</v>
      </c>
      <c r="AZ1336">
        <v>0</v>
      </c>
      <c r="BA1336">
        <v>91</v>
      </c>
      <c r="BB1336">
        <v>6.0387188500000004</v>
      </c>
      <c r="BC1336">
        <v>14.40065877</v>
      </c>
      <c r="BD1336">
        <v>12</v>
      </c>
    </row>
    <row r="1337" spans="1:56" x14ac:dyDescent="0.25">
      <c r="A1337" s="171">
        <v>44181</v>
      </c>
      <c r="B1337" t="s">
        <v>92</v>
      </c>
      <c r="C1337" t="s">
        <v>602</v>
      </c>
      <c r="D1337" t="s">
        <v>157</v>
      </c>
      <c r="E1337" t="s">
        <v>665</v>
      </c>
      <c r="F1337" t="s">
        <v>158</v>
      </c>
      <c r="G1337" t="s">
        <v>667</v>
      </c>
      <c r="H1337" t="s">
        <v>847</v>
      </c>
      <c r="I1337" t="s">
        <v>17</v>
      </c>
      <c r="J1337" t="s">
        <v>594</v>
      </c>
      <c r="L1337" t="s">
        <v>18</v>
      </c>
      <c r="M1337" t="s">
        <v>601</v>
      </c>
      <c r="R1337" t="s">
        <v>372</v>
      </c>
      <c r="S1337" t="s">
        <v>342</v>
      </c>
      <c r="T1337" t="s">
        <v>25</v>
      </c>
      <c r="U1337" t="s">
        <v>596</v>
      </c>
      <c r="W1337" t="s">
        <v>92</v>
      </c>
      <c r="X1337" t="s">
        <v>602</v>
      </c>
      <c r="Y1337" t="s">
        <v>157</v>
      </c>
      <c r="Z1337" t="s">
        <v>665</v>
      </c>
      <c r="AA1337" t="s">
        <v>671</v>
      </c>
      <c r="AB1337" t="s">
        <v>672</v>
      </c>
      <c r="AC1337" t="s">
        <v>505</v>
      </c>
      <c r="AD1337" t="s">
        <v>266</v>
      </c>
      <c r="AE1337" t="s">
        <v>112</v>
      </c>
      <c r="AG1337">
        <v>0</v>
      </c>
      <c r="AH1337">
        <v>0</v>
      </c>
      <c r="AI1337">
        <v>2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1</v>
      </c>
      <c r="AP1337">
        <v>0</v>
      </c>
      <c r="AQ1337">
        <v>0</v>
      </c>
      <c r="AR1337">
        <v>0</v>
      </c>
      <c r="AS1337">
        <v>2</v>
      </c>
      <c r="AT1337">
        <v>2</v>
      </c>
      <c r="AU1337" t="s">
        <v>37</v>
      </c>
      <c r="AW1337">
        <v>113</v>
      </c>
      <c r="AX1337">
        <v>0</v>
      </c>
      <c r="AY1337">
        <v>0</v>
      </c>
      <c r="AZ1337">
        <v>0</v>
      </c>
      <c r="BA1337">
        <v>113</v>
      </c>
      <c r="BB1337">
        <v>6.0387188500000004</v>
      </c>
      <c r="BC1337">
        <v>14.40065877</v>
      </c>
      <c r="BD1337">
        <v>12</v>
      </c>
    </row>
    <row r="1338" spans="1:56" x14ac:dyDescent="0.25">
      <c r="A1338" s="171">
        <v>44181</v>
      </c>
      <c r="B1338" t="s">
        <v>92</v>
      </c>
      <c r="C1338" t="s">
        <v>602</v>
      </c>
      <c r="D1338" t="s">
        <v>157</v>
      </c>
      <c r="E1338" t="s">
        <v>665</v>
      </c>
      <c r="F1338" t="s">
        <v>158</v>
      </c>
      <c r="G1338" t="s">
        <v>667</v>
      </c>
      <c r="H1338" t="s">
        <v>847</v>
      </c>
      <c r="I1338" t="s">
        <v>25</v>
      </c>
      <c r="J1338" t="s">
        <v>596</v>
      </c>
      <c r="L1338" t="s">
        <v>26</v>
      </c>
      <c r="M1338" t="s">
        <v>590</v>
      </c>
      <c r="N1338" t="s">
        <v>301</v>
      </c>
      <c r="O1338" t="s">
        <v>745</v>
      </c>
      <c r="P1338" t="s">
        <v>853</v>
      </c>
      <c r="Q1338" t="s">
        <v>854</v>
      </c>
      <c r="R1338" t="s">
        <v>876</v>
      </c>
      <c r="S1338" t="s">
        <v>19</v>
      </c>
      <c r="T1338" t="s">
        <v>25</v>
      </c>
      <c r="U1338" t="s">
        <v>596</v>
      </c>
      <c r="W1338" t="s">
        <v>92</v>
      </c>
      <c r="X1338" t="s">
        <v>602</v>
      </c>
      <c r="Y1338" t="s">
        <v>603</v>
      </c>
      <c r="Z1338" t="s">
        <v>604</v>
      </c>
      <c r="AA1338" t="s">
        <v>193</v>
      </c>
      <c r="AB1338" t="s">
        <v>754</v>
      </c>
      <c r="AC1338" t="s">
        <v>877</v>
      </c>
      <c r="AD1338" t="s">
        <v>662</v>
      </c>
      <c r="AE1338" t="s">
        <v>30</v>
      </c>
      <c r="AG1338">
        <v>1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1</v>
      </c>
      <c r="AP1338">
        <v>0</v>
      </c>
      <c r="AQ1338">
        <v>0</v>
      </c>
      <c r="AR1338">
        <v>0</v>
      </c>
      <c r="AS1338">
        <v>1</v>
      </c>
      <c r="AT1338">
        <v>1</v>
      </c>
      <c r="AU1338" t="s">
        <v>37</v>
      </c>
      <c r="AW1338">
        <v>78</v>
      </c>
      <c r="AX1338">
        <v>0</v>
      </c>
      <c r="AY1338">
        <v>0</v>
      </c>
      <c r="AZ1338">
        <v>0</v>
      </c>
      <c r="BA1338">
        <v>78</v>
      </c>
      <c r="BB1338">
        <v>6.0387188500000004</v>
      </c>
      <c r="BC1338">
        <v>14.40065877</v>
      </c>
      <c r="BD1338">
        <v>12</v>
      </c>
    </row>
    <row r="1339" spans="1:56" x14ac:dyDescent="0.25">
      <c r="A1339" s="171">
        <v>44181</v>
      </c>
      <c r="B1339" t="s">
        <v>92</v>
      </c>
      <c r="C1339" t="s">
        <v>602</v>
      </c>
      <c r="D1339" t="s">
        <v>157</v>
      </c>
      <c r="E1339" t="s">
        <v>665</v>
      </c>
      <c r="F1339" t="s">
        <v>158</v>
      </c>
      <c r="G1339" t="s">
        <v>667</v>
      </c>
      <c r="H1339" t="s">
        <v>847</v>
      </c>
      <c r="I1339" t="s">
        <v>25</v>
      </c>
      <c r="J1339" t="s">
        <v>596</v>
      </c>
      <c r="L1339" t="s">
        <v>26</v>
      </c>
      <c r="M1339" t="s">
        <v>590</v>
      </c>
      <c r="N1339" t="s">
        <v>301</v>
      </c>
      <c r="O1339" t="s">
        <v>745</v>
      </c>
      <c r="P1339" t="s">
        <v>853</v>
      </c>
      <c r="Q1339" t="s">
        <v>854</v>
      </c>
      <c r="R1339" t="s">
        <v>876</v>
      </c>
      <c r="S1339" t="s">
        <v>43</v>
      </c>
      <c r="T1339" t="s">
        <v>25</v>
      </c>
      <c r="U1339" t="s">
        <v>596</v>
      </c>
      <c r="W1339" t="s">
        <v>92</v>
      </c>
      <c r="X1339" t="s">
        <v>602</v>
      </c>
      <c r="Y1339" t="s">
        <v>603</v>
      </c>
      <c r="Z1339" t="s">
        <v>604</v>
      </c>
      <c r="AA1339" t="s">
        <v>193</v>
      </c>
      <c r="AB1339" t="s">
        <v>754</v>
      </c>
      <c r="AC1339" t="s">
        <v>877</v>
      </c>
      <c r="AD1339" t="s">
        <v>662</v>
      </c>
      <c r="AE1339" t="s">
        <v>30</v>
      </c>
      <c r="AG1339">
        <v>2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1</v>
      </c>
      <c r="AP1339">
        <v>0</v>
      </c>
      <c r="AQ1339">
        <v>0</v>
      </c>
      <c r="AR1339">
        <v>0</v>
      </c>
      <c r="AS1339">
        <v>2</v>
      </c>
      <c r="AT1339">
        <v>2</v>
      </c>
      <c r="AU1339" t="s">
        <v>37</v>
      </c>
      <c r="AW1339">
        <v>187</v>
      </c>
      <c r="AX1339">
        <v>0</v>
      </c>
      <c r="AY1339">
        <v>0</v>
      </c>
      <c r="AZ1339">
        <v>0</v>
      </c>
      <c r="BA1339">
        <v>187</v>
      </c>
      <c r="BB1339">
        <v>6.0387188500000004</v>
      </c>
      <c r="BC1339">
        <v>14.40065877</v>
      </c>
      <c r="BD1339">
        <v>12</v>
      </c>
    </row>
    <row r="1340" spans="1:56" x14ac:dyDescent="0.25">
      <c r="A1340" s="171">
        <v>44181</v>
      </c>
      <c r="B1340" t="s">
        <v>92</v>
      </c>
      <c r="C1340" t="s">
        <v>602</v>
      </c>
      <c r="D1340" t="s">
        <v>157</v>
      </c>
      <c r="E1340" t="s">
        <v>665</v>
      </c>
      <c r="F1340" t="s">
        <v>158</v>
      </c>
      <c r="G1340" t="s">
        <v>667</v>
      </c>
      <c r="H1340" t="s">
        <v>847</v>
      </c>
      <c r="I1340" t="s">
        <v>17</v>
      </c>
      <c r="J1340" t="s">
        <v>594</v>
      </c>
      <c r="L1340" t="s">
        <v>18</v>
      </c>
      <c r="M1340" t="s">
        <v>601</v>
      </c>
      <c r="R1340" t="s">
        <v>372</v>
      </c>
      <c r="S1340" t="s">
        <v>342</v>
      </c>
      <c r="T1340" t="s">
        <v>25</v>
      </c>
      <c r="U1340" t="s">
        <v>596</v>
      </c>
      <c r="W1340" t="s">
        <v>92</v>
      </c>
      <c r="X1340" t="s">
        <v>602</v>
      </c>
      <c r="Y1340" t="s">
        <v>157</v>
      </c>
      <c r="Z1340" t="s">
        <v>665</v>
      </c>
      <c r="AA1340" t="s">
        <v>671</v>
      </c>
      <c r="AB1340" t="s">
        <v>672</v>
      </c>
      <c r="AC1340" t="s">
        <v>749</v>
      </c>
      <c r="AD1340" t="s">
        <v>308</v>
      </c>
      <c r="AE1340" t="s">
        <v>112</v>
      </c>
      <c r="AG1340">
        <v>0</v>
      </c>
      <c r="AH1340">
        <v>0</v>
      </c>
      <c r="AI1340">
        <v>2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1</v>
      </c>
      <c r="AP1340">
        <v>0</v>
      </c>
      <c r="AQ1340">
        <v>0</v>
      </c>
      <c r="AR1340">
        <v>0</v>
      </c>
      <c r="AS1340">
        <v>2</v>
      </c>
      <c r="AT1340">
        <v>2</v>
      </c>
      <c r="AU1340" t="s">
        <v>37</v>
      </c>
      <c r="AW1340">
        <v>88</v>
      </c>
      <c r="AX1340">
        <v>0</v>
      </c>
      <c r="AY1340">
        <v>0</v>
      </c>
      <c r="AZ1340">
        <v>0</v>
      </c>
      <c r="BA1340">
        <v>88</v>
      </c>
      <c r="BB1340">
        <v>6.0387188500000004</v>
      </c>
      <c r="BC1340">
        <v>14.40065877</v>
      </c>
      <c r="BD1340">
        <v>12</v>
      </c>
    </row>
    <row r="1341" spans="1:56" x14ac:dyDescent="0.25">
      <c r="A1341" s="171">
        <v>44181</v>
      </c>
      <c r="B1341" t="s">
        <v>92</v>
      </c>
      <c r="C1341" t="s">
        <v>602</v>
      </c>
      <c r="D1341" t="s">
        <v>157</v>
      </c>
      <c r="E1341" t="s">
        <v>665</v>
      </c>
      <c r="F1341" t="s">
        <v>158</v>
      </c>
      <c r="G1341" t="s">
        <v>667</v>
      </c>
      <c r="H1341" t="s">
        <v>847</v>
      </c>
      <c r="I1341" t="s">
        <v>17</v>
      </c>
      <c r="J1341" t="s">
        <v>594</v>
      </c>
      <c r="L1341" t="s">
        <v>18</v>
      </c>
      <c r="M1341" t="s">
        <v>601</v>
      </c>
      <c r="R1341" t="s">
        <v>372</v>
      </c>
      <c r="S1341" t="s">
        <v>342</v>
      </c>
      <c r="T1341" t="s">
        <v>25</v>
      </c>
      <c r="U1341" t="s">
        <v>596</v>
      </c>
      <c r="W1341" t="s">
        <v>92</v>
      </c>
      <c r="X1341" t="s">
        <v>602</v>
      </c>
      <c r="Y1341" t="s">
        <v>157</v>
      </c>
      <c r="Z1341" t="s">
        <v>665</v>
      </c>
      <c r="AA1341" t="s">
        <v>671</v>
      </c>
      <c r="AB1341" t="s">
        <v>672</v>
      </c>
      <c r="AC1341" t="s">
        <v>883</v>
      </c>
      <c r="AD1341" t="s">
        <v>266</v>
      </c>
      <c r="AE1341" t="s">
        <v>30</v>
      </c>
      <c r="AG1341">
        <v>2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1</v>
      </c>
      <c r="AP1341">
        <v>0</v>
      </c>
      <c r="AQ1341">
        <v>0</v>
      </c>
      <c r="AR1341">
        <v>0</v>
      </c>
      <c r="AS1341">
        <v>2</v>
      </c>
      <c r="AT1341">
        <v>2</v>
      </c>
      <c r="AU1341" t="s">
        <v>37</v>
      </c>
      <c r="AW1341">
        <v>37</v>
      </c>
      <c r="AX1341">
        <v>0</v>
      </c>
      <c r="AY1341">
        <v>0</v>
      </c>
      <c r="AZ1341">
        <v>0</v>
      </c>
      <c r="BA1341">
        <v>37</v>
      </c>
      <c r="BB1341">
        <v>6.0387188500000004</v>
      </c>
      <c r="BC1341">
        <v>14.40065877</v>
      </c>
      <c r="BD1341">
        <v>12</v>
      </c>
    </row>
    <row r="1342" spans="1:56" x14ac:dyDescent="0.25">
      <c r="A1342" s="171">
        <v>44181</v>
      </c>
      <c r="B1342" t="s">
        <v>92</v>
      </c>
      <c r="C1342" t="s">
        <v>602</v>
      </c>
      <c r="D1342" t="s">
        <v>157</v>
      </c>
      <c r="E1342" t="s">
        <v>665</v>
      </c>
      <c r="F1342" t="s">
        <v>158</v>
      </c>
      <c r="G1342" t="s">
        <v>667</v>
      </c>
      <c r="H1342" t="s">
        <v>847</v>
      </c>
      <c r="I1342" t="s">
        <v>25</v>
      </c>
      <c r="J1342" t="s">
        <v>596</v>
      </c>
      <c r="L1342" t="s">
        <v>26</v>
      </c>
      <c r="M1342" t="s">
        <v>590</v>
      </c>
      <c r="N1342" t="s">
        <v>591</v>
      </c>
      <c r="O1342" t="s">
        <v>592</v>
      </c>
      <c r="P1342" t="s">
        <v>88</v>
      </c>
      <c r="Q1342" t="s">
        <v>593</v>
      </c>
      <c r="R1342" t="s">
        <v>918</v>
      </c>
      <c r="S1342" t="s">
        <v>56</v>
      </c>
      <c r="T1342" t="s">
        <v>25</v>
      </c>
      <c r="U1342" t="s">
        <v>596</v>
      </c>
      <c r="W1342" t="s">
        <v>92</v>
      </c>
      <c r="X1342" t="s">
        <v>602</v>
      </c>
      <c r="Y1342" t="s">
        <v>157</v>
      </c>
      <c r="Z1342" t="s">
        <v>665</v>
      </c>
      <c r="AA1342" t="s">
        <v>158</v>
      </c>
      <c r="AB1342" t="s">
        <v>667</v>
      </c>
      <c r="AC1342" t="s">
        <v>470</v>
      </c>
      <c r="AD1342" t="s">
        <v>260</v>
      </c>
      <c r="AE1342" t="s">
        <v>30</v>
      </c>
      <c r="AG1342">
        <v>2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1</v>
      </c>
      <c r="AP1342">
        <v>0</v>
      </c>
      <c r="AQ1342">
        <v>0</v>
      </c>
      <c r="AR1342">
        <v>0</v>
      </c>
      <c r="AS1342">
        <v>2</v>
      </c>
      <c r="AT1342">
        <v>2</v>
      </c>
      <c r="AU1342" t="s">
        <v>37</v>
      </c>
      <c r="AW1342">
        <v>77</v>
      </c>
      <c r="AX1342">
        <v>0</v>
      </c>
      <c r="AY1342">
        <v>0</v>
      </c>
      <c r="AZ1342">
        <v>0</v>
      </c>
      <c r="BA1342">
        <v>77</v>
      </c>
      <c r="BB1342">
        <v>6.0387188500000004</v>
      </c>
      <c r="BC1342">
        <v>14.40065877</v>
      </c>
      <c r="BD1342">
        <v>12</v>
      </c>
    </row>
    <row r="1343" spans="1:56" x14ac:dyDescent="0.25">
      <c r="A1343" s="171">
        <v>44181</v>
      </c>
      <c r="B1343" t="s">
        <v>10</v>
      </c>
      <c r="C1343" t="s">
        <v>659</v>
      </c>
      <c r="D1343" t="s">
        <v>11</v>
      </c>
      <c r="E1343" t="s">
        <v>660</v>
      </c>
      <c r="F1343" t="s">
        <v>51</v>
      </c>
      <c r="G1343" t="s">
        <v>1141</v>
      </c>
      <c r="H1343" t="s">
        <v>361</v>
      </c>
      <c r="I1343" t="s">
        <v>17</v>
      </c>
      <c r="J1343" t="s">
        <v>594</v>
      </c>
      <c r="L1343" t="s">
        <v>614</v>
      </c>
      <c r="M1343" t="s">
        <v>615</v>
      </c>
      <c r="R1343" t="s">
        <v>372</v>
      </c>
      <c r="S1343" t="s">
        <v>315</v>
      </c>
      <c r="T1343" t="s">
        <v>17</v>
      </c>
      <c r="U1343" t="s">
        <v>594</v>
      </c>
      <c r="W1343" t="s">
        <v>614</v>
      </c>
      <c r="X1343" t="s">
        <v>615</v>
      </c>
      <c r="AC1343" t="s">
        <v>372</v>
      </c>
      <c r="AD1343" t="s">
        <v>863</v>
      </c>
      <c r="AE1343" t="s">
        <v>36</v>
      </c>
      <c r="AG1343">
        <v>0</v>
      </c>
      <c r="AH1343">
        <v>9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 s="36">
        <v>1</v>
      </c>
      <c r="AP1343">
        <v>2</v>
      </c>
      <c r="AQ1343">
        <v>2</v>
      </c>
      <c r="AR1343">
        <v>1</v>
      </c>
      <c r="AS1343">
        <v>4</v>
      </c>
      <c r="AT1343">
        <v>9</v>
      </c>
      <c r="AU1343" t="s">
        <v>21</v>
      </c>
      <c r="AV1343" t="s">
        <v>652</v>
      </c>
      <c r="AW1343">
        <v>130</v>
      </c>
      <c r="AX1343">
        <v>40</v>
      </c>
      <c r="AY1343">
        <v>0</v>
      </c>
      <c r="AZ1343">
        <v>6</v>
      </c>
      <c r="BA1343">
        <v>176</v>
      </c>
      <c r="BB1343">
        <v>8.6633450799999991</v>
      </c>
      <c r="BC1343">
        <v>14.9876931</v>
      </c>
      <c r="BD1343">
        <v>12</v>
      </c>
    </row>
    <row r="1344" spans="1:56" x14ac:dyDescent="0.25">
      <c r="A1344" s="171">
        <v>44181</v>
      </c>
      <c r="B1344" t="s">
        <v>10</v>
      </c>
      <c r="C1344" t="s">
        <v>659</v>
      </c>
      <c r="D1344" t="s">
        <v>11</v>
      </c>
      <c r="E1344" t="s">
        <v>660</v>
      </c>
      <c r="F1344" t="s">
        <v>51</v>
      </c>
      <c r="G1344" t="s">
        <v>1141</v>
      </c>
      <c r="H1344" t="s">
        <v>361</v>
      </c>
      <c r="I1344" t="s">
        <v>25</v>
      </c>
      <c r="J1344" t="s">
        <v>596</v>
      </c>
      <c r="L1344" t="s">
        <v>10</v>
      </c>
      <c r="M1344" t="s">
        <v>659</v>
      </c>
      <c r="N1344" t="s">
        <v>11</v>
      </c>
      <c r="O1344" t="s">
        <v>660</v>
      </c>
      <c r="P1344" t="s">
        <v>51</v>
      </c>
      <c r="Q1344" t="s">
        <v>1141</v>
      </c>
      <c r="R1344" t="s">
        <v>1166</v>
      </c>
      <c r="S1344" t="s">
        <v>545</v>
      </c>
      <c r="T1344" t="s">
        <v>17</v>
      </c>
      <c r="U1344" t="s">
        <v>594</v>
      </c>
      <c r="W1344" t="s">
        <v>614</v>
      </c>
      <c r="X1344" t="s">
        <v>615</v>
      </c>
      <c r="AC1344" t="s">
        <v>372</v>
      </c>
      <c r="AD1344" t="s">
        <v>863</v>
      </c>
      <c r="AE1344" t="s">
        <v>30</v>
      </c>
      <c r="AG1344">
        <v>6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 s="36">
        <v>1</v>
      </c>
      <c r="AP1344">
        <v>1</v>
      </c>
      <c r="AQ1344">
        <v>2</v>
      </c>
      <c r="AR1344">
        <v>0</v>
      </c>
      <c r="AS1344">
        <v>3</v>
      </c>
      <c r="AT1344">
        <v>6</v>
      </c>
      <c r="AU1344" t="s">
        <v>21</v>
      </c>
      <c r="AV1344" t="s">
        <v>327</v>
      </c>
      <c r="AW1344">
        <v>80</v>
      </c>
      <c r="AX1344">
        <v>20</v>
      </c>
      <c r="AY1344">
        <v>0</v>
      </c>
      <c r="AZ1344">
        <v>3</v>
      </c>
      <c r="BA1344">
        <v>103</v>
      </c>
      <c r="BB1344">
        <v>8.6633450799999991</v>
      </c>
      <c r="BC1344">
        <v>14.9876931</v>
      </c>
      <c r="BD1344">
        <v>12</v>
      </c>
    </row>
    <row r="1345" spans="1:56" x14ac:dyDescent="0.25">
      <c r="A1345" s="171">
        <v>44181</v>
      </c>
      <c r="B1345" t="s">
        <v>10</v>
      </c>
      <c r="C1345" t="s">
        <v>659</v>
      </c>
      <c r="D1345" t="s">
        <v>11</v>
      </c>
      <c r="E1345" t="s">
        <v>660</v>
      </c>
      <c r="F1345" t="s">
        <v>51</v>
      </c>
      <c r="G1345" t="s">
        <v>1141</v>
      </c>
      <c r="H1345" t="s">
        <v>361</v>
      </c>
      <c r="I1345" t="s">
        <v>14</v>
      </c>
      <c r="J1345" t="s">
        <v>611</v>
      </c>
      <c r="L1345" t="s">
        <v>52</v>
      </c>
      <c r="M1345" t="s">
        <v>616</v>
      </c>
      <c r="R1345" t="s">
        <v>372</v>
      </c>
      <c r="S1345" t="s">
        <v>61</v>
      </c>
      <c r="T1345" t="s">
        <v>17</v>
      </c>
      <c r="U1345" t="s">
        <v>594</v>
      </c>
      <c r="W1345" t="s">
        <v>614</v>
      </c>
      <c r="X1345" t="s">
        <v>615</v>
      </c>
      <c r="AC1345" t="s">
        <v>372</v>
      </c>
      <c r="AD1345" t="s">
        <v>952</v>
      </c>
      <c r="AE1345" t="s">
        <v>36</v>
      </c>
      <c r="AG1345">
        <v>0</v>
      </c>
      <c r="AH1345">
        <v>7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 s="36">
        <v>1</v>
      </c>
      <c r="AP1345">
        <v>0</v>
      </c>
      <c r="AQ1345">
        <v>3</v>
      </c>
      <c r="AR1345">
        <v>1</v>
      </c>
      <c r="AS1345">
        <v>3</v>
      </c>
      <c r="AT1345">
        <v>7</v>
      </c>
      <c r="AU1345" t="s">
        <v>21</v>
      </c>
      <c r="AV1345" t="s">
        <v>652</v>
      </c>
      <c r="AW1345">
        <v>90</v>
      </c>
      <c r="AX1345">
        <v>20</v>
      </c>
      <c r="AY1345">
        <v>0</v>
      </c>
      <c r="AZ1345">
        <v>5</v>
      </c>
      <c r="BA1345">
        <v>115</v>
      </c>
      <c r="BB1345">
        <v>8.6633450799999991</v>
      </c>
      <c r="BC1345">
        <v>14.9876931</v>
      </c>
      <c r="BD1345">
        <v>12</v>
      </c>
    </row>
    <row r="1346" spans="1:56" x14ac:dyDescent="0.25">
      <c r="A1346" s="171">
        <v>44181</v>
      </c>
      <c r="B1346" t="s">
        <v>10</v>
      </c>
      <c r="C1346" t="s">
        <v>659</v>
      </c>
      <c r="D1346" t="s">
        <v>11</v>
      </c>
      <c r="E1346" t="s">
        <v>660</v>
      </c>
      <c r="F1346" t="s">
        <v>51</v>
      </c>
      <c r="G1346" t="s">
        <v>1141</v>
      </c>
      <c r="H1346" t="s">
        <v>361</v>
      </c>
      <c r="I1346" t="s">
        <v>14</v>
      </c>
      <c r="J1346" t="s">
        <v>611</v>
      </c>
      <c r="L1346" t="s">
        <v>52</v>
      </c>
      <c r="M1346" t="s">
        <v>616</v>
      </c>
      <c r="R1346" t="s">
        <v>372</v>
      </c>
      <c r="S1346" t="s">
        <v>61</v>
      </c>
      <c r="T1346" t="s">
        <v>17</v>
      </c>
      <c r="U1346" t="s">
        <v>594</v>
      </c>
      <c r="W1346" t="s">
        <v>614</v>
      </c>
      <c r="X1346" t="s">
        <v>615</v>
      </c>
      <c r="AC1346" t="s">
        <v>372</v>
      </c>
      <c r="AD1346" t="s">
        <v>952</v>
      </c>
      <c r="AE1346" t="s">
        <v>36</v>
      </c>
      <c r="AG1346">
        <v>0</v>
      </c>
      <c r="AH1346">
        <v>8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 s="36">
        <v>1</v>
      </c>
      <c r="AP1346">
        <v>1</v>
      </c>
      <c r="AQ1346">
        <v>2</v>
      </c>
      <c r="AR1346">
        <v>1</v>
      </c>
      <c r="AS1346">
        <v>4</v>
      </c>
      <c r="AT1346">
        <v>8</v>
      </c>
      <c r="AU1346" t="s">
        <v>269</v>
      </c>
      <c r="AV1346" t="s">
        <v>652</v>
      </c>
      <c r="AW1346">
        <v>120</v>
      </c>
      <c r="AX1346">
        <v>30</v>
      </c>
      <c r="AY1346">
        <v>0</v>
      </c>
      <c r="AZ1346">
        <v>6</v>
      </c>
      <c r="BA1346">
        <v>156</v>
      </c>
      <c r="BB1346">
        <v>8.6633450799999991</v>
      </c>
      <c r="BC1346">
        <v>14.9876931</v>
      </c>
      <c r="BD1346">
        <v>12</v>
      </c>
    </row>
    <row r="1347" spans="1:56" x14ac:dyDescent="0.25">
      <c r="A1347" s="171">
        <v>44182</v>
      </c>
      <c r="B1347" t="s">
        <v>26</v>
      </c>
      <c r="C1347" t="s">
        <v>590</v>
      </c>
      <c r="D1347" t="s">
        <v>591</v>
      </c>
      <c r="E1347" t="s">
        <v>592</v>
      </c>
      <c r="F1347" t="s">
        <v>142</v>
      </c>
      <c r="G1347" t="s">
        <v>606</v>
      </c>
      <c r="H1347" t="s">
        <v>363</v>
      </c>
      <c r="I1347" t="s">
        <v>14</v>
      </c>
      <c r="J1347" t="s">
        <v>611</v>
      </c>
      <c r="L1347" t="s">
        <v>208</v>
      </c>
      <c r="M1347" t="s">
        <v>631</v>
      </c>
      <c r="R1347" t="s">
        <v>372</v>
      </c>
      <c r="S1347" t="s">
        <v>141</v>
      </c>
      <c r="T1347" t="s">
        <v>17</v>
      </c>
      <c r="U1347" t="s">
        <v>594</v>
      </c>
      <c r="W1347" t="s">
        <v>243</v>
      </c>
      <c r="X1347" t="s">
        <v>630</v>
      </c>
      <c r="AC1347" t="s">
        <v>372</v>
      </c>
      <c r="AD1347" t="s">
        <v>279</v>
      </c>
      <c r="AE1347" t="s">
        <v>36</v>
      </c>
      <c r="AG1347">
        <v>0</v>
      </c>
      <c r="AH1347">
        <v>9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1</v>
      </c>
      <c r="AP1347">
        <v>2</v>
      </c>
      <c r="AQ1347">
        <v>3</v>
      </c>
      <c r="AR1347">
        <v>2</v>
      </c>
      <c r="AS1347">
        <v>2</v>
      </c>
      <c r="AT1347">
        <v>9</v>
      </c>
      <c r="AU1347" t="s">
        <v>21</v>
      </c>
      <c r="AV1347" t="s">
        <v>652</v>
      </c>
      <c r="AW1347">
        <v>120</v>
      </c>
      <c r="AX1347">
        <v>14</v>
      </c>
      <c r="AY1347">
        <v>0</v>
      </c>
      <c r="AZ1347">
        <v>16</v>
      </c>
      <c r="BA1347">
        <v>150</v>
      </c>
      <c r="BB1347">
        <v>6.9304543000000001</v>
      </c>
      <c r="BC1347">
        <v>14.819990539999999</v>
      </c>
      <c r="BD1347">
        <v>12</v>
      </c>
    </row>
    <row r="1348" spans="1:56" x14ac:dyDescent="0.25">
      <c r="A1348" s="171">
        <v>44182</v>
      </c>
      <c r="B1348" t="s">
        <v>26</v>
      </c>
      <c r="C1348" t="s">
        <v>590</v>
      </c>
      <c r="D1348" t="s">
        <v>591</v>
      </c>
      <c r="E1348" t="s">
        <v>592</v>
      </c>
      <c r="F1348" t="s">
        <v>142</v>
      </c>
      <c r="G1348" t="s">
        <v>606</v>
      </c>
      <c r="H1348" t="s">
        <v>363</v>
      </c>
      <c r="I1348" t="s">
        <v>25</v>
      </c>
      <c r="J1348" t="s">
        <v>596</v>
      </c>
      <c r="L1348" t="s">
        <v>10</v>
      </c>
      <c r="M1348" t="s">
        <v>659</v>
      </c>
      <c r="N1348" t="s">
        <v>11</v>
      </c>
      <c r="O1348" t="s">
        <v>660</v>
      </c>
      <c r="P1348" t="s">
        <v>12</v>
      </c>
      <c r="Q1348" t="s">
        <v>661</v>
      </c>
      <c r="R1348" t="s">
        <v>102</v>
      </c>
      <c r="S1348" t="s">
        <v>254</v>
      </c>
      <c r="T1348" t="s">
        <v>17</v>
      </c>
      <c r="U1348" t="s">
        <v>594</v>
      </c>
      <c r="W1348" t="s">
        <v>18</v>
      </c>
      <c r="X1348" t="s">
        <v>601</v>
      </c>
      <c r="AC1348" t="s">
        <v>372</v>
      </c>
      <c r="AD1348" t="s">
        <v>304</v>
      </c>
      <c r="AE1348" t="s">
        <v>36</v>
      </c>
      <c r="AG1348">
        <v>0</v>
      </c>
      <c r="AH1348">
        <v>11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1</v>
      </c>
      <c r="AP1348">
        <v>3</v>
      </c>
      <c r="AQ1348">
        <v>3</v>
      </c>
      <c r="AR1348">
        <v>2</v>
      </c>
      <c r="AS1348">
        <v>3</v>
      </c>
      <c r="AT1348">
        <v>11</v>
      </c>
      <c r="AU1348" t="s">
        <v>21</v>
      </c>
      <c r="AV1348" t="s">
        <v>652</v>
      </c>
      <c r="AW1348">
        <v>180</v>
      </c>
      <c r="AX1348">
        <v>23</v>
      </c>
      <c r="AY1348">
        <v>0</v>
      </c>
      <c r="AZ1348">
        <v>8</v>
      </c>
      <c r="BA1348">
        <v>211</v>
      </c>
      <c r="BB1348">
        <v>6.9304543000000001</v>
      </c>
      <c r="BC1348">
        <v>14.819990539999999</v>
      </c>
      <c r="BD1348">
        <v>12</v>
      </c>
    </row>
    <row r="1349" spans="1:56" x14ac:dyDescent="0.25">
      <c r="A1349" s="171">
        <v>44182</v>
      </c>
      <c r="B1349" t="s">
        <v>26</v>
      </c>
      <c r="C1349" t="s">
        <v>590</v>
      </c>
      <c r="D1349" t="s">
        <v>591</v>
      </c>
      <c r="E1349" t="s">
        <v>592</v>
      </c>
      <c r="F1349" t="s">
        <v>142</v>
      </c>
      <c r="G1349" t="s">
        <v>606</v>
      </c>
      <c r="H1349" t="s">
        <v>363</v>
      </c>
      <c r="I1349" t="s">
        <v>14</v>
      </c>
      <c r="J1349" t="s">
        <v>611</v>
      </c>
      <c r="L1349" t="s">
        <v>242</v>
      </c>
      <c r="M1349" t="s">
        <v>617</v>
      </c>
      <c r="R1349" t="s">
        <v>372</v>
      </c>
      <c r="S1349" t="s">
        <v>146</v>
      </c>
      <c r="T1349" t="s">
        <v>17</v>
      </c>
      <c r="U1349" t="s">
        <v>594</v>
      </c>
      <c r="W1349" t="s">
        <v>262</v>
      </c>
      <c r="X1349" t="s">
        <v>626</v>
      </c>
      <c r="AC1349" t="s">
        <v>372</v>
      </c>
      <c r="AD1349" t="s">
        <v>662</v>
      </c>
      <c r="AE1349" t="s">
        <v>36</v>
      </c>
      <c r="AG1349">
        <v>0</v>
      </c>
      <c r="AH1349">
        <v>13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1</v>
      </c>
      <c r="AP1349">
        <v>4</v>
      </c>
      <c r="AQ1349">
        <v>2</v>
      </c>
      <c r="AR1349">
        <v>5</v>
      </c>
      <c r="AS1349">
        <v>2</v>
      </c>
      <c r="AT1349">
        <v>13</v>
      </c>
      <c r="AU1349" t="s">
        <v>151</v>
      </c>
      <c r="AV1349" t="s">
        <v>327</v>
      </c>
      <c r="AW1349">
        <v>210</v>
      </c>
      <c r="AX1349">
        <v>0</v>
      </c>
      <c r="AY1349">
        <v>0</v>
      </c>
      <c r="AZ1349">
        <v>7</v>
      </c>
      <c r="BA1349">
        <v>217</v>
      </c>
      <c r="BB1349">
        <v>6.9304543000000001</v>
      </c>
      <c r="BC1349">
        <v>14.819990539999999</v>
      </c>
      <c r="BD1349">
        <v>12</v>
      </c>
    </row>
    <row r="1350" spans="1:56" x14ac:dyDescent="0.25">
      <c r="A1350" s="171">
        <v>44182</v>
      </c>
      <c r="B1350" t="s">
        <v>26</v>
      </c>
      <c r="C1350" t="s">
        <v>590</v>
      </c>
      <c r="D1350" t="s">
        <v>591</v>
      </c>
      <c r="E1350" t="s">
        <v>592</v>
      </c>
      <c r="F1350" t="s">
        <v>142</v>
      </c>
      <c r="G1350" t="s">
        <v>606</v>
      </c>
      <c r="H1350" t="s">
        <v>363</v>
      </c>
      <c r="I1350" t="s">
        <v>14</v>
      </c>
      <c r="J1350" t="s">
        <v>611</v>
      </c>
      <c r="L1350" t="s">
        <v>325</v>
      </c>
      <c r="M1350" t="s">
        <v>650</v>
      </c>
      <c r="R1350" t="s">
        <v>372</v>
      </c>
      <c r="S1350" t="s">
        <v>75</v>
      </c>
      <c r="T1350" t="s">
        <v>17</v>
      </c>
      <c r="U1350" t="s">
        <v>594</v>
      </c>
      <c r="W1350" t="s">
        <v>618</v>
      </c>
      <c r="X1350" t="s">
        <v>619</v>
      </c>
      <c r="AC1350" t="s">
        <v>372</v>
      </c>
      <c r="AD1350" t="s">
        <v>279</v>
      </c>
      <c r="AE1350" t="s">
        <v>36</v>
      </c>
      <c r="AG1350">
        <v>0</v>
      </c>
      <c r="AH1350">
        <v>16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1</v>
      </c>
      <c r="AP1350">
        <v>5</v>
      </c>
      <c r="AQ1350">
        <v>3</v>
      </c>
      <c r="AR1350">
        <v>4</v>
      </c>
      <c r="AS1350">
        <v>4</v>
      </c>
      <c r="AT1350">
        <v>16</v>
      </c>
      <c r="AU1350" t="s">
        <v>151</v>
      </c>
      <c r="AV1350" t="s">
        <v>652</v>
      </c>
      <c r="AW1350">
        <v>329</v>
      </c>
      <c r="AX1350">
        <v>0</v>
      </c>
      <c r="AY1350">
        <v>0</v>
      </c>
      <c r="AZ1350">
        <v>13</v>
      </c>
      <c r="BA1350">
        <v>342</v>
      </c>
      <c r="BB1350">
        <v>6.9304543000000001</v>
      </c>
      <c r="BC1350">
        <v>14.819990539999999</v>
      </c>
      <c r="BD1350">
        <v>12</v>
      </c>
    </row>
    <row r="1351" spans="1:56" x14ac:dyDescent="0.25">
      <c r="A1351" s="171">
        <v>44182</v>
      </c>
      <c r="B1351" t="s">
        <v>26</v>
      </c>
      <c r="C1351" t="s">
        <v>590</v>
      </c>
      <c r="D1351" t="s">
        <v>591</v>
      </c>
      <c r="E1351" t="s">
        <v>592</v>
      </c>
      <c r="F1351" t="s">
        <v>142</v>
      </c>
      <c r="G1351" t="s">
        <v>606</v>
      </c>
      <c r="H1351" t="s">
        <v>363</v>
      </c>
      <c r="I1351" t="s">
        <v>14</v>
      </c>
      <c r="J1351" t="s">
        <v>611</v>
      </c>
      <c r="L1351" t="s">
        <v>147</v>
      </c>
      <c r="M1351" t="s">
        <v>641</v>
      </c>
      <c r="R1351" t="s">
        <v>372</v>
      </c>
      <c r="S1351" t="s">
        <v>254</v>
      </c>
      <c r="T1351" t="s">
        <v>17</v>
      </c>
      <c r="U1351" t="s">
        <v>594</v>
      </c>
      <c r="W1351" t="s">
        <v>243</v>
      </c>
      <c r="X1351" t="s">
        <v>630</v>
      </c>
      <c r="AC1351" t="s">
        <v>372</v>
      </c>
      <c r="AD1351" t="s">
        <v>663</v>
      </c>
      <c r="AE1351" t="s">
        <v>36</v>
      </c>
      <c r="AG1351">
        <v>0</v>
      </c>
      <c r="AH1351">
        <v>8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1</v>
      </c>
      <c r="AP1351">
        <v>2</v>
      </c>
      <c r="AQ1351">
        <v>1</v>
      </c>
      <c r="AR1351">
        <v>3</v>
      </c>
      <c r="AS1351">
        <v>2</v>
      </c>
      <c r="AT1351">
        <v>8</v>
      </c>
      <c r="AU1351" t="s">
        <v>151</v>
      </c>
      <c r="AV1351" t="s">
        <v>652</v>
      </c>
      <c r="AW1351">
        <v>133</v>
      </c>
      <c r="AX1351">
        <v>0</v>
      </c>
      <c r="AY1351">
        <v>0</v>
      </c>
      <c r="AZ1351">
        <v>13</v>
      </c>
      <c r="BA1351">
        <v>146</v>
      </c>
      <c r="BB1351">
        <v>6.9304543000000001</v>
      </c>
      <c r="BC1351">
        <v>14.819990539999999</v>
      </c>
      <c r="BD1351">
        <v>12</v>
      </c>
    </row>
    <row r="1352" spans="1:56" x14ac:dyDescent="0.25">
      <c r="A1352" s="171">
        <v>44182</v>
      </c>
      <c r="B1352" t="s">
        <v>26</v>
      </c>
      <c r="C1352" t="s">
        <v>590</v>
      </c>
      <c r="D1352" t="s">
        <v>591</v>
      </c>
      <c r="E1352" t="s">
        <v>592</v>
      </c>
      <c r="F1352" t="s">
        <v>142</v>
      </c>
      <c r="G1352" t="s">
        <v>606</v>
      </c>
      <c r="H1352" t="s">
        <v>363</v>
      </c>
      <c r="I1352" t="s">
        <v>14</v>
      </c>
      <c r="J1352" t="s">
        <v>611</v>
      </c>
      <c r="L1352" t="s">
        <v>247</v>
      </c>
      <c r="M1352" t="s">
        <v>625</v>
      </c>
      <c r="R1352" t="s">
        <v>372</v>
      </c>
      <c r="S1352" t="s">
        <v>314</v>
      </c>
      <c r="T1352" t="s">
        <v>17</v>
      </c>
      <c r="U1352" t="s">
        <v>594</v>
      </c>
      <c r="W1352" t="s">
        <v>647</v>
      </c>
      <c r="X1352" t="s">
        <v>648</v>
      </c>
      <c r="AC1352" t="s">
        <v>372</v>
      </c>
      <c r="AD1352" t="s">
        <v>343</v>
      </c>
      <c r="AE1352" t="s">
        <v>36</v>
      </c>
      <c r="AG1352">
        <v>0</v>
      </c>
      <c r="AH1352">
        <v>14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1</v>
      </c>
      <c r="AP1352">
        <v>3</v>
      </c>
      <c r="AQ1352">
        <v>4</v>
      </c>
      <c r="AR1352">
        <v>4</v>
      </c>
      <c r="AS1352">
        <v>3</v>
      </c>
      <c r="AT1352">
        <v>14</v>
      </c>
      <c r="AU1352" t="s">
        <v>21</v>
      </c>
      <c r="AV1352" t="s">
        <v>652</v>
      </c>
      <c r="AW1352">
        <v>273</v>
      </c>
      <c r="AX1352">
        <v>35</v>
      </c>
      <c r="AY1352">
        <v>0</v>
      </c>
      <c r="AZ1352">
        <v>12</v>
      </c>
      <c r="BA1352">
        <v>320</v>
      </c>
      <c r="BB1352">
        <v>6.9304543000000001</v>
      </c>
      <c r="BC1352">
        <v>14.819990539999999</v>
      </c>
      <c r="BD1352">
        <v>12</v>
      </c>
    </row>
    <row r="1353" spans="1:56" x14ac:dyDescent="0.25">
      <c r="A1353" s="171">
        <v>44182</v>
      </c>
      <c r="B1353" t="s">
        <v>26</v>
      </c>
      <c r="C1353" t="s">
        <v>590</v>
      </c>
      <c r="D1353" t="s">
        <v>591</v>
      </c>
      <c r="E1353" t="s">
        <v>592</v>
      </c>
      <c r="F1353" t="s">
        <v>142</v>
      </c>
      <c r="G1353" t="s">
        <v>606</v>
      </c>
      <c r="H1353" t="s">
        <v>363</v>
      </c>
      <c r="I1353" t="s">
        <v>14</v>
      </c>
      <c r="J1353" t="s">
        <v>611</v>
      </c>
      <c r="L1353" t="s">
        <v>136</v>
      </c>
      <c r="M1353" t="s">
        <v>612</v>
      </c>
      <c r="R1353" t="s">
        <v>372</v>
      </c>
      <c r="S1353" t="s">
        <v>141</v>
      </c>
      <c r="T1353" t="s">
        <v>17</v>
      </c>
      <c r="U1353" t="s">
        <v>594</v>
      </c>
      <c r="W1353" t="s">
        <v>143</v>
      </c>
      <c r="X1353" t="s">
        <v>595</v>
      </c>
      <c r="AC1353" t="s">
        <v>372</v>
      </c>
      <c r="AD1353" t="s">
        <v>664</v>
      </c>
      <c r="AE1353" t="s">
        <v>36</v>
      </c>
      <c r="AG1353">
        <v>0</v>
      </c>
      <c r="AH1353">
        <v>13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1</v>
      </c>
      <c r="AP1353">
        <v>2</v>
      </c>
      <c r="AQ1353">
        <v>5</v>
      </c>
      <c r="AR1353">
        <v>4</v>
      </c>
      <c r="AS1353">
        <v>2</v>
      </c>
      <c r="AT1353">
        <v>13</v>
      </c>
      <c r="AU1353" t="s">
        <v>21</v>
      </c>
      <c r="AV1353" t="s">
        <v>327</v>
      </c>
      <c r="AW1353">
        <v>220</v>
      </c>
      <c r="AX1353">
        <v>23</v>
      </c>
      <c r="AY1353">
        <v>0</v>
      </c>
      <c r="AZ1353">
        <v>13</v>
      </c>
      <c r="BA1353">
        <v>256</v>
      </c>
      <c r="BB1353">
        <v>6.9304543000000001</v>
      </c>
      <c r="BC1353">
        <v>14.819990539999999</v>
      </c>
      <c r="BD1353">
        <v>12</v>
      </c>
    </row>
    <row r="1354" spans="1:56" x14ac:dyDescent="0.25">
      <c r="A1354" s="171">
        <v>44182</v>
      </c>
      <c r="B1354" t="s">
        <v>26</v>
      </c>
      <c r="C1354" t="s">
        <v>590</v>
      </c>
      <c r="D1354" t="s">
        <v>591</v>
      </c>
      <c r="E1354" t="s">
        <v>592</v>
      </c>
      <c r="F1354" t="s">
        <v>142</v>
      </c>
      <c r="G1354" t="s">
        <v>606</v>
      </c>
      <c r="H1354" t="s">
        <v>363</v>
      </c>
      <c r="I1354" t="s">
        <v>14</v>
      </c>
      <c r="J1354" t="s">
        <v>611</v>
      </c>
      <c r="L1354" t="s">
        <v>324</v>
      </c>
      <c r="M1354" t="s">
        <v>629</v>
      </c>
      <c r="R1354" t="s">
        <v>372</v>
      </c>
      <c r="S1354" t="s">
        <v>144</v>
      </c>
      <c r="T1354" t="s">
        <v>17</v>
      </c>
      <c r="U1354" t="s">
        <v>594</v>
      </c>
      <c r="W1354" t="s">
        <v>614</v>
      </c>
      <c r="X1354" t="s">
        <v>615</v>
      </c>
      <c r="AC1354" t="s">
        <v>372</v>
      </c>
      <c r="AD1354" t="s">
        <v>267</v>
      </c>
      <c r="AE1354" t="s">
        <v>36</v>
      </c>
      <c r="AG1354">
        <v>0</v>
      </c>
      <c r="AH1354">
        <v>9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1</v>
      </c>
      <c r="AP1354">
        <v>2</v>
      </c>
      <c r="AQ1354">
        <v>3</v>
      </c>
      <c r="AR1354">
        <v>2</v>
      </c>
      <c r="AS1354">
        <v>2</v>
      </c>
      <c r="AT1354">
        <v>9</v>
      </c>
      <c r="AU1354" t="s">
        <v>21</v>
      </c>
      <c r="AV1354" t="s">
        <v>327</v>
      </c>
      <c r="AW1354">
        <v>185</v>
      </c>
      <c r="AX1354">
        <v>19</v>
      </c>
      <c r="AY1354">
        <v>0</v>
      </c>
      <c r="AZ1354">
        <v>5</v>
      </c>
      <c r="BA1354">
        <v>209</v>
      </c>
      <c r="BB1354">
        <v>6.9304543000000001</v>
      </c>
      <c r="BC1354">
        <v>14.819990539999999</v>
      </c>
      <c r="BD1354">
        <v>12</v>
      </c>
    </row>
    <row r="1355" spans="1:56" x14ac:dyDescent="0.25">
      <c r="A1355" s="171">
        <v>44182</v>
      </c>
      <c r="B1355" t="s">
        <v>26</v>
      </c>
      <c r="C1355" t="s">
        <v>590</v>
      </c>
      <c r="D1355" t="s">
        <v>591</v>
      </c>
      <c r="E1355" t="s">
        <v>592</v>
      </c>
      <c r="F1355" t="s">
        <v>142</v>
      </c>
      <c r="G1355" t="s">
        <v>606</v>
      </c>
      <c r="H1355" t="s">
        <v>363</v>
      </c>
      <c r="I1355" t="s">
        <v>14</v>
      </c>
      <c r="J1355" t="s">
        <v>611</v>
      </c>
      <c r="L1355" t="s">
        <v>147</v>
      </c>
      <c r="M1355" t="s">
        <v>641</v>
      </c>
      <c r="R1355" t="s">
        <v>372</v>
      </c>
      <c r="S1355" t="s">
        <v>254</v>
      </c>
      <c r="T1355" t="s">
        <v>17</v>
      </c>
      <c r="U1355" t="s">
        <v>594</v>
      </c>
      <c r="W1355" t="s">
        <v>243</v>
      </c>
      <c r="X1355" t="s">
        <v>630</v>
      </c>
      <c r="AC1355" t="s">
        <v>372</v>
      </c>
      <c r="AD1355" t="s">
        <v>663</v>
      </c>
      <c r="AE1355" t="s">
        <v>36</v>
      </c>
      <c r="AG1355">
        <v>0</v>
      </c>
      <c r="AH1355">
        <v>11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1</v>
      </c>
      <c r="AP1355">
        <v>3</v>
      </c>
      <c r="AQ1355">
        <v>1</v>
      </c>
      <c r="AR1355">
        <v>4</v>
      </c>
      <c r="AS1355">
        <v>3</v>
      </c>
      <c r="AT1355">
        <v>11</v>
      </c>
      <c r="AU1355" t="s">
        <v>31</v>
      </c>
      <c r="AW1355">
        <v>195</v>
      </c>
      <c r="AX1355">
        <v>21</v>
      </c>
      <c r="AY1355">
        <v>0</v>
      </c>
      <c r="AZ1355">
        <v>0</v>
      </c>
      <c r="BA1355">
        <v>216</v>
      </c>
      <c r="BB1355">
        <v>6.9304543000000001</v>
      </c>
      <c r="BC1355">
        <v>14.819990539999999</v>
      </c>
      <c r="BD1355">
        <v>12</v>
      </c>
    </row>
    <row r="1356" spans="1:56" x14ac:dyDescent="0.25">
      <c r="A1356" s="171">
        <v>44182</v>
      </c>
      <c r="B1356" t="s">
        <v>26</v>
      </c>
      <c r="C1356" t="s">
        <v>590</v>
      </c>
      <c r="D1356" t="s">
        <v>591</v>
      </c>
      <c r="E1356" t="s">
        <v>592</v>
      </c>
      <c r="F1356" t="s">
        <v>142</v>
      </c>
      <c r="G1356" t="s">
        <v>606</v>
      </c>
      <c r="H1356" t="s">
        <v>363</v>
      </c>
      <c r="I1356" t="s">
        <v>14</v>
      </c>
      <c r="J1356" t="s">
        <v>611</v>
      </c>
      <c r="L1356" t="s">
        <v>645</v>
      </c>
      <c r="M1356" t="s">
        <v>646</v>
      </c>
      <c r="R1356" t="s">
        <v>372</v>
      </c>
      <c r="S1356" t="s">
        <v>314</v>
      </c>
      <c r="T1356" t="s">
        <v>17</v>
      </c>
      <c r="U1356" t="s">
        <v>594</v>
      </c>
      <c r="W1356" t="s">
        <v>137</v>
      </c>
      <c r="X1356" t="s">
        <v>649</v>
      </c>
      <c r="AC1356" t="s">
        <v>372</v>
      </c>
      <c r="AD1356" t="s">
        <v>279</v>
      </c>
      <c r="AE1356" t="s">
        <v>36</v>
      </c>
      <c r="AG1356">
        <v>0</v>
      </c>
      <c r="AH1356">
        <v>12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1</v>
      </c>
      <c r="AP1356">
        <v>2</v>
      </c>
      <c r="AQ1356">
        <v>3</v>
      </c>
      <c r="AR1356">
        <v>3</v>
      </c>
      <c r="AS1356">
        <v>4</v>
      </c>
      <c r="AT1356">
        <v>12</v>
      </c>
      <c r="AU1356" t="s">
        <v>21</v>
      </c>
      <c r="AV1356" t="s">
        <v>652</v>
      </c>
      <c r="AW1356">
        <v>230</v>
      </c>
      <c r="AX1356">
        <v>24</v>
      </c>
      <c r="AY1356">
        <v>0</v>
      </c>
      <c r="AZ1356">
        <v>11</v>
      </c>
      <c r="BA1356">
        <v>265</v>
      </c>
      <c r="BB1356">
        <v>6.9304543000000001</v>
      </c>
      <c r="BC1356">
        <v>14.819990539999999</v>
      </c>
      <c r="BD1356">
        <v>12</v>
      </c>
    </row>
    <row r="1357" spans="1:56" x14ac:dyDescent="0.25">
      <c r="A1357" s="171">
        <v>44182</v>
      </c>
      <c r="B1357" t="s">
        <v>26</v>
      </c>
      <c r="C1357" t="s">
        <v>590</v>
      </c>
      <c r="D1357" t="s">
        <v>591</v>
      </c>
      <c r="E1357" t="s">
        <v>592</v>
      </c>
      <c r="F1357" t="s">
        <v>142</v>
      </c>
      <c r="G1357" t="s">
        <v>606</v>
      </c>
      <c r="H1357" t="s">
        <v>363</v>
      </c>
      <c r="I1357" t="s">
        <v>14</v>
      </c>
      <c r="J1357" t="s">
        <v>611</v>
      </c>
      <c r="L1357" t="s">
        <v>136</v>
      </c>
      <c r="M1357" t="s">
        <v>612</v>
      </c>
      <c r="R1357" t="s">
        <v>372</v>
      </c>
      <c r="S1357" t="s">
        <v>185</v>
      </c>
      <c r="T1357" t="s">
        <v>17</v>
      </c>
      <c r="U1357" t="s">
        <v>594</v>
      </c>
      <c r="W1357" t="s">
        <v>618</v>
      </c>
      <c r="X1357" t="s">
        <v>619</v>
      </c>
      <c r="AC1357" t="s">
        <v>372</v>
      </c>
      <c r="AD1357" t="s">
        <v>267</v>
      </c>
      <c r="AE1357" t="s">
        <v>36</v>
      </c>
      <c r="AG1357">
        <v>0</v>
      </c>
      <c r="AH1357">
        <v>6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1</v>
      </c>
      <c r="AP1357">
        <v>2</v>
      </c>
      <c r="AQ1357">
        <v>2</v>
      </c>
      <c r="AR1357">
        <v>1</v>
      </c>
      <c r="AS1357">
        <v>1</v>
      </c>
      <c r="AT1357">
        <v>6</v>
      </c>
      <c r="AU1357" t="s">
        <v>31</v>
      </c>
      <c r="AW1357">
        <v>132</v>
      </c>
      <c r="AX1357">
        <v>60</v>
      </c>
      <c r="AY1357">
        <v>0</v>
      </c>
      <c r="AZ1357">
        <v>0</v>
      </c>
      <c r="BA1357">
        <v>192</v>
      </c>
      <c r="BB1357">
        <v>6.9304543000000001</v>
      </c>
      <c r="BC1357">
        <v>14.819990539999999</v>
      </c>
      <c r="BD1357">
        <v>12</v>
      </c>
    </row>
    <row r="1358" spans="1:56" x14ac:dyDescent="0.25">
      <c r="A1358" s="171">
        <v>44182</v>
      </c>
      <c r="B1358" t="s">
        <v>26</v>
      </c>
      <c r="C1358" t="s">
        <v>590</v>
      </c>
      <c r="D1358" t="s">
        <v>591</v>
      </c>
      <c r="E1358" t="s">
        <v>592</v>
      </c>
      <c r="F1358" t="s">
        <v>88</v>
      </c>
      <c r="G1358" t="s">
        <v>593</v>
      </c>
      <c r="H1358" t="s">
        <v>89</v>
      </c>
      <c r="I1358" t="s">
        <v>25</v>
      </c>
      <c r="J1358" t="s">
        <v>596</v>
      </c>
      <c r="L1358" t="s">
        <v>26</v>
      </c>
      <c r="M1358" t="s">
        <v>590</v>
      </c>
      <c r="N1358" t="s">
        <v>301</v>
      </c>
      <c r="O1358" t="s">
        <v>745</v>
      </c>
      <c r="P1358" t="s">
        <v>302</v>
      </c>
      <c r="Q1358" t="s">
        <v>746</v>
      </c>
      <c r="R1358" t="s">
        <v>511</v>
      </c>
      <c r="S1358" t="s">
        <v>63</v>
      </c>
      <c r="T1358" t="s">
        <v>25</v>
      </c>
      <c r="U1358" t="s">
        <v>596</v>
      </c>
      <c r="W1358" t="s">
        <v>26</v>
      </c>
      <c r="X1358" t="s">
        <v>590</v>
      </c>
      <c r="Y1358" t="s">
        <v>591</v>
      </c>
      <c r="Z1358" t="s">
        <v>592</v>
      </c>
      <c r="AA1358" t="s">
        <v>142</v>
      </c>
      <c r="AB1358" t="s">
        <v>606</v>
      </c>
      <c r="AC1358" t="s">
        <v>748</v>
      </c>
      <c r="AD1358" t="s">
        <v>320</v>
      </c>
      <c r="AE1358" t="s">
        <v>30</v>
      </c>
      <c r="AG1358">
        <v>2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 s="36">
        <v>1</v>
      </c>
      <c r="AP1358">
        <v>0</v>
      </c>
      <c r="AQ1358">
        <v>0</v>
      </c>
      <c r="AR1358">
        <v>0</v>
      </c>
      <c r="AS1358">
        <v>2</v>
      </c>
      <c r="AT1358">
        <v>2</v>
      </c>
      <c r="AU1358" t="s">
        <v>37</v>
      </c>
      <c r="AW1358">
        <v>25</v>
      </c>
      <c r="AX1358">
        <v>0</v>
      </c>
      <c r="AY1358">
        <v>0</v>
      </c>
      <c r="AZ1358">
        <v>0</v>
      </c>
      <c r="BA1358">
        <v>25</v>
      </c>
      <c r="BB1358">
        <v>6.7419379599999996</v>
      </c>
      <c r="BC1358">
        <v>14.56870743</v>
      </c>
      <c r="BD1358">
        <v>12</v>
      </c>
    </row>
    <row r="1359" spans="1:56" x14ac:dyDescent="0.25">
      <c r="A1359" s="171">
        <v>44182</v>
      </c>
      <c r="B1359" t="s">
        <v>26</v>
      </c>
      <c r="C1359" t="s">
        <v>590</v>
      </c>
      <c r="D1359" t="s">
        <v>591</v>
      </c>
      <c r="E1359" t="s">
        <v>592</v>
      </c>
      <c r="F1359" t="s">
        <v>88</v>
      </c>
      <c r="G1359" t="s">
        <v>593</v>
      </c>
      <c r="H1359" t="s">
        <v>89</v>
      </c>
      <c r="I1359" t="s">
        <v>25</v>
      </c>
      <c r="J1359" t="s">
        <v>596</v>
      </c>
      <c r="L1359" t="s">
        <v>26</v>
      </c>
      <c r="M1359" t="s">
        <v>590</v>
      </c>
      <c r="N1359" t="s">
        <v>591</v>
      </c>
      <c r="O1359" t="s">
        <v>592</v>
      </c>
      <c r="P1359" t="s">
        <v>27</v>
      </c>
      <c r="Q1359" t="s">
        <v>607</v>
      </c>
      <c r="R1359" t="s">
        <v>394</v>
      </c>
      <c r="S1359" t="s">
        <v>319</v>
      </c>
      <c r="T1359" t="s">
        <v>25</v>
      </c>
      <c r="U1359" t="s">
        <v>596</v>
      </c>
      <c r="W1359" t="s">
        <v>26</v>
      </c>
      <c r="X1359" t="s">
        <v>590</v>
      </c>
      <c r="Y1359" t="s">
        <v>591</v>
      </c>
      <c r="Z1359" t="s">
        <v>592</v>
      </c>
      <c r="AA1359" t="s">
        <v>88</v>
      </c>
      <c r="AB1359" t="s">
        <v>593</v>
      </c>
      <c r="AC1359" t="s">
        <v>400</v>
      </c>
      <c r="AD1359" t="s">
        <v>54</v>
      </c>
      <c r="AE1359" t="s">
        <v>30</v>
      </c>
      <c r="AG1359">
        <v>2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 s="36">
        <v>1</v>
      </c>
      <c r="AP1359">
        <v>0</v>
      </c>
      <c r="AQ1359">
        <v>0</v>
      </c>
      <c r="AR1359">
        <v>0</v>
      </c>
      <c r="AS1359">
        <v>2</v>
      </c>
      <c r="AT1359">
        <v>2</v>
      </c>
      <c r="AU1359" t="s">
        <v>37</v>
      </c>
      <c r="AW1359">
        <v>20</v>
      </c>
      <c r="AX1359">
        <v>0</v>
      </c>
      <c r="AY1359">
        <v>0</v>
      </c>
      <c r="AZ1359">
        <v>0</v>
      </c>
      <c r="BA1359">
        <v>20</v>
      </c>
      <c r="BB1359">
        <v>6.7419379599999996</v>
      </c>
      <c r="BC1359">
        <v>14.56870743</v>
      </c>
      <c r="BD1359">
        <v>12</v>
      </c>
    </row>
    <row r="1360" spans="1:56" x14ac:dyDescent="0.25">
      <c r="A1360" s="171">
        <v>44182</v>
      </c>
      <c r="B1360" t="s">
        <v>26</v>
      </c>
      <c r="C1360" t="s">
        <v>590</v>
      </c>
      <c r="D1360" t="s">
        <v>591</v>
      </c>
      <c r="E1360" t="s">
        <v>592</v>
      </c>
      <c r="F1360" t="s">
        <v>88</v>
      </c>
      <c r="G1360" t="s">
        <v>593</v>
      </c>
      <c r="H1360" t="s">
        <v>89</v>
      </c>
      <c r="I1360" t="s">
        <v>25</v>
      </c>
      <c r="J1360" t="s">
        <v>596</v>
      </c>
      <c r="L1360" t="s">
        <v>26</v>
      </c>
      <c r="M1360" t="s">
        <v>590</v>
      </c>
      <c r="N1360" t="s">
        <v>591</v>
      </c>
      <c r="O1360" t="s">
        <v>592</v>
      </c>
      <c r="P1360" t="s">
        <v>27</v>
      </c>
      <c r="Q1360" t="s">
        <v>607</v>
      </c>
      <c r="R1360" t="s">
        <v>700</v>
      </c>
      <c r="S1360" t="s">
        <v>77</v>
      </c>
      <c r="T1360" t="s">
        <v>25</v>
      </c>
      <c r="U1360" t="s">
        <v>596</v>
      </c>
      <c r="W1360" t="s">
        <v>92</v>
      </c>
      <c r="X1360" t="s">
        <v>602</v>
      </c>
      <c r="Y1360" t="s">
        <v>157</v>
      </c>
      <c r="Z1360" t="s">
        <v>665</v>
      </c>
      <c r="AA1360" t="s">
        <v>205</v>
      </c>
      <c r="AB1360" t="s">
        <v>697</v>
      </c>
      <c r="AC1360" t="s">
        <v>436</v>
      </c>
      <c r="AD1360" t="s">
        <v>266</v>
      </c>
      <c r="AE1360" t="s">
        <v>30</v>
      </c>
      <c r="AG1360">
        <v>6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1</v>
      </c>
      <c r="AP1360">
        <v>0</v>
      </c>
      <c r="AQ1360">
        <v>0</v>
      </c>
      <c r="AR1360">
        <v>2</v>
      </c>
      <c r="AS1360">
        <v>4</v>
      </c>
      <c r="AT1360">
        <v>6</v>
      </c>
      <c r="AU1360" t="s">
        <v>37</v>
      </c>
      <c r="AW1360">
        <v>68</v>
      </c>
      <c r="AX1360">
        <v>0</v>
      </c>
      <c r="AY1360">
        <v>0</v>
      </c>
      <c r="AZ1360">
        <v>0</v>
      </c>
      <c r="BA1360">
        <v>68</v>
      </c>
      <c r="BB1360">
        <v>6.7419379599999996</v>
      </c>
      <c r="BC1360">
        <v>14.56870743</v>
      </c>
      <c r="BD1360">
        <v>12</v>
      </c>
    </row>
    <row r="1361" spans="1:56" x14ac:dyDescent="0.25">
      <c r="A1361" s="171">
        <v>44182</v>
      </c>
      <c r="B1361" t="s">
        <v>92</v>
      </c>
      <c r="C1361" t="s">
        <v>602</v>
      </c>
      <c r="D1361" t="s">
        <v>940</v>
      </c>
      <c r="E1361" t="s">
        <v>604</v>
      </c>
      <c r="F1361" t="s">
        <v>193</v>
      </c>
      <c r="G1361" t="s">
        <v>754</v>
      </c>
      <c r="H1361" t="s">
        <v>367</v>
      </c>
      <c r="I1361" t="s">
        <v>25</v>
      </c>
      <c r="J1361" t="s">
        <v>596</v>
      </c>
      <c r="L1361" t="s">
        <v>92</v>
      </c>
      <c r="M1361" t="s">
        <v>602</v>
      </c>
      <c r="N1361" t="s">
        <v>940</v>
      </c>
      <c r="O1361" t="s">
        <v>604</v>
      </c>
      <c r="P1361" t="s">
        <v>193</v>
      </c>
      <c r="Q1361" t="s">
        <v>754</v>
      </c>
      <c r="R1361" t="s">
        <v>366</v>
      </c>
      <c r="S1361" t="s">
        <v>319</v>
      </c>
      <c r="T1361" t="s">
        <v>25</v>
      </c>
      <c r="U1361" t="s">
        <v>596</v>
      </c>
      <c r="W1361" t="s">
        <v>92</v>
      </c>
      <c r="X1361" t="s">
        <v>602</v>
      </c>
      <c r="Y1361" t="s">
        <v>603</v>
      </c>
      <c r="Z1361" t="s">
        <v>604</v>
      </c>
      <c r="AA1361" t="s">
        <v>154</v>
      </c>
      <c r="AB1361" t="s">
        <v>605</v>
      </c>
      <c r="AC1361" t="s">
        <v>481</v>
      </c>
      <c r="AD1361" t="s">
        <v>54</v>
      </c>
      <c r="AE1361" t="s">
        <v>30</v>
      </c>
      <c r="AG1361">
        <v>2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 s="36">
        <v>1</v>
      </c>
      <c r="AP1361">
        <v>0</v>
      </c>
      <c r="AQ1361">
        <v>0</v>
      </c>
      <c r="AR1361">
        <v>0</v>
      </c>
      <c r="AS1361">
        <v>2</v>
      </c>
      <c r="AT1361">
        <v>2</v>
      </c>
      <c r="AU1361" t="s">
        <v>37</v>
      </c>
      <c r="AW1361">
        <v>12</v>
      </c>
      <c r="AX1361">
        <v>0</v>
      </c>
      <c r="AY1361">
        <v>0</v>
      </c>
      <c r="AZ1361">
        <v>0</v>
      </c>
      <c r="BA1361">
        <v>12</v>
      </c>
      <c r="BB1361">
        <v>4.8990748999999996</v>
      </c>
      <c r="BC1361">
        <v>14.54433978</v>
      </c>
      <c r="BD1361">
        <v>12</v>
      </c>
    </row>
    <row r="1362" spans="1:56" x14ac:dyDescent="0.25">
      <c r="A1362" s="171">
        <v>44182</v>
      </c>
      <c r="B1362" t="s">
        <v>92</v>
      </c>
      <c r="C1362" t="s">
        <v>602</v>
      </c>
      <c r="D1362" t="s">
        <v>940</v>
      </c>
      <c r="E1362" t="s">
        <v>604</v>
      </c>
      <c r="F1362" t="s">
        <v>193</v>
      </c>
      <c r="G1362" t="s">
        <v>754</v>
      </c>
      <c r="H1362" t="s">
        <v>367</v>
      </c>
      <c r="I1362" t="s">
        <v>14</v>
      </c>
      <c r="J1362" t="s">
        <v>611</v>
      </c>
      <c r="L1362" t="s">
        <v>280</v>
      </c>
      <c r="M1362" t="s">
        <v>1028</v>
      </c>
      <c r="R1362" t="s">
        <v>372</v>
      </c>
      <c r="S1362" t="s">
        <v>155</v>
      </c>
      <c r="T1362" t="s">
        <v>544</v>
      </c>
      <c r="U1362" t="s">
        <v>782</v>
      </c>
      <c r="AC1362" t="s">
        <v>372</v>
      </c>
      <c r="AD1362" t="s">
        <v>1085</v>
      </c>
      <c r="AE1362" t="s">
        <v>183</v>
      </c>
      <c r="AG1362">
        <v>3</v>
      </c>
      <c r="AH1362">
        <v>8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 s="36">
        <v>2</v>
      </c>
      <c r="AP1362">
        <v>0</v>
      </c>
      <c r="AQ1362">
        <v>0</v>
      </c>
      <c r="AR1362">
        <v>0</v>
      </c>
      <c r="AS1362">
        <v>11</v>
      </c>
      <c r="AT1362">
        <v>11</v>
      </c>
      <c r="AU1362" t="s">
        <v>37</v>
      </c>
      <c r="AW1362">
        <v>325</v>
      </c>
      <c r="AX1362">
        <v>0</v>
      </c>
      <c r="AY1362">
        <v>0</v>
      </c>
      <c r="AZ1362">
        <v>0</v>
      </c>
      <c r="BA1362">
        <v>325</v>
      </c>
      <c r="BB1362">
        <v>4.8990748999999996</v>
      </c>
      <c r="BC1362">
        <v>14.54433978</v>
      </c>
      <c r="BD1362">
        <v>12</v>
      </c>
    </row>
    <row r="1363" spans="1:56" x14ac:dyDescent="0.25">
      <c r="A1363" s="171">
        <v>44182</v>
      </c>
      <c r="B1363" t="s">
        <v>92</v>
      </c>
      <c r="C1363" t="s">
        <v>602</v>
      </c>
      <c r="D1363" t="s">
        <v>940</v>
      </c>
      <c r="E1363" t="s">
        <v>604</v>
      </c>
      <c r="F1363" t="s">
        <v>193</v>
      </c>
      <c r="G1363" t="s">
        <v>754</v>
      </c>
      <c r="H1363" t="s">
        <v>367</v>
      </c>
      <c r="I1363" t="s">
        <v>25</v>
      </c>
      <c r="J1363" t="s">
        <v>596</v>
      </c>
      <c r="L1363" t="s">
        <v>92</v>
      </c>
      <c r="M1363" t="s">
        <v>602</v>
      </c>
      <c r="N1363" t="s">
        <v>940</v>
      </c>
      <c r="O1363" t="s">
        <v>604</v>
      </c>
      <c r="P1363" t="s">
        <v>154</v>
      </c>
      <c r="Q1363" t="s">
        <v>605</v>
      </c>
      <c r="R1363" t="s">
        <v>1055</v>
      </c>
      <c r="S1363" t="s">
        <v>253</v>
      </c>
      <c r="T1363" t="s">
        <v>17</v>
      </c>
      <c r="U1363" t="s">
        <v>594</v>
      </c>
      <c r="W1363" t="s">
        <v>221</v>
      </c>
      <c r="X1363" t="s">
        <v>622</v>
      </c>
      <c r="AC1363" t="s">
        <v>372</v>
      </c>
      <c r="AD1363" t="s">
        <v>279</v>
      </c>
      <c r="AE1363" t="s">
        <v>30</v>
      </c>
      <c r="AG1363">
        <v>7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 s="36">
        <v>1</v>
      </c>
      <c r="AP1363">
        <v>0</v>
      </c>
      <c r="AQ1363">
        <v>0</v>
      </c>
      <c r="AR1363">
        <v>0</v>
      </c>
      <c r="AS1363">
        <v>7</v>
      </c>
      <c r="AT1363">
        <v>7</v>
      </c>
      <c r="AU1363" t="s">
        <v>37</v>
      </c>
      <c r="AW1363">
        <v>257</v>
      </c>
      <c r="AX1363">
        <v>0</v>
      </c>
      <c r="AY1363">
        <v>0</v>
      </c>
      <c r="AZ1363">
        <v>0</v>
      </c>
      <c r="BA1363">
        <v>257</v>
      </c>
      <c r="BB1363">
        <v>4.8990748999999996</v>
      </c>
      <c r="BC1363">
        <v>14.54433978</v>
      </c>
      <c r="BD1363">
        <v>12</v>
      </c>
    </row>
    <row r="1364" spans="1:56" x14ac:dyDescent="0.25">
      <c r="A1364" s="171">
        <v>44182</v>
      </c>
      <c r="B1364" t="s">
        <v>92</v>
      </c>
      <c r="C1364" t="s">
        <v>602</v>
      </c>
      <c r="D1364" t="s">
        <v>940</v>
      </c>
      <c r="E1364" t="s">
        <v>604</v>
      </c>
      <c r="F1364" t="s">
        <v>193</v>
      </c>
      <c r="G1364" t="s">
        <v>754</v>
      </c>
      <c r="H1364" t="s">
        <v>367</v>
      </c>
      <c r="I1364" t="s">
        <v>25</v>
      </c>
      <c r="J1364" t="s">
        <v>596</v>
      </c>
      <c r="L1364" t="s">
        <v>92</v>
      </c>
      <c r="M1364" t="s">
        <v>602</v>
      </c>
      <c r="N1364" t="s">
        <v>940</v>
      </c>
      <c r="O1364" t="s">
        <v>604</v>
      </c>
      <c r="P1364" t="s">
        <v>193</v>
      </c>
      <c r="Q1364" t="s">
        <v>754</v>
      </c>
      <c r="R1364" t="s">
        <v>366</v>
      </c>
      <c r="S1364" t="s">
        <v>545</v>
      </c>
      <c r="T1364" t="s">
        <v>25</v>
      </c>
      <c r="U1364" t="s">
        <v>596</v>
      </c>
      <c r="W1364" t="s">
        <v>92</v>
      </c>
      <c r="X1364" t="s">
        <v>602</v>
      </c>
      <c r="Y1364" t="s">
        <v>603</v>
      </c>
      <c r="Z1364" t="s">
        <v>604</v>
      </c>
      <c r="AA1364" t="s">
        <v>99</v>
      </c>
      <c r="AB1364" t="s">
        <v>695</v>
      </c>
      <c r="AC1364" t="s">
        <v>1099</v>
      </c>
      <c r="AD1364" t="s">
        <v>62</v>
      </c>
      <c r="AE1364" t="s">
        <v>30</v>
      </c>
      <c r="AG1364">
        <v>4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 s="36">
        <v>1</v>
      </c>
      <c r="AP1364">
        <v>0</v>
      </c>
      <c r="AQ1364">
        <v>0</v>
      </c>
      <c r="AR1364">
        <v>0</v>
      </c>
      <c r="AS1364">
        <v>4</v>
      </c>
      <c r="AT1364">
        <v>4</v>
      </c>
      <c r="AU1364" t="s">
        <v>37</v>
      </c>
      <c r="AW1364">
        <v>24</v>
      </c>
      <c r="AX1364">
        <v>0</v>
      </c>
      <c r="AY1364">
        <v>0</v>
      </c>
      <c r="AZ1364">
        <v>0</v>
      </c>
      <c r="BA1364">
        <v>24</v>
      </c>
      <c r="BB1364">
        <v>4.8990748999999996</v>
      </c>
      <c r="BC1364">
        <v>14.54433978</v>
      </c>
      <c r="BD1364">
        <v>12</v>
      </c>
    </row>
    <row r="1365" spans="1:56" x14ac:dyDescent="0.25">
      <c r="A1365" s="171">
        <v>44182</v>
      </c>
      <c r="B1365" t="s">
        <v>92</v>
      </c>
      <c r="C1365" t="s">
        <v>602</v>
      </c>
      <c r="D1365" t="s">
        <v>940</v>
      </c>
      <c r="E1365" t="s">
        <v>604</v>
      </c>
      <c r="F1365" t="s">
        <v>193</v>
      </c>
      <c r="G1365" t="s">
        <v>754</v>
      </c>
      <c r="H1365" t="s">
        <v>367</v>
      </c>
      <c r="I1365" t="s">
        <v>25</v>
      </c>
      <c r="J1365" t="s">
        <v>596</v>
      </c>
      <c r="L1365" t="s">
        <v>92</v>
      </c>
      <c r="M1365" t="s">
        <v>602</v>
      </c>
      <c r="N1365" t="s">
        <v>940</v>
      </c>
      <c r="O1365" t="s">
        <v>604</v>
      </c>
      <c r="P1365" t="s">
        <v>193</v>
      </c>
      <c r="Q1365" t="s">
        <v>754</v>
      </c>
      <c r="R1365" t="s">
        <v>1035</v>
      </c>
      <c r="S1365" t="s">
        <v>319</v>
      </c>
      <c r="T1365" t="s">
        <v>25</v>
      </c>
      <c r="U1365" t="s">
        <v>596</v>
      </c>
      <c r="W1365" t="s">
        <v>92</v>
      </c>
      <c r="X1365" t="s">
        <v>602</v>
      </c>
      <c r="Y1365" t="s">
        <v>603</v>
      </c>
      <c r="Z1365" t="s">
        <v>604</v>
      </c>
      <c r="AA1365" t="s">
        <v>193</v>
      </c>
      <c r="AB1365" t="s">
        <v>754</v>
      </c>
      <c r="AC1365" t="s">
        <v>1090</v>
      </c>
      <c r="AD1365" t="s">
        <v>54</v>
      </c>
      <c r="AE1365" t="s">
        <v>30</v>
      </c>
      <c r="AG1365">
        <v>2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 s="36">
        <v>1</v>
      </c>
      <c r="AP1365">
        <v>0</v>
      </c>
      <c r="AQ1365">
        <v>0</v>
      </c>
      <c r="AR1365">
        <v>0</v>
      </c>
      <c r="AS1365">
        <v>2</v>
      </c>
      <c r="AT1365">
        <v>2</v>
      </c>
      <c r="AU1365" t="s">
        <v>37</v>
      </c>
      <c r="AW1365">
        <v>16</v>
      </c>
      <c r="AX1365">
        <v>0</v>
      </c>
      <c r="AY1365">
        <v>0</v>
      </c>
      <c r="AZ1365">
        <v>0</v>
      </c>
      <c r="BA1365">
        <v>16</v>
      </c>
      <c r="BB1365">
        <v>4.8990748999999996</v>
      </c>
      <c r="BC1365">
        <v>14.54433978</v>
      </c>
      <c r="BD1365">
        <v>12</v>
      </c>
    </row>
    <row r="1366" spans="1:56" x14ac:dyDescent="0.25">
      <c r="A1366" s="171">
        <v>44182</v>
      </c>
      <c r="B1366" t="s">
        <v>92</v>
      </c>
      <c r="C1366" t="s">
        <v>602</v>
      </c>
      <c r="D1366" t="s">
        <v>940</v>
      </c>
      <c r="E1366" t="s">
        <v>604</v>
      </c>
      <c r="F1366" t="s">
        <v>193</v>
      </c>
      <c r="G1366" t="s">
        <v>754</v>
      </c>
      <c r="H1366" t="s">
        <v>367</v>
      </c>
      <c r="I1366" t="s">
        <v>25</v>
      </c>
      <c r="J1366" t="s">
        <v>596</v>
      </c>
      <c r="L1366" t="s">
        <v>92</v>
      </c>
      <c r="M1366" t="s">
        <v>602</v>
      </c>
      <c r="N1366" t="s">
        <v>940</v>
      </c>
      <c r="O1366" t="s">
        <v>604</v>
      </c>
      <c r="P1366" t="s">
        <v>193</v>
      </c>
      <c r="Q1366" t="s">
        <v>754</v>
      </c>
      <c r="R1366" t="s">
        <v>366</v>
      </c>
      <c r="S1366" t="s">
        <v>319</v>
      </c>
      <c r="T1366" t="s">
        <v>25</v>
      </c>
      <c r="U1366" t="s">
        <v>596</v>
      </c>
      <c r="W1366" t="s">
        <v>92</v>
      </c>
      <c r="X1366" t="s">
        <v>602</v>
      </c>
      <c r="Y1366" t="s">
        <v>603</v>
      </c>
      <c r="Z1366" t="s">
        <v>604</v>
      </c>
      <c r="AA1366" t="s">
        <v>154</v>
      </c>
      <c r="AB1366" t="s">
        <v>605</v>
      </c>
      <c r="AC1366" t="s">
        <v>479</v>
      </c>
      <c r="AD1366" t="s">
        <v>62</v>
      </c>
      <c r="AE1366" t="s">
        <v>30</v>
      </c>
      <c r="AG1366">
        <v>3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 s="36">
        <v>1</v>
      </c>
      <c r="AP1366">
        <v>0</v>
      </c>
      <c r="AQ1366">
        <v>0</v>
      </c>
      <c r="AR1366">
        <v>0</v>
      </c>
      <c r="AS1366">
        <v>3</v>
      </c>
      <c r="AT1366">
        <v>3</v>
      </c>
      <c r="AU1366" t="s">
        <v>37</v>
      </c>
      <c r="AW1366">
        <v>18</v>
      </c>
      <c r="AX1366">
        <v>0</v>
      </c>
      <c r="AY1366">
        <v>0</v>
      </c>
      <c r="AZ1366">
        <v>0</v>
      </c>
      <c r="BA1366">
        <v>18</v>
      </c>
      <c r="BB1366">
        <v>4.8990748999999996</v>
      </c>
      <c r="BC1366">
        <v>14.54433978</v>
      </c>
      <c r="BD1366">
        <v>12</v>
      </c>
    </row>
    <row r="1367" spans="1:56" x14ac:dyDescent="0.25">
      <c r="A1367" s="171">
        <v>44182</v>
      </c>
      <c r="B1367" t="s">
        <v>92</v>
      </c>
      <c r="C1367" t="s">
        <v>602</v>
      </c>
      <c r="D1367" t="s">
        <v>940</v>
      </c>
      <c r="E1367" t="s">
        <v>604</v>
      </c>
      <c r="F1367" t="s">
        <v>193</v>
      </c>
      <c r="G1367" t="s">
        <v>754</v>
      </c>
      <c r="H1367" t="s">
        <v>367</v>
      </c>
      <c r="I1367" t="s">
        <v>25</v>
      </c>
      <c r="J1367" t="s">
        <v>596</v>
      </c>
      <c r="L1367" t="s">
        <v>10</v>
      </c>
      <c r="M1367" t="s">
        <v>659</v>
      </c>
      <c r="N1367" t="s">
        <v>11</v>
      </c>
      <c r="O1367" t="s">
        <v>660</v>
      </c>
      <c r="P1367" t="s">
        <v>12</v>
      </c>
      <c r="Q1367" t="s">
        <v>661</v>
      </c>
      <c r="R1367" t="s">
        <v>359</v>
      </c>
      <c r="S1367" t="s">
        <v>68</v>
      </c>
      <c r="T1367" t="s">
        <v>25</v>
      </c>
      <c r="U1367" t="s">
        <v>596</v>
      </c>
      <c r="W1367" t="s">
        <v>92</v>
      </c>
      <c r="X1367" t="s">
        <v>602</v>
      </c>
      <c r="Y1367" t="s">
        <v>93</v>
      </c>
      <c r="Z1367" t="s">
        <v>687</v>
      </c>
      <c r="AA1367" t="s">
        <v>211</v>
      </c>
      <c r="AB1367" t="s">
        <v>688</v>
      </c>
      <c r="AC1367" t="s">
        <v>1112</v>
      </c>
      <c r="AD1367" t="s">
        <v>1059</v>
      </c>
      <c r="AE1367" t="s">
        <v>30</v>
      </c>
      <c r="AG1367">
        <v>9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 s="36">
        <v>1</v>
      </c>
      <c r="AP1367">
        <v>0</v>
      </c>
      <c r="AQ1367">
        <v>0</v>
      </c>
      <c r="AR1367">
        <v>0</v>
      </c>
      <c r="AS1367">
        <v>9</v>
      </c>
      <c r="AT1367">
        <v>9</v>
      </c>
      <c r="AU1367" t="s">
        <v>37</v>
      </c>
      <c r="AW1367">
        <v>362</v>
      </c>
      <c r="AX1367">
        <v>0</v>
      </c>
      <c r="AY1367">
        <v>0</v>
      </c>
      <c r="AZ1367">
        <v>0</v>
      </c>
      <c r="BA1367">
        <v>362</v>
      </c>
      <c r="BB1367">
        <v>4.8990748999999996</v>
      </c>
      <c r="BC1367">
        <v>14.54433978</v>
      </c>
      <c r="BD1367">
        <v>12</v>
      </c>
    </row>
    <row r="1368" spans="1:56" x14ac:dyDescent="0.25">
      <c r="A1368" s="171">
        <v>44182</v>
      </c>
      <c r="B1368" t="s">
        <v>92</v>
      </c>
      <c r="C1368" t="s">
        <v>602</v>
      </c>
      <c r="D1368" t="s">
        <v>940</v>
      </c>
      <c r="E1368" t="s">
        <v>604</v>
      </c>
      <c r="F1368" t="s">
        <v>193</v>
      </c>
      <c r="G1368" t="s">
        <v>754</v>
      </c>
      <c r="H1368" t="s">
        <v>367</v>
      </c>
      <c r="I1368" t="s">
        <v>25</v>
      </c>
      <c r="J1368" t="s">
        <v>596</v>
      </c>
      <c r="L1368" t="s">
        <v>92</v>
      </c>
      <c r="M1368" t="s">
        <v>602</v>
      </c>
      <c r="N1368" t="s">
        <v>940</v>
      </c>
      <c r="O1368" t="s">
        <v>604</v>
      </c>
      <c r="P1368" t="s">
        <v>193</v>
      </c>
      <c r="Q1368" t="s">
        <v>754</v>
      </c>
      <c r="R1368" t="s">
        <v>366</v>
      </c>
      <c r="S1368" t="s">
        <v>319</v>
      </c>
      <c r="T1368" t="s">
        <v>25</v>
      </c>
      <c r="U1368" t="s">
        <v>596</v>
      </c>
      <c r="W1368" t="s">
        <v>92</v>
      </c>
      <c r="X1368" t="s">
        <v>602</v>
      </c>
      <c r="Y1368" t="s">
        <v>603</v>
      </c>
      <c r="Z1368" t="s">
        <v>604</v>
      </c>
      <c r="AA1368" t="s">
        <v>736</v>
      </c>
      <c r="AB1368" t="s">
        <v>737</v>
      </c>
      <c r="AC1368" t="s">
        <v>1022</v>
      </c>
      <c r="AD1368" t="s">
        <v>320</v>
      </c>
      <c r="AE1368" t="s">
        <v>30</v>
      </c>
      <c r="AG1368">
        <v>6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 s="36">
        <v>1</v>
      </c>
      <c r="AP1368">
        <v>0</v>
      </c>
      <c r="AQ1368">
        <v>0</v>
      </c>
      <c r="AR1368">
        <v>0</v>
      </c>
      <c r="AS1368">
        <v>6</v>
      </c>
      <c r="AT1368">
        <v>6</v>
      </c>
      <c r="AU1368" t="s">
        <v>37</v>
      </c>
      <c r="AW1368">
        <v>53</v>
      </c>
      <c r="AX1368">
        <v>0</v>
      </c>
      <c r="AY1368">
        <v>0</v>
      </c>
      <c r="AZ1368">
        <v>0</v>
      </c>
      <c r="BA1368">
        <v>53</v>
      </c>
      <c r="BB1368">
        <v>4.8990748999999996</v>
      </c>
      <c r="BC1368">
        <v>14.54433978</v>
      </c>
      <c r="BD1368">
        <v>12</v>
      </c>
    </row>
    <row r="1369" spans="1:56" x14ac:dyDescent="0.25">
      <c r="A1369" s="171">
        <v>44182</v>
      </c>
      <c r="B1369" t="s">
        <v>92</v>
      </c>
      <c r="C1369" t="s">
        <v>602</v>
      </c>
      <c r="D1369" t="s">
        <v>940</v>
      </c>
      <c r="E1369" t="s">
        <v>604</v>
      </c>
      <c r="F1369" t="s">
        <v>193</v>
      </c>
      <c r="G1369" t="s">
        <v>754</v>
      </c>
      <c r="H1369" t="s">
        <v>367</v>
      </c>
      <c r="I1369" t="s">
        <v>25</v>
      </c>
      <c r="J1369" t="s">
        <v>596</v>
      </c>
      <c r="L1369" t="s">
        <v>92</v>
      </c>
      <c r="M1369" t="s">
        <v>602</v>
      </c>
      <c r="N1369" t="s">
        <v>940</v>
      </c>
      <c r="O1369" t="s">
        <v>604</v>
      </c>
      <c r="P1369" t="s">
        <v>193</v>
      </c>
      <c r="Q1369" t="s">
        <v>754</v>
      </c>
      <c r="R1369" t="s">
        <v>1039</v>
      </c>
      <c r="S1369" t="s">
        <v>545</v>
      </c>
      <c r="T1369" t="s">
        <v>25</v>
      </c>
      <c r="U1369" t="s">
        <v>596</v>
      </c>
      <c r="W1369" t="s">
        <v>92</v>
      </c>
      <c r="X1369" t="s">
        <v>602</v>
      </c>
      <c r="Y1369" t="s">
        <v>603</v>
      </c>
      <c r="Z1369" t="s">
        <v>604</v>
      </c>
      <c r="AA1369" t="s">
        <v>193</v>
      </c>
      <c r="AB1369" t="s">
        <v>754</v>
      </c>
      <c r="AC1369" t="s">
        <v>1063</v>
      </c>
      <c r="AD1369" t="s">
        <v>62</v>
      </c>
      <c r="AE1369" t="s">
        <v>30</v>
      </c>
      <c r="AG1369">
        <v>3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 s="36">
        <v>1</v>
      </c>
      <c r="AP1369">
        <v>0</v>
      </c>
      <c r="AQ1369">
        <v>0</v>
      </c>
      <c r="AR1369">
        <v>0</v>
      </c>
      <c r="AS1369">
        <v>3</v>
      </c>
      <c r="AT1369">
        <v>3</v>
      </c>
      <c r="AU1369" t="s">
        <v>37</v>
      </c>
      <c r="AW1369">
        <v>24</v>
      </c>
      <c r="AX1369">
        <v>0</v>
      </c>
      <c r="AY1369">
        <v>0</v>
      </c>
      <c r="AZ1369">
        <v>0</v>
      </c>
      <c r="BA1369">
        <v>24</v>
      </c>
      <c r="BB1369">
        <v>4.8990748999999996</v>
      </c>
      <c r="BC1369">
        <v>14.54433978</v>
      </c>
      <c r="BD1369">
        <v>12</v>
      </c>
    </row>
    <row r="1370" spans="1:56" x14ac:dyDescent="0.25">
      <c r="A1370" s="171">
        <v>44182</v>
      </c>
      <c r="B1370" t="s">
        <v>92</v>
      </c>
      <c r="C1370" t="s">
        <v>602</v>
      </c>
      <c r="D1370" t="s">
        <v>940</v>
      </c>
      <c r="E1370" t="s">
        <v>604</v>
      </c>
      <c r="F1370" t="s">
        <v>193</v>
      </c>
      <c r="G1370" t="s">
        <v>754</v>
      </c>
      <c r="H1370" t="s">
        <v>367</v>
      </c>
      <c r="I1370" t="s">
        <v>25</v>
      </c>
      <c r="J1370" t="s">
        <v>596</v>
      </c>
      <c r="L1370" t="s">
        <v>26</v>
      </c>
      <c r="M1370" t="s">
        <v>590</v>
      </c>
      <c r="N1370" t="s">
        <v>237</v>
      </c>
      <c r="O1370" t="s">
        <v>858</v>
      </c>
      <c r="P1370" t="s">
        <v>238</v>
      </c>
      <c r="Q1370" t="s">
        <v>872</v>
      </c>
      <c r="R1370" t="s">
        <v>1123</v>
      </c>
      <c r="S1370" t="s">
        <v>314</v>
      </c>
      <c r="T1370" t="s">
        <v>17</v>
      </c>
      <c r="U1370" t="s">
        <v>594</v>
      </c>
      <c r="W1370" t="s">
        <v>137</v>
      </c>
      <c r="X1370" t="s">
        <v>649</v>
      </c>
      <c r="AC1370" t="s">
        <v>372</v>
      </c>
      <c r="AD1370" t="s">
        <v>279</v>
      </c>
      <c r="AE1370" t="s">
        <v>30</v>
      </c>
      <c r="AG1370">
        <v>5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 s="36">
        <v>1</v>
      </c>
      <c r="AP1370">
        <v>0</v>
      </c>
      <c r="AQ1370">
        <v>0</v>
      </c>
      <c r="AR1370">
        <v>0</v>
      </c>
      <c r="AS1370">
        <v>5</v>
      </c>
      <c r="AT1370">
        <v>5</v>
      </c>
      <c r="AU1370" t="s">
        <v>37</v>
      </c>
      <c r="AW1370">
        <v>157</v>
      </c>
      <c r="AX1370">
        <v>0</v>
      </c>
      <c r="AY1370">
        <v>0</v>
      </c>
      <c r="AZ1370">
        <v>0</v>
      </c>
      <c r="BA1370">
        <v>157</v>
      </c>
      <c r="BB1370">
        <v>4.8990748999999996</v>
      </c>
      <c r="BC1370">
        <v>14.54433978</v>
      </c>
      <c r="BD1370">
        <v>12</v>
      </c>
    </row>
    <row r="1371" spans="1:56" x14ac:dyDescent="0.25">
      <c r="A1371" s="171">
        <v>44182</v>
      </c>
      <c r="B1371" t="s">
        <v>92</v>
      </c>
      <c r="C1371" t="s">
        <v>602</v>
      </c>
      <c r="D1371" t="s">
        <v>940</v>
      </c>
      <c r="E1371" t="s">
        <v>604</v>
      </c>
      <c r="F1371" t="s">
        <v>193</v>
      </c>
      <c r="G1371" t="s">
        <v>754</v>
      </c>
      <c r="H1371" t="s">
        <v>367</v>
      </c>
      <c r="I1371" t="s">
        <v>25</v>
      </c>
      <c r="J1371" t="s">
        <v>596</v>
      </c>
      <c r="L1371" t="s">
        <v>109</v>
      </c>
      <c r="M1371" t="s">
        <v>690</v>
      </c>
      <c r="N1371" t="s">
        <v>271</v>
      </c>
      <c r="O1371" t="s">
        <v>714</v>
      </c>
      <c r="P1371" t="s">
        <v>305</v>
      </c>
      <c r="Q1371" t="s">
        <v>1074</v>
      </c>
      <c r="R1371" t="s">
        <v>1075</v>
      </c>
      <c r="S1371" t="s">
        <v>113</v>
      </c>
      <c r="T1371" t="s">
        <v>25</v>
      </c>
      <c r="U1371" t="s">
        <v>596</v>
      </c>
      <c r="W1371" t="s">
        <v>92</v>
      </c>
      <c r="X1371" t="s">
        <v>602</v>
      </c>
      <c r="Y1371" t="s">
        <v>603</v>
      </c>
      <c r="Z1371" t="s">
        <v>604</v>
      </c>
      <c r="AA1371" t="s">
        <v>193</v>
      </c>
      <c r="AB1371" t="s">
        <v>754</v>
      </c>
      <c r="AC1371" t="s">
        <v>480</v>
      </c>
      <c r="AD1371" t="s">
        <v>664</v>
      </c>
      <c r="AE1371" t="s">
        <v>30</v>
      </c>
      <c r="AG1371">
        <v>7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 s="36">
        <v>1</v>
      </c>
      <c r="AP1371">
        <v>0</v>
      </c>
      <c r="AQ1371">
        <v>0</v>
      </c>
      <c r="AR1371">
        <v>0</v>
      </c>
      <c r="AS1371">
        <v>7</v>
      </c>
      <c r="AT1371">
        <v>7</v>
      </c>
      <c r="AU1371" t="s">
        <v>37</v>
      </c>
      <c r="AW1371">
        <v>123</v>
      </c>
      <c r="AX1371">
        <v>0</v>
      </c>
      <c r="AY1371">
        <v>0</v>
      </c>
      <c r="AZ1371">
        <v>0</v>
      </c>
      <c r="BA1371">
        <v>123</v>
      </c>
      <c r="BB1371">
        <v>4.8990748999999996</v>
      </c>
      <c r="BC1371">
        <v>14.54433978</v>
      </c>
      <c r="BD1371">
        <v>12</v>
      </c>
    </row>
    <row r="1372" spans="1:56" x14ac:dyDescent="0.25">
      <c r="A1372" s="171">
        <v>44182</v>
      </c>
      <c r="B1372" t="s">
        <v>92</v>
      </c>
      <c r="C1372" t="s">
        <v>602</v>
      </c>
      <c r="D1372" t="s">
        <v>940</v>
      </c>
      <c r="E1372" t="s">
        <v>604</v>
      </c>
      <c r="F1372" t="s">
        <v>193</v>
      </c>
      <c r="G1372" t="s">
        <v>754</v>
      </c>
      <c r="H1372" t="s">
        <v>367</v>
      </c>
      <c r="I1372" t="s">
        <v>25</v>
      </c>
      <c r="J1372" t="s">
        <v>596</v>
      </c>
      <c r="L1372" t="s">
        <v>26</v>
      </c>
      <c r="M1372" t="s">
        <v>590</v>
      </c>
      <c r="N1372" t="s">
        <v>301</v>
      </c>
      <c r="O1372" t="s">
        <v>745</v>
      </c>
      <c r="P1372" t="s">
        <v>853</v>
      </c>
      <c r="Q1372" t="s">
        <v>854</v>
      </c>
      <c r="R1372" t="s">
        <v>1134</v>
      </c>
      <c r="S1372" t="s">
        <v>70</v>
      </c>
      <c r="T1372" t="s">
        <v>17</v>
      </c>
      <c r="U1372" t="s">
        <v>594</v>
      </c>
      <c r="W1372" t="s">
        <v>143</v>
      </c>
      <c r="X1372" t="s">
        <v>595</v>
      </c>
      <c r="AC1372" t="s">
        <v>372</v>
      </c>
      <c r="AD1372" t="s">
        <v>62</v>
      </c>
      <c r="AE1372" t="s">
        <v>30</v>
      </c>
      <c r="AG1372">
        <v>9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 s="36">
        <v>1</v>
      </c>
      <c r="AP1372">
        <v>0</v>
      </c>
      <c r="AQ1372">
        <v>0</v>
      </c>
      <c r="AR1372">
        <v>0</v>
      </c>
      <c r="AS1372">
        <v>9</v>
      </c>
      <c r="AT1372">
        <v>9</v>
      </c>
      <c r="AU1372" t="s">
        <v>37</v>
      </c>
      <c r="AW1372">
        <v>254</v>
      </c>
      <c r="AX1372">
        <v>0</v>
      </c>
      <c r="AY1372">
        <v>0</v>
      </c>
      <c r="AZ1372">
        <v>0</v>
      </c>
      <c r="BA1372">
        <v>254</v>
      </c>
      <c r="BB1372">
        <v>4.8990748999999996</v>
      </c>
      <c r="BC1372">
        <v>14.54433978</v>
      </c>
      <c r="BD1372">
        <v>12</v>
      </c>
    </row>
    <row r="1373" spans="1:56" x14ac:dyDescent="0.25">
      <c r="A1373" s="171">
        <v>44182</v>
      </c>
      <c r="B1373" t="s">
        <v>92</v>
      </c>
      <c r="C1373" t="s">
        <v>602</v>
      </c>
      <c r="D1373" t="s">
        <v>940</v>
      </c>
      <c r="E1373" t="s">
        <v>604</v>
      </c>
      <c r="F1373" t="s">
        <v>193</v>
      </c>
      <c r="G1373" t="s">
        <v>754</v>
      </c>
      <c r="H1373" t="s">
        <v>367</v>
      </c>
      <c r="I1373" t="s">
        <v>25</v>
      </c>
      <c r="J1373" t="s">
        <v>596</v>
      </c>
      <c r="L1373" t="s">
        <v>92</v>
      </c>
      <c r="M1373" t="s">
        <v>602</v>
      </c>
      <c r="N1373" t="s">
        <v>940</v>
      </c>
      <c r="O1373" t="s">
        <v>604</v>
      </c>
      <c r="P1373" t="s">
        <v>193</v>
      </c>
      <c r="Q1373" t="s">
        <v>754</v>
      </c>
      <c r="R1373" t="s">
        <v>366</v>
      </c>
      <c r="S1373" t="s">
        <v>545</v>
      </c>
      <c r="T1373" t="s">
        <v>25</v>
      </c>
      <c r="U1373" t="s">
        <v>596</v>
      </c>
      <c r="W1373" t="s">
        <v>92</v>
      </c>
      <c r="X1373" t="s">
        <v>602</v>
      </c>
      <c r="Y1373" t="s">
        <v>603</v>
      </c>
      <c r="Z1373" t="s">
        <v>604</v>
      </c>
      <c r="AA1373" t="s">
        <v>154</v>
      </c>
      <c r="AB1373" t="s">
        <v>605</v>
      </c>
      <c r="AC1373" t="s">
        <v>401</v>
      </c>
      <c r="AD1373" t="s">
        <v>54</v>
      </c>
      <c r="AE1373" t="s">
        <v>30</v>
      </c>
      <c r="AG1373">
        <v>5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 s="36">
        <v>1</v>
      </c>
      <c r="AP1373">
        <v>0</v>
      </c>
      <c r="AQ1373">
        <v>0</v>
      </c>
      <c r="AR1373">
        <v>0</v>
      </c>
      <c r="AS1373">
        <v>5</v>
      </c>
      <c r="AT1373">
        <v>5</v>
      </c>
      <c r="AU1373" t="s">
        <v>37</v>
      </c>
      <c r="AW1373">
        <v>34</v>
      </c>
      <c r="AX1373">
        <v>0</v>
      </c>
      <c r="AY1373">
        <v>0</v>
      </c>
      <c r="AZ1373">
        <v>0</v>
      </c>
      <c r="BA1373">
        <v>34</v>
      </c>
      <c r="BB1373">
        <v>4.8990748999999996</v>
      </c>
      <c r="BC1373">
        <v>14.54433978</v>
      </c>
      <c r="BD1373">
        <v>12</v>
      </c>
    </row>
    <row r="1374" spans="1:56" x14ac:dyDescent="0.25">
      <c r="A1374" s="171">
        <v>44182</v>
      </c>
      <c r="B1374" t="s">
        <v>92</v>
      </c>
      <c r="C1374" t="s">
        <v>602</v>
      </c>
      <c r="D1374" t="s">
        <v>940</v>
      </c>
      <c r="E1374" t="s">
        <v>604</v>
      </c>
      <c r="F1374" t="s">
        <v>193</v>
      </c>
      <c r="G1374" t="s">
        <v>754</v>
      </c>
      <c r="H1374" t="s">
        <v>367</v>
      </c>
      <c r="I1374" t="s">
        <v>14</v>
      </c>
      <c r="J1374" t="s">
        <v>611</v>
      </c>
      <c r="L1374" t="s">
        <v>280</v>
      </c>
      <c r="M1374" t="s">
        <v>1028</v>
      </c>
      <c r="R1374" t="s">
        <v>372</v>
      </c>
      <c r="S1374" t="s">
        <v>232</v>
      </c>
      <c r="T1374" t="s">
        <v>544</v>
      </c>
      <c r="U1374" t="s">
        <v>782</v>
      </c>
      <c r="AC1374" t="s">
        <v>372</v>
      </c>
      <c r="AD1374" t="s">
        <v>662</v>
      </c>
      <c r="AE1374" t="s">
        <v>36</v>
      </c>
      <c r="AG1374">
        <v>0</v>
      </c>
      <c r="AH1374">
        <v>6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 s="36">
        <v>1</v>
      </c>
      <c r="AP1374">
        <v>0</v>
      </c>
      <c r="AQ1374">
        <v>0</v>
      </c>
      <c r="AR1374">
        <v>0</v>
      </c>
      <c r="AS1374">
        <v>6</v>
      </c>
      <c r="AT1374">
        <v>6</v>
      </c>
      <c r="AU1374" t="s">
        <v>37</v>
      </c>
      <c r="AW1374">
        <v>201</v>
      </c>
      <c r="AX1374">
        <v>0</v>
      </c>
      <c r="AY1374">
        <v>0</v>
      </c>
      <c r="AZ1374">
        <v>0</v>
      </c>
      <c r="BA1374">
        <v>201</v>
      </c>
      <c r="BB1374">
        <v>4.8990748999999996</v>
      </c>
      <c r="BC1374">
        <v>14.54433978</v>
      </c>
      <c r="BD1374">
        <v>12</v>
      </c>
    </row>
    <row r="1375" spans="1:56" x14ac:dyDescent="0.25">
      <c r="A1375" s="171">
        <v>44182</v>
      </c>
      <c r="B1375" t="s">
        <v>92</v>
      </c>
      <c r="C1375" t="s">
        <v>602</v>
      </c>
      <c r="D1375" t="s">
        <v>940</v>
      </c>
      <c r="E1375" t="s">
        <v>604</v>
      </c>
      <c r="F1375" t="s">
        <v>193</v>
      </c>
      <c r="G1375" t="s">
        <v>754</v>
      </c>
      <c r="H1375" t="s">
        <v>367</v>
      </c>
      <c r="I1375" t="s">
        <v>17</v>
      </c>
      <c r="J1375" t="s">
        <v>594</v>
      </c>
      <c r="L1375" t="s">
        <v>639</v>
      </c>
      <c r="M1375" t="s">
        <v>640</v>
      </c>
      <c r="R1375" t="s">
        <v>372</v>
      </c>
      <c r="S1375" t="s">
        <v>185</v>
      </c>
      <c r="T1375" t="s">
        <v>17</v>
      </c>
      <c r="U1375" t="s">
        <v>594</v>
      </c>
      <c r="W1375" t="s">
        <v>220</v>
      </c>
      <c r="X1375" t="s">
        <v>943</v>
      </c>
      <c r="AC1375" t="s">
        <v>372</v>
      </c>
      <c r="AD1375" t="s">
        <v>308</v>
      </c>
      <c r="AE1375" t="s">
        <v>30</v>
      </c>
      <c r="AG1375">
        <v>5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 s="36">
        <v>1</v>
      </c>
      <c r="AP1375">
        <v>0</v>
      </c>
      <c r="AQ1375">
        <v>0</v>
      </c>
      <c r="AR1375">
        <v>0</v>
      </c>
      <c r="AS1375">
        <v>5</v>
      </c>
      <c r="AT1375">
        <v>5</v>
      </c>
      <c r="AU1375" t="s">
        <v>37</v>
      </c>
      <c r="AW1375">
        <v>163</v>
      </c>
      <c r="AX1375">
        <v>0</v>
      </c>
      <c r="AY1375">
        <v>0</v>
      </c>
      <c r="AZ1375">
        <v>0</v>
      </c>
      <c r="BA1375">
        <v>163</v>
      </c>
      <c r="BB1375">
        <v>4.8990748999999996</v>
      </c>
      <c r="BC1375">
        <v>14.54433978</v>
      </c>
      <c r="BD1375">
        <v>12</v>
      </c>
    </row>
    <row r="1376" spans="1:56" x14ac:dyDescent="0.25">
      <c r="A1376" s="171">
        <v>44182</v>
      </c>
      <c r="B1376" t="s">
        <v>92</v>
      </c>
      <c r="C1376" t="s">
        <v>602</v>
      </c>
      <c r="D1376" t="s">
        <v>940</v>
      </c>
      <c r="E1376" t="s">
        <v>604</v>
      </c>
      <c r="F1376" t="s">
        <v>193</v>
      </c>
      <c r="G1376" t="s">
        <v>754</v>
      </c>
      <c r="H1376" t="s">
        <v>367</v>
      </c>
      <c r="I1376" t="s">
        <v>25</v>
      </c>
      <c r="J1376" t="s">
        <v>596</v>
      </c>
      <c r="L1376" t="s">
        <v>92</v>
      </c>
      <c r="M1376" t="s">
        <v>602</v>
      </c>
      <c r="N1376" t="s">
        <v>940</v>
      </c>
      <c r="O1376" t="s">
        <v>604</v>
      </c>
      <c r="P1376" t="s">
        <v>154</v>
      </c>
      <c r="Q1376" t="s">
        <v>605</v>
      </c>
      <c r="R1376" t="s">
        <v>1093</v>
      </c>
      <c r="S1376" t="s">
        <v>545</v>
      </c>
      <c r="T1376" t="s">
        <v>17</v>
      </c>
      <c r="U1376" t="s">
        <v>594</v>
      </c>
      <c r="W1376" t="s">
        <v>137</v>
      </c>
      <c r="X1376" t="s">
        <v>649</v>
      </c>
      <c r="AC1376" t="s">
        <v>372</v>
      </c>
      <c r="AD1376" t="s">
        <v>320</v>
      </c>
      <c r="AE1376" t="s">
        <v>30</v>
      </c>
      <c r="AG1376">
        <v>4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 s="36">
        <v>1</v>
      </c>
      <c r="AP1376">
        <v>0</v>
      </c>
      <c r="AQ1376">
        <v>0</v>
      </c>
      <c r="AR1376">
        <v>0</v>
      </c>
      <c r="AS1376">
        <v>4</v>
      </c>
      <c r="AT1376">
        <v>4</v>
      </c>
      <c r="AU1376" t="s">
        <v>151</v>
      </c>
      <c r="AV1376" t="s">
        <v>327</v>
      </c>
      <c r="AW1376">
        <v>146</v>
      </c>
      <c r="AX1376">
        <v>0</v>
      </c>
      <c r="AY1376">
        <v>0</v>
      </c>
      <c r="AZ1376">
        <v>3</v>
      </c>
      <c r="BA1376">
        <v>149</v>
      </c>
      <c r="BB1376">
        <v>4.8990748999999996</v>
      </c>
      <c r="BC1376">
        <v>14.54433978</v>
      </c>
      <c r="BD1376">
        <v>12</v>
      </c>
    </row>
    <row r="1377" spans="1:56" x14ac:dyDescent="0.25">
      <c r="A1377" s="171">
        <v>44182</v>
      </c>
      <c r="B1377" t="s">
        <v>92</v>
      </c>
      <c r="C1377" t="s">
        <v>602</v>
      </c>
      <c r="D1377" t="s">
        <v>940</v>
      </c>
      <c r="E1377" t="s">
        <v>604</v>
      </c>
      <c r="F1377" t="s">
        <v>218</v>
      </c>
      <c r="G1377" t="s">
        <v>837</v>
      </c>
      <c r="H1377" t="s">
        <v>364</v>
      </c>
      <c r="I1377" t="s">
        <v>25</v>
      </c>
      <c r="J1377" t="s">
        <v>596</v>
      </c>
      <c r="L1377" t="s">
        <v>92</v>
      </c>
      <c r="M1377" t="s">
        <v>602</v>
      </c>
      <c r="N1377" t="s">
        <v>157</v>
      </c>
      <c r="O1377" t="s">
        <v>665</v>
      </c>
      <c r="P1377" t="s">
        <v>201</v>
      </c>
      <c r="Q1377" t="s">
        <v>666</v>
      </c>
      <c r="R1377" t="s">
        <v>970</v>
      </c>
      <c r="S1377" t="s">
        <v>77</v>
      </c>
      <c r="T1377" t="s">
        <v>17</v>
      </c>
      <c r="U1377" t="s">
        <v>594</v>
      </c>
      <c r="W1377" t="s">
        <v>143</v>
      </c>
      <c r="X1377" t="s">
        <v>595</v>
      </c>
      <c r="AC1377" t="s">
        <v>372</v>
      </c>
      <c r="AD1377" t="s">
        <v>267</v>
      </c>
      <c r="AE1377" t="s">
        <v>30</v>
      </c>
      <c r="AG1377">
        <v>5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1</v>
      </c>
      <c r="AP1377">
        <v>0</v>
      </c>
      <c r="AQ1377">
        <v>0</v>
      </c>
      <c r="AR1377">
        <v>2</v>
      </c>
      <c r="AS1377">
        <v>3</v>
      </c>
      <c r="AT1377">
        <v>5</v>
      </c>
      <c r="AU1377" t="s">
        <v>37</v>
      </c>
      <c r="AW1377">
        <v>460</v>
      </c>
      <c r="AX1377">
        <v>0</v>
      </c>
      <c r="AY1377">
        <v>0</v>
      </c>
      <c r="AZ1377">
        <v>0</v>
      </c>
      <c r="BA1377">
        <v>460</v>
      </c>
      <c r="BB1377">
        <v>5.0849866700000002</v>
      </c>
      <c r="BC1377">
        <v>14.63825578</v>
      </c>
      <c r="BD1377">
        <v>12</v>
      </c>
    </row>
    <row r="1378" spans="1:56" x14ac:dyDescent="0.25">
      <c r="A1378" s="171">
        <v>44182</v>
      </c>
      <c r="B1378" t="s">
        <v>92</v>
      </c>
      <c r="C1378" t="s">
        <v>602</v>
      </c>
      <c r="D1378" t="s">
        <v>940</v>
      </c>
      <c r="E1378" t="s">
        <v>604</v>
      </c>
      <c r="F1378" t="s">
        <v>218</v>
      </c>
      <c r="G1378" t="s">
        <v>837</v>
      </c>
      <c r="H1378" t="s">
        <v>364</v>
      </c>
      <c r="I1378" t="s">
        <v>25</v>
      </c>
      <c r="J1378" t="s">
        <v>596</v>
      </c>
      <c r="L1378" t="s">
        <v>92</v>
      </c>
      <c r="M1378" t="s">
        <v>602</v>
      </c>
      <c r="N1378" t="s">
        <v>157</v>
      </c>
      <c r="O1378" t="s">
        <v>665</v>
      </c>
      <c r="P1378" t="s">
        <v>158</v>
      </c>
      <c r="Q1378" t="s">
        <v>667</v>
      </c>
      <c r="R1378" t="s">
        <v>971</v>
      </c>
      <c r="S1378" t="s">
        <v>297</v>
      </c>
      <c r="T1378" t="s">
        <v>17</v>
      </c>
      <c r="U1378" t="s">
        <v>594</v>
      </c>
      <c r="W1378" t="s">
        <v>632</v>
      </c>
      <c r="X1378" t="s">
        <v>633</v>
      </c>
      <c r="AC1378" t="s">
        <v>372</v>
      </c>
      <c r="AD1378" t="s">
        <v>863</v>
      </c>
      <c r="AE1378" t="s">
        <v>30</v>
      </c>
      <c r="AG1378">
        <v>5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1</v>
      </c>
      <c r="AP1378">
        <v>0</v>
      </c>
      <c r="AQ1378">
        <v>0</v>
      </c>
      <c r="AR1378">
        <v>2</v>
      </c>
      <c r="AS1378">
        <v>3</v>
      </c>
      <c r="AT1378">
        <v>5</v>
      </c>
      <c r="AU1378" t="s">
        <v>135</v>
      </c>
      <c r="AW1378">
        <v>400</v>
      </c>
      <c r="AX1378">
        <v>0</v>
      </c>
      <c r="AY1378">
        <v>48</v>
      </c>
      <c r="AZ1378">
        <v>0</v>
      </c>
      <c r="BA1378">
        <v>448</v>
      </c>
      <c r="BB1378">
        <v>5.0849866700000002</v>
      </c>
      <c r="BC1378">
        <v>14.63825578</v>
      </c>
      <c r="BD1378">
        <v>12</v>
      </c>
    </row>
    <row r="1379" spans="1:56" x14ac:dyDescent="0.25">
      <c r="A1379" s="171">
        <v>44182</v>
      </c>
      <c r="B1379" t="s">
        <v>92</v>
      </c>
      <c r="C1379" t="s">
        <v>602</v>
      </c>
      <c r="D1379" t="s">
        <v>940</v>
      </c>
      <c r="E1379" t="s">
        <v>604</v>
      </c>
      <c r="F1379" t="s">
        <v>218</v>
      </c>
      <c r="G1379" t="s">
        <v>837</v>
      </c>
      <c r="H1379" t="s">
        <v>364</v>
      </c>
      <c r="I1379" t="s">
        <v>25</v>
      </c>
      <c r="J1379" t="s">
        <v>596</v>
      </c>
      <c r="L1379" t="s">
        <v>122</v>
      </c>
      <c r="M1379" t="s">
        <v>680</v>
      </c>
      <c r="N1379" t="s">
        <v>123</v>
      </c>
      <c r="O1379" t="s">
        <v>909</v>
      </c>
      <c r="P1379" t="s">
        <v>124</v>
      </c>
      <c r="Q1379" t="s">
        <v>910</v>
      </c>
      <c r="R1379" t="s">
        <v>911</v>
      </c>
      <c r="S1379" t="s">
        <v>29</v>
      </c>
      <c r="T1379" t="s">
        <v>17</v>
      </c>
      <c r="U1379" t="s">
        <v>594</v>
      </c>
      <c r="W1379" t="s">
        <v>137</v>
      </c>
      <c r="X1379" t="s">
        <v>649</v>
      </c>
      <c r="AC1379" t="s">
        <v>372</v>
      </c>
      <c r="AD1379" t="s">
        <v>863</v>
      </c>
      <c r="AE1379" t="s">
        <v>30</v>
      </c>
      <c r="AG1379">
        <v>10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1</v>
      </c>
      <c r="AP1379">
        <v>0</v>
      </c>
      <c r="AQ1379">
        <v>4</v>
      </c>
      <c r="AR1379">
        <v>3</v>
      </c>
      <c r="AS1379">
        <v>3</v>
      </c>
      <c r="AT1379">
        <v>10</v>
      </c>
      <c r="AU1379" t="s">
        <v>21</v>
      </c>
      <c r="AV1379" t="s">
        <v>652</v>
      </c>
      <c r="AW1379">
        <v>1500</v>
      </c>
      <c r="AX1379">
        <v>95</v>
      </c>
      <c r="AY1379">
        <v>0</v>
      </c>
      <c r="AZ1379">
        <v>5</v>
      </c>
      <c r="BA1379">
        <v>1600</v>
      </c>
      <c r="BB1379">
        <v>5.0849866700000002</v>
      </c>
      <c r="BC1379">
        <v>14.63825578</v>
      </c>
      <c r="BD1379">
        <v>12</v>
      </c>
    </row>
    <row r="1380" spans="1:56" x14ac:dyDescent="0.25">
      <c r="A1380" s="171">
        <v>44182</v>
      </c>
      <c r="B1380" t="s">
        <v>92</v>
      </c>
      <c r="C1380" t="s">
        <v>602</v>
      </c>
      <c r="D1380" t="s">
        <v>940</v>
      </c>
      <c r="E1380" t="s">
        <v>604</v>
      </c>
      <c r="F1380" t="s">
        <v>218</v>
      </c>
      <c r="G1380" t="s">
        <v>837</v>
      </c>
      <c r="H1380" t="s">
        <v>364</v>
      </c>
      <c r="I1380" t="s">
        <v>25</v>
      </c>
      <c r="J1380" t="s">
        <v>596</v>
      </c>
      <c r="L1380" t="s">
        <v>92</v>
      </c>
      <c r="M1380" t="s">
        <v>602</v>
      </c>
      <c r="N1380" t="s">
        <v>157</v>
      </c>
      <c r="O1380" t="s">
        <v>665</v>
      </c>
      <c r="P1380" t="s">
        <v>158</v>
      </c>
      <c r="Q1380" t="s">
        <v>667</v>
      </c>
      <c r="R1380" t="s">
        <v>994</v>
      </c>
      <c r="S1380" t="s">
        <v>61</v>
      </c>
      <c r="T1380" t="s">
        <v>17</v>
      </c>
      <c r="U1380" t="s">
        <v>594</v>
      </c>
      <c r="W1380" t="s">
        <v>137</v>
      </c>
      <c r="X1380" t="s">
        <v>649</v>
      </c>
      <c r="AC1380" t="s">
        <v>372</v>
      </c>
      <c r="AD1380" t="s">
        <v>845</v>
      </c>
      <c r="AE1380" t="s">
        <v>107</v>
      </c>
      <c r="AG1380">
        <v>6</v>
      </c>
      <c r="AH1380">
        <v>0</v>
      </c>
      <c r="AI1380">
        <v>3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 s="36">
        <v>2</v>
      </c>
      <c r="AP1380">
        <v>0</v>
      </c>
      <c r="AQ1380">
        <v>0</v>
      </c>
      <c r="AR1380">
        <v>4</v>
      </c>
      <c r="AS1380">
        <v>5</v>
      </c>
      <c r="AT1380">
        <v>9</v>
      </c>
      <c r="AU1380" t="s">
        <v>31</v>
      </c>
      <c r="AW1380">
        <v>505</v>
      </c>
      <c r="AX1380">
        <v>45</v>
      </c>
      <c r="AY1380">
        <v>0</v>
      </c>
      <c r="AZ1380">
        <v>0</v>
      </c>
      <c r="BA1380">
        <v>550</v>
      </c>
      <c r="BB1380">
        <v>5.0849866700000002</v>
      </c>
      <c r="BC1380">
        <v>14.63825578</v>
      </c>
      <c r="BD1380">
        <v>12</v>
      </c>
    </row>
    <row r="1381" spans="1:56" x14ac:dyDescent="0.25">
      <c r="A1381" s="171">
        <v>44182</v>
      </c>
      <c r="B1381" t="s">
        <v>92</v>
      </c>
      <c r="C1381" t="s">
        <v>602</v>
      </c>
      <c r="D1381" t="s">
        <v>940</v>
      </c>
      <c r="E1381" t="s">
        <v>604</v>
      </c>
      <c r="F1381" t="s">
        <v>218</v>
      </c>
      <c r="G1381" t="s">
        <v>837</v>
      </c>
      <c r="H1381" t="s">
        <v>364</v>
      </c>
      <c r="I1381" t="s">
        <v>25</v>
      </c>
      <c r="J1381" t="s">
        <v>596</v>
      </c>
      <c r="L1381" t="s">
        <v>122</v>
      </c>
      <c r="M1381" t="s">
        <v>680</v>
      </c>
      <c r="N1381" t="s">
        <v>123</v>
      </c>
      <c r="O1381" t="s">
        <v>909</v>
      </c>
      <c r="P1381" t="s">
        <v>124</v>
      </c>
      <c r="Q1381" t="s">
        <v>910</v>
      </c>
      <c r="R1381" t="s">
        <v>911</v>
      </c>
      <c r="S1381" t="s">
        <v>29</v>
      </c>
      <c r="T1381" t="s">
        <v>17</v>
      </c>
      <c r="U1381" t="s">
        <v>594</v>
      </c>
      <c r="W1381" t="s">
        <v>137</v>
      </c>
      <c r="X1381" t="s">
        <v>649</v>
      </c>
      <c r="AC1381" t="s">
        <v>372</v>
      </c>
      <c r="AD1381" t="s">
        <v>863</v>
      </c>
      <c r="AE1381" t="s">
        <v>183</v>
      </c>
      <c r="AG1381">
        <v>8</v>
      </c>
      <c r="AH1381">
        <v>3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 s="36">
        <v>2</v>
      </c>
      <c r="AP1381">
        <v>0</v>
      </c>
      <c r="AQ1381">
        <v>0</v>
      </c>
      <c r="AR1381">
        <v>5</v>
      </c>
      <c r="AS1381">
        <v>6</v>
      </c>
      <c r="AT1381">
        <v>11</v>
      </c>
      <c r="AU1381" t="s">
        <v>31</v>
      </c>
      <c r="AW1381">
        <v>950</v>
      </c>
      <c r="AX1381">
        <v>180</v>
      </c>
      <c r="AY1381">
        <v>0</v>
      </c>
      <c r="AZ1381">
        <v>0</v>
      </c>
      <c r="BA1381">
        <v>1130</v>
      </c>
      <c r="BB1381">
        <v>5.0849866700000002</v>
      </c>
      <c r="BC1381">
        <v>14.63825578</v>
      </c>
      <c r="BD1381">
        <v>12</v>
      </c>
    </row>
    <row r="1382" spans="1:56" x14ac:dyDescent="0.25">
      <c r="A1382" s="171">
        <v>44182</v>
      </c>
      <c r="B1382" t="s">
        <v>92</v>
      </c>
      <c r="C1382" t="s">
        <v>602</v>
      </c>
      <c r="D1382" t="s">
        <v>940</v>
      </c>
      <c r="E1382" t="s">
        <v>604</v>
      </c>
      <c r="F1382" t="s">
        <v>218</v>
      </c>
      <c r="G1382" t="s">
        <v>837</v>
      </c>
      <c r="H1382" t="s">
        <v>364</v>
      </c>
      <c r="I1382" t="s">
        <v>25</v>
      </c>
      <c r="J1382" t="s">
        <v>596</v>
      </c>
      <c r="L1382" t="s">
        <v>92</v>
      </c>
      <c r="M1382" t="s">
        <v>602</v>
      </c>
      <c r="N1382" t="s">
        <v>157</v>
      </c>
      <c r="O1382" t="s">
        <v>665</v>
      </c>
      <c r="P1382" t="s">
        <v>158</v>
      </c>
      <c r="Q1382" t="s">
        <v>667</v>
      </c>
      <c r="R1382" t="s">
        <v>994</v>
      </c>
      <c r="S1382" t="s">
        <v>265</v>
      </c>
      <c r="T1382" t="s">
        <v>17</v>
      </c>
      <c r="U1382" t="s">
        <v>594</v>
      </c>
      <c r="W1382" t="s">
        <v>632</v>
      </c>
      <c r="X1382" t="s">
        <v>633</v>
      </c>
      <c r="AC1382" t="s">
        <v>372</v>
      </c>
      <c r="AD1382" t="s">
        <v>867</v>
      </c>
      <c r="AE1382" t="s">
        <v>156</v>
      </c>
      <c r="AG1382">
        <v>3</v>
      </c>
      <c r="AH1382">
        <v>0</v>
      </c>
      <c r="AI1382">
        <v>3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 s="36">
        <v>2</v>
      </c>
      <c r="AP1382">
        <v>0</v>
      </c>
      <c r="AQ1382">
        <v>0</v>
      </c>
      <c r="AR1382">
        <v>2</v>
      </c>
      <c r="AS1382">
        <v>4</v>
      </c>
      <c r="AT1382">
        <v>6</v>
      </c>
      <c r="AU1382" t="s">
        <v>31</v>
      </c>
      <c r="AW1382">
        <v>430</v>
      </c>
      <c r="AX1382">
        <v>80</v>
      </c>
      <c r="AY1382">
        <v>0</v>
      </c>
      <c r="AZ1382">
        <v>0</v>
      </c>
      <c r="BA1382">
        <v>510</v>
      </c>
      <c r="BB1382">
        <v>5.0849866700000002</v>
      </c>
      <c r="BC1382">
        <v>14.63825578</v>
      </c>
      <c r="BD1382">
        <v>12</v>
      </c>
    </row>
    <row r="1383" spans="1:56" x14ac:dyDescent="0.25">
      <c r="A1383" s="171">
        <v>44182</v>
      </c>
      <c r="B1383" t="s">
        <v>10</v>
      </c>
      <c r="C1383" t="s">
        <v>659</v>
      </c>
      <c r="D1383" t="s">
        <v>927</v>
      </c>
      <c r="E1383" t="s">
        <v>928</v>
      </c>
      <c r="F1383" t="s">
        <v>1143</v>
      </c>
      <c r="G1383" t="s">
        <v>1144</v>
      </c>
      <c r="H1383" t="s">
        <v>578</v>
      </c>
      <c r="I1383" t="s">
        <v>14</v>
      </c>
      <c r="J1383" t="s">
        <v>611</v>
      </c>
      <c r="L1383" t="s">
        <v>97</v>
      </c>
      <c r="M1383" t="s">
        <v>644</v>
      </c>
      <c r="R1383" t="s">
        <v>372</v>
      </c>
      <c r="S1383" t="s">
        <v>68</v>
      </c>
      <c r="T1383" t="s">
        <v>281</v>
      </c>
      <c r="U1383" t="s">
        <v>1019</v>
      </c>
      <c r="W1383" t="s">
        <v>282</v>
      </c>
      <c r="X1383" t="s">
        <v>1020</v>
      </c>
      <c r="AC1383" t="s">
        <v>372</v>
      </c>
      <c r="AD1383" t="s">
        <v>267</v>
      </c>
      <c r="AE1383" t="s">
        <v>36</v>
      </c>
      <c r="AG1383">
        <v>0</v>
      </c>
      <c r="AH1383">
        <v>10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 s="36">
        <v>1</v>
      </c>
      <c r="AP1383">
        <v>0</v>
      </c>
      <c r="AQ1383">
        <v>0</v>
      </c>
      <c r="AR1383">
        <v>4</v>
      </c>
      <c r="AS1383">
        <v>6</v>
      </c>
      <c r="AT1383">
        <v>10</v>
      </c>
      <c r="AU1383" t="s">
        <v>151</v>
      </c>
      <c r="AV1383" t="s">
        <v>327</v>
      </c>
      <c r="AW1383">
        <v>512</v>
      </c>
      <c r="AX1383">
        <v>0</v>
      </c>
      <c r="AY1383">
        <v>0</v>
      </c>
      <c r="AZ1383">
        <v>4</v>
      </c>
      <c r="BA1383">
        <v>516</v>
      </c>
      <c r="BB1383">
        <v>9.2572727399999994</v>
      </c>
      <c r="BC1383">
        <v>13.77182711</v>
      </c>
      <c r="BD1383">
        <v>12</v>
      </c>
    </row>
    <row r="1384" spans="1:56" x14ac:dyDescent="0.25">
      <c r="A1384" s="171">
        <v>44182</v>
      </c>
      <c r="B1384" t="s">
        <v>10</v>
      </c>
      <c r="C1384" t="s">
        <v>659</v>
      </c>
      <c r="D1384" t="s">
        <v>11</v>
      </c>
      <c r="E1384" t="s">
        <v>660</v>
      </c>
      <c r="F1384" t="s">
        <v>51</v>
      </c>
      <c r="G1384" t="s">
        <v>1141</v>
      </c>
      <c r="H1384" t="s">
        <v>361</v>
      </c>
      <c r="I1384" t="s">
        <v>25</v>
      </c>
      <c r="J1384" t="s">
        <v>596</v>
      </c>
      <c r="L1384" t="s">
        <v>10</v>
      </c>
      <c r="M1384" t="s">
        <v>659</v>
      </c>
      <c r="N1384" t="s">
        <v>11</v>
      </c>
      <c r="O1384" t="s">
        <v>660</v>
      </c>
      <c r="P1384" t="s">
        <v>51</v>
      </c>
      <c r="Q1384" t="s">
        <v>1141</v>
      </c>
      <c r="R1384" t="s">
        <v>1166</v>
      </c>
      <c r="S1384" t="s">
        <v>283</v>
      </c>
      <c r="T1384" t="s">
        <v>17</v>
      </c>
      <c r="U1384" t="s">
        <v>594</v>
      </c>
      <c r="W1384" t="s">
        <v>614</v>
      </c>
      <c r="X1384" t="s">
        <v>615</v>
      </c>
      <c r="AC1384" t="s">
        <v>372</v>
      </c>
      <c r="AD1384" t="s">
        <v>863</v>
      </c>
      <c r="AE1384" t="s">
        <v>30</v>
      </c>
      <c r="AG1384">
        <v>9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 s="36">
        <v>1</v>
      </c>
      <c r="AP1384">
        <v>2</v>
      </c>
      <c r="AQ1384">
        <v>2</v>
      </c>
      <c r="AR1384">
        <v>2</v>
      </c>
      <c r="AS1384">
        <v>3</v>
      </c>
      <c r="AT1384">
        <v>9</v>
      </c>
      <c r="AU1384" t="s">
        <v>21</v>
      </c>
      <c r="AV1384" t="s">
        <v>652</v>
      </c>
      <c r="AW1384">
        <v>90</v>
      </c>
      <c r="AX1384">
        <v>50</v>
      </c>
      <c r="AY1384">
        <v>0</v>
      </c>
      <c r="AZ1384">
        <v>5</v>
      </c>
      <c r="BA1384">
        <v>145</v>
      </c>
      <c r="BB1384">
        <v>8.6633450799999991</v>
      </c>
      <c r="BC1384">
        <v>14.9876931</v>
      </c>
      <c r="BD1384">
        <v>12</v>
      </c>
    </row>
    <row r="1385" spans="1:56" x14ac:dyDescent="0.25">
      <c r="A1385" s="171">
        <v>44182</v>
      </c>
      <c r="B1385" t="s">
        <v>10</v>
      </c>
      <c r="C1385" t="s">
        <v>659</v>
      </c>
      <c r="D1385" t="s">
        <v>11</v>
      </c>
      <c r="E1385" t="s">
        <v>660</v>
      </c>
      <c r="F1385" t="s">
        <v>51</v>
      </c>
      <c r="G1385" t="s">
        <v>1141</v>
      </c>
      <c r="H1385" t="s">
        <v>361</v>
      </c>
      <c r="I1385" t="s">
        <v>14</v>
      </c>
      <c r="J1385" t="s">
        <v>611</v>
      </c>
      <c r="L1385" t="s">
        <v>52</v>
      </c>
      <c r="M1385" t="s">
        <v>616</v>
      </c>
      <c r="R1385" t="s">
        <v>372</v>
      </c>
      <c r="S1385" t="s">
        <v>283</v>
      </c>
      <c r="T1385" t="s">
        <v>17</v>
      </c>
      <c r="U1385" t="s">
        <v>594</v>
      </c>
      <c r="W1385" t="s">
        <v>614</v>
      </c>
      <c r="X1385" t="s">
        <v>615</v>
      </c>
      <c r="AC1385" t="s">
        <v>372</v>
      </c>
      <c r="AD1385" t="s">
        <v>863</v>
      </c>
      <c r="AE1385" t="s">
        <v>36</v>
      </c>
      <c r="AG1385">
        <v>0</v>
      </c>
      <c r="AH1385">
        <v>8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 s="36">
        <v>1</v>
      </c>
      <c r="AP1385">
        <v>1</v>
      </c>
      <c r="AQ1385">
        <v>2</v>
      </c>
      <c r="AR1385">
        <v>2</v>
      </c>
      <c r="AS1385">
        <v>3</v>
      </c>
      <c r="AT1385">
        <v>8</v>
      </c>
      <c r="AU1385" t="s">
        <v>21</v>
      </c>
      <c r="AV1385" t="s">
        <v>652</v>
      </c>
      <c r="AW1385">
        <v>70</v>
      </c>
      <c r="AX1385">
        <v>40</v>
      </c>
      <c r="AY1385">
        <v>0</v>
      </c>
      <c r="AZ1385">
        <v>6</v>
      </c>
      <c r="BA1385">
        <v>116</v>
      </c>
      <c r="BB1385">
        <v>8.6633450799999991</v>
      </c>
      <c r="BC1385">
        <v>14.9876931</v>
      </c>
      <c r="BD1385">
        <v>12</v>
      </c>
    </row>
    <row r="1386" spans="1:56" x14ac:dyDescent="0.25">
      <c r="A1386" s="171">
        <v>44182</v>
      </c>
      <c r="B1386" t="s">
        <v>10</v>
      </c>
      <c r="C1386" t="s">
        <v>659</v>
      </c>
      <c r="D1386" t="s">
        <v>11</v>
      </c>
      <c r="E1386" t="s">
        <v>660</v>
      </c>
      <c r="F1386" t="s">
        <v>51</v>
      </c>
      <c r="G1386" t="s">
        <v>1141</v>
      </c>
      <c r="H1386" t="s">
        <v>361</v>
      </c>
      <c r="I1386" t="s">
        <v>25</v>
      </c>
      <c r="J1386" t="s">
        <v>596</v>
      </c>
      <c r="L1386" t="s">
        <v>10</v>
      </c>
      <c r="M1386" t="s">
        <v>659</v>
      </c>
      <c r="N1386" t="s">
        <v>11</v>
      </c>
      <c r="O1386" t="s">
        <v>660</v>
      </c>
      <c r="P1386" t="s">
        <v>51</v>
      </c>
      <c r="Q1386" t="s">
        <v>1141</v>
      </c>
      <c r="R1386" t="s">
        <v>361</v>
      </c>
      <c r="S1386" t="s">
        <v>283</v>
      </c>
      <c r="T1386" t="s">
        <v>25</v>
      </c>
      <c r="U1386" t="s">
        <v>596</v>
      </c>
      <c r="W1386" t="s">
        <v>10</v>
      </c>
      <c r="X1386" t="s">
        <v>659</v>
      </c>
      <c r="Y1386" t="s">
        <v>11</v>
      </c>
      <c r="Z1386" t="s">
        <v>660</v>
      </c>
      <c r="AA1386" t="s">
        <v>12</v>
      </c>
      <c r="AB1386" t="s">
        <v>661</v>
      </c>
      <c r="AC1386" t="s">
        <v>381</v>
      </c>
      <c r="AD1386" t="s">
        <v>845</v>
      </c>
      <c r="AE1386" t="s">
        <v>30</v>
      </c>
      <c r="AG1386">
        <v>7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 s="36">
        <v>1</v>
      </c>
      <c r="AP1386">
        <v>1</v>
      </c>
      <c r="AQ1386">
        <v>2</v>
      </c>
      <c r="AR1386">
        <v>1</v>
      </c>
      <c r="AS1386">
        <v>3</v>
      </c>
      <c r="AT1386">
        <v>7</v>
      </c>
      <c r="AU1386" t="s">
        <v>21</v>
      </c>
      <c r="AV1386" t="s">
        <v>327</v>
      </c>
      <c r="AW1386">
        <v>90</v>
      </c>
      <c r="AX1386">
        <v>30</v>
      </c>
      <c r="AY1386">
        <v>0</v>
      </c>
      <c r="AZ1386">
        <v>3</v>
      </c>
      <c r="BA1386">
        <v>123</v>
      </c>
      <c r="BB1386">
        <v>8.6633450799999991</v>
      </c>
      <c r="BC1386">
        <v>14.9876931</v>
      </c>
      <c r="BD1386">
        <v>12</v>
      </c>
    </row>
    <row r="1387" spans="1:56" x14ac:dyDescent="0.25">
      <c r="A1387" s="171">
        <v>44182</v>
      </c>
      <c r="B1387" t="s">
        <v>10</v>
      </c>
      <c r="C1387" t="s">
        <v>659</v>
      </c>
      <c r="D1387" t="s">
        <v>11</v>
      </c>
      <c r="E1387" t="s">
        <v>660</v>
      </c>
      <c r="F1387" t="s">
        <v>51</v>
      </c>
      <c r="G1387" t="s">
        <v>1141</v>
      </c>
      <c r="H1387" t="s">
        <v>361</v>
      </c>
      <c r="I1387" t="s">
        <v>25</v>
      </c>
      <c r="J1387" t="s">
        <v>596</v>
      </c>
      <c r="L1387" t="s">
        <v>10</v>
      </c>
      <c r="M1387" t="s">
        <v>659</v>
      </c>
      <c r="N1387" t="s">
        <v>11</v>
      </c>
      <c r="O1387" t="s">
        <v>660</v>
      </c>
      <c r="P1387" t="s">
        <v>51</v>
      </c>
      <c r="Q1387" t="s">
        <v>1141</v>
      </c>
      <c r="R1387" t="s">
        <v>1166</v>
      </c>
      <c r="S1387" t="s">
        <v>283</v>
      </c>
      <c r="T1387" t="s">
        <v>25</v>
      </c>
      <c r="U1387" t="s">
        <v>596</v>
      </c>
      <c r="W1387" t="s">
        <v>10</v>
      </c>
      <c r="X1387" t="s">
        <v>659</v>
      </c>
      <c r="Y1387" t="s">
        <v>11</v>
      </c>
      <c r="Z1387" t="s">
        <v>660</v>
      </c>
      <c r="AA1387" t="s">
        <v>12</v>
      </c>
      <c r="AB1387" t="s">
        <v>661</v>
      </c>
      <c r="AC1387" t="s">
        <v>381</v>
      </c>
      <c r="AD1387" t="s">
        <v>845</v>
      </c>
      <c r="AE1387" t="s">
        <v>30</v>
      </c>
      <c r="AG1387">
        <v>6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 s="36">
        <v>1</v>
      </c>
      <c r="AP1387">
        <v>1</v>
      </c>
      <c r="AQ1387">
        <v>2</v>
      </c>
      <c r="AR1387">
        <v>1</v>
      </c>
      <c r="AS1387">
        <v>2</v>
      </c>
      <c r="AT1387">
        <v>6</v>
      </c>
      <c r="AU1387" t="s">
        <v>21</v>
      </c>
      <c r="AV1387" t="s">
        <v>327</v>
      </c>
      <c r="AW1387">
        <v>60</v>
      </c>
      <c r="AX1387">
        <v>20</v>
      </c>
      <c r="AY1387">
        <v>0</v>
      </c>
      <c r="AZ1387">
        <v>3</v>
      </c>
      <c r="BA1387">
        <v>83</v>
      </c>
      <c r="BB1387">
        <v>8.6633450799999991</v>
      </c>
      <c r="BC1387">
        <v>14.9876931</v>
      </c>
      <c r="BD1387">
        <v>12</v>
      </c>
    </row>
    <row r="1388" spans="1:56" x14ac:dyDescent="0.25">
      <c r="A1388" s="171">
        <v>44182</v>
      </c>
      <c r="B1388" t="s">
        <v>10</v>
      </c>
      <c r="C1388" t="s">
        <v>659</v>
      </c>
      <c r="D1388" t="s">
        <v>11</v>
      </c>
      <c r="E1388" t="s">
        <v>660</v>
      </c>
      <c r="F1388" t="s">
        <v>51</v>
      </c>
      <c r="G1388" t="s">
        <v>1141</v>
      </c>
      <c r="H1388" t="s">
        <v>361</v>
      </c>
      <c r="I1388" t="s">
        <v>14</v>
      </c>
      <c r="J1388" t="s">
        <v>611</v>
      </c>
      <c r="L1388" t="s">
        <v>52</v>
      </c>
      <c r="M1388" t="s">
        <v>616</v>
      </c>
      <c r="R1388" t="s">
        <v>372</v>
      </c>
      <c r="S1388" t="s">
        <v>63</v>
      </c>
      <c r="T1388" t="s">
        <v>17</v>
      </c>
      <c r="U1388" t="s">
        <v>594</v>
      </c>
      <c r="W1388" t="s">
        <v>614</v>
      </c>
      <c r="X1388" t="s">
        <v>615</v>
      </c>
      <c r="AC1388" t="s">
        <v>372</v>
      </c>
      <c r="AD1388" t="s">
        <v>898</v>
      </c>
      <c r="AE1388" t="s">
        <v>36</v>
      </c>
      <c r="AG1388">
        <v>0</v>
      </c>
      <c r="AH1388">
        <v>10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 s="36">
        <v>1</v>
      </c>
      <c r="AP1388">
        <v>2</v>
      </c>
      <c r="AQ1388">
        <v>2</v>
      </c>
      <c r="AR1388">
        <v>1</v>
      </c>
      <c r="AS1388">
        <v>5</v>
      </c>
      <c r="AT1388">
        <v>10</v>
      </c>
      <c r="AU1388" t="s">
        <v>21</v>
      </c>
      <c r="AV1388" t="s">
        <v>652</v>
      </c>
      <c r="AW1388">
        <v>150</v>
      </c>
      <c r="AX1388">
        <v>40</v>
      </c>
      <c r="AY1388">
        <v>0</v>
      </c>
      <c r="AZ1388">
        <v>8</v>
      </c>
      <c r="BA1388">
        <v>198</v>
      </c>
      <c r="BB1388">
        <v>8.6633450799999991</v>
      </c>
      <c r="BC1388">
        <v>14.9876931</v>
      </c>
      <c r="BD1388">
        <v>12</v>
      </c>
    </row>
    <row r="1389" spans="1:56" x14ac:dyDescent="0.25">
      <c r="A1389" s="171">
        <v>44182</v>
      </c>
      <c r="B1389" t="s">
        <v>10</v>
      </c>
      <c r="C1389" t="s">
        <v>659</v>
      </c>
      <c r="D1389" t="s">
        <v>11</v>
      </c>
      <c r="E1389" t="s">
        <v>660</v>
      </c>
      <c r="F1389" t="s">
        <v>51</v>
      </c>
      <c r="G1389" t="s">
        <v>1141</v>
      </c>
      <c r="H1389" t="s">
        <v>361</v>
      </c>
      <c r="I1389" t="s">
        <v>14</v>
      </c>
      <c r="J1389" t="s">
        <v>611</v>
      </c>
      <c r="L1389" t="s">
        <v>52</v>
      </c>
      <c r="M1389" t="s">
        <v>616</v>
      </c>
      <c r="R1389" t="s">
        <v>372</v>
      </c>
      <c r="S1389" t="s">
        <v>63</v>
      </c>
      <c r="T1389" t="s">
        <v>17</v>
      </c>
      <c r="U1389" t="s">
        <v>594</v>
      </c>
      <c r="W1389" t="s">
        <v>614</v>
      </c>
      <c r="X1389" t="s">
        <v>615</v>
      </c>
      <c r="AC1389" t="s">
        <v>372</v>
      </c>
      <c r="AD1389" t="s">
        <v>898</v>
      </c>
      <c r="AE1389" t="s">
        <v>36</v>
      </c>
      <c r="AG1389">
        <v>0</v>
      </c>
      <c r="AH1389">
        <v>8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 s="36">
        <v>1</v>
      </c>
      <c r="AP1389">
        <v>1</v>
      </c>
      <c r="AQ1389">
        <v>2</v>
      </c>
      <c r="AR1389">
        <v>1</v>
      </c>
      <c r="AS1389">
        <v>4</v>
      </c>
      <c r="AT1389">
        <v>8</v>
      </c>
      <c r="AU1389" t="s">
        <v>21</v>
      </c>
      <c r="AV1389" t="s">
        <v>652</v>
      </c>
      <c r="AW1389">
        <v>120</v>
      </c>
      <c r="AX1389">
        <v>25</v>
      </c>
      <c r="AY1389">
        <v>0</v>
      </c>
      <c r="AZ1389">
        <v>6</v>
      </c>
      <c r="BA1389">
        <v>151</v>
      </c>
      <c r="BB1389">
        <v>8.6633450799999991</v>
      </c>
      <c r="BC1389">
        <v>14.9876931</v>
      </c>
      <c r="BD1389">
        <v>12</v>
      </c>
    </row>
    <row r="1390" spans="1:56" x14ac:dyDescent="0.25">
      <c r="A1390" s="171">
        <v>44182</v>
      </c>
      <c r="B1390" t="s">
        <v>10</v>
      </c>
      <c r="C1390" t="s">
        <v>659</v>
      </c>
      <c r="D1390" t="s">
        <v>11</v>
      </c>
      <c r="E1390" t="s">
        <v>660</v>
      </c>
      <c r="F1390" t="s">
        <v>12</v>
      </c>
      <c r="G1390" t="s">
        <v>661</v>
      </c>
      <c r="H1390" t="s">
        <v>368</v>
      </c>
      <c r="I1390" t="s">
        <v>25</v>
      </c>
      <c r="J1390" t="s">
        <v>596</v>
      </c>
      <c r="L1390" t="s">
        <v>10</v>
      </c>
      <c r="M1390" t="s">
        <v>659</v>
      </c>
      <c r="N1390" t="s">
        <v>11</v>
      </c>
      <c r="O1390" t="s">
        <v>660</v>
      </c>
      <c r="P1390" t="s">
        <v>51</v>
      </c>
      <c r="Q1390" t="s">
        <v>1141</v>
      </c>
      <c r="R1390" t="s">
        <v>1185</v>
      </c>
      <c r="S1390" t="s">
        <v>141</v>
      </c>
      <c r="T1390" t="s">
        <v>25</v>
      </c>
      <c r="U1390" t="s">
        <v>596</v>
      </c>
      <c r="W1390" t="s">
        <v>10</v>
      </c>
      <c r="X1390" t="s">
        <v>659</v>
      </c>
      <c r="Y1390" t="s">
        <v>11</v>
      </c>
      <c r="Z1390" t="s">
        <v>660</v>
      </c>
      <c r="AA1390" t="s">
        <v>12</v>
      </c>
      <c r="AB1390" t="s">
        <v>661</v>
      </c>
      <c r="AC1390" t="s">
        <v>368</v>
      </c>
      <c r="AD1390" t="s">
        <v>283</v>
      </c>
      <c r="AE1390" t="s">
        <v>30</v>
      </c>
      <c r="AG1390">
        <v>12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 s="36">
        <v>1</v>
      </c>
      <c r="AP1390">
        <v>2</v>
      </c>
      <c r="AQ1390">
        <v>2</v>
      </c>
      <c r="AR1390">
        <v>2</v>
      </c>
      <c r="AS1390">
        <v>6</v>
      </c>
      <c r="AT1390">
        <v>12</v>
      </c>
      <c r="AU1390" t="s">
        <v>31</v>
      </c>
      <c r="AW1390">
        <v>187</v>
      </c>
      <c r="AX1390">
        <v>99</v>
      </c>
      <c r="AY1390">
        <v>0</v>
      </c>
      <c r="AZ1390">
        <v>0</v>
      </c>
      <c r="BA1390">
        <v>286</v>
      </c>
      <c r="BB1390">
        <v>7.5627594599999997</v>
      </c>
      <c r="BC1390">
        <v>15.4252009</v>
      </c>
      <c r="BD1390">
        <v>12</v>
      </c>
    </row>
    <row r="1391" spans="1:56" x14ac:dyDescent="0.25">
      <c r="A1391" s="171">
        <v>44183</v>
      </c>
      <c r="B1391" t="s">
        <v>26</v>
      </c>
      <c r="C1391" t="s">
        <v>590</v>
      </c>
      <c r="D1391" t="s">
        <v>591</v>
      </c>
      <c r="E1391" t="s">
        <v>592</v>
      </c>
      <c r="F1391" t="s">
        <v>88</v>
      </c>
      <c r="G1391" t="s">
        <v>593</v>
      </c>
      <c r="H1391" t="s">
        <v>89</v>
      </c>
      <c r="I1391" t="s">
        <v>25</v>
      </c>
      <c r="J1391" t="s">
        <v>596</v>
      </c>
      <c r="L1391" t="s">
        <v>26</v>
      </c>
      <c r="M1391" t="s">
        <v>590</v>
      </c>
      <c r="N1391" t="s">
        <v>591</v>
      </c>
      <c r="O1391" t="s">
        <v>592</v>
      </c>
      <c r="P1391" t="s">
        <v>88</v>
      </c>
      <c r="Q1391" t="s">
        <v>593</v>
      </c>
      <c r="R1391" t="s">
        <v>331</v>
      </c>
      <c r="S1391" t="s">
        <v>54</v>
      </c>
      <c r="T1391" t="s">
        <v>25</v>
      </c>
      <c r="U1391" t="s">
        <v>596</v>
      </c>
      <c r="W1391" t="s">
        <v>26</v>
      </c>
      <c r="X1391" t="s">
        <v>590</v>
      </c>
      <c r="Y1391" t="s">
        <v>591</v>
      </c>
      <c r="Z1391" t="s">
        <v>592</v>
      </c>
      <c r="AA1391" t="s">
        <v>88</v>
      </c>
      <c r="AB1391" t="s">
        <v>593</v>
      </c>
      <c r="AC1391" t="s">
        <v>776</v>
      </c>
      <c r="AD1391" t="s">
        <v>62</v>
      </c>
      <c r="AE1391" t="s">
        <v>30</v>
      </c>
      <c r="AG1391">
        <v>2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1</v>
      </c>
      <c r="AP1391">
        <v>0</v>
      </c>
      <c r="AQ1391">
        <v>0</v>
      </c>
      <c r="AR1391">
        <v>0</v>
      </c>
      <c r="AS1391">
        <v>2</v>
      </c>
      <c r="AT1391">
        <v>2</v>
      </c>
      <c r="AU1391" t="s">
        <v>37</v>
      </c>
      <c r="AW1391">
        <v>15</v>
      </c>
      <c r="AX1391">
        <v>0</v>
      </c>
      <c r="AY1391">
        <v>0</v>
      </c>
      <c r="AZ1391">
        <v>0</v>
      </c>
      <c r="BA1391">
        <v>15</v>
      </c>
      <c r="BB1391">
        <v>6.7419379599999996</v>
      </c>
      <c r="BC1391">
        <v>14.56870743</v>
      </c>
      <c r="BD1391">
        <v>12</v>
      </c>
    </row>
    <row r="1392" spans="1:56" x14ac:dyDescent="0.25">
      <c r="A1392" s="171">
        <v>44183</v>
      </c>
      <c r="B1392" t="s">
        <v>26</v>
      </c>
      <c r="C1392" t="s">
        <v>590</v>
      </c>
      <c r="D1392" t="s">
        <v>591</v>
      </c>
      <c r="E1392" t="s">
        <v>592</v>
      </c>
      <c r="F1392" t="s">
        <v>88</v>
      </c>
      <c r="G1392" t="s">
        <v>593</v>
      </c>
      <c r="H1392" t="s">
        <v>89</v>
      </c>
      <c r="I1392" t="s">
        <v>25</v>
      </c>
      <c r="J1392" t="s">
        <v>596</v>
      </c>
      <c r="L1392" t="s">
        <v>26</v>
      </c>
      <c r="M1392" t="s">
        <v>590</v>
      </c>
      <c r="N1392" t="s">
        <v>591</v>
      </c>
      <c r="O1392" t="s">
        <v>592</v>
      </c>
      <c r="P1392" t="s">
        <v>27</v>
      </c>
      <c r="Q1392" t="s">
        <v>607</v>
      </c>
      <c r="R1392" t="s">
        <v>799</v>
      </c>
      <c r="S1392" t="s">
        <v>319</v>
      </c>
      <c r="T1392" t="s">
        <v>25</v>
      </c>
      <c r="U1392" t="s">
        <v>596</v>
      </c>
      <c r="W1392" t="s">
        <v>92</v>
      </c>
      <c r="X1392" t="s">
        <v>602</v>
      </c>
      <c r="Y1392" t="s">
        <v>105</v>
      </c>
      <c r="Z1392" t="s">
        <v>609</v>
      </c>
      <c r="AA1392" t="s">
        <v>195</v>
      </c>
      <c r="AB1392" t="s">
        <v>698</v>
      </c>
      <c r="AC1392" t="s">
        <v>434</v>
      </c>
      <c r="AD1392" t="s">
        <v>322</v>
      </c>
      <c r="AE1392" t="s">
        <v>30</v>
      </c>
      <c r="AG1392">
        <v>4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1</v>
      </c>
      <c r="AP1392">
        <v>0</v>
      </c>
      <c r="AQ1392">
        <v>0</v>
      </c>
      <c r="AR1392">
        <v>1</v>
      </c>
      <c r="AS1392">
        <v>3</v>
      </c>
      <c r="AT1392">
        <v>4</v>
      </c>
      <c r="AU1392" t="s">
        <v>37</v>
      </c>
      <c r="AW1392">
        <v>59</v>
      </c>
      <c r="AX1392">
        <v>0</v>
      </c>
      <c r="AY1392">
        <v>0</v>
      </c>
      <c r="AZ1392">
        <v>0</v>
      </c>
      <c r="BA1392">
        <v>59</v>
      </c>
      <c r="BB1392">
        <v>6.7419379599999996</v>
      </c>
      <c r="BC1392">
        <v>14.56870743</v>
      </c>
      <c r="BD1392">
        <v>12</v>
      </c>
    </row>
    <row r="1393" spans="1:56" x14ac:dyDescent="0.25">
      <c r="A1393" s="171">
        <v>44183</v>
      </c>
      <c r="B1393" t="s">
        <v>26</v>
      </c>
      <c r="C1393" t="s">
        <v>590</v>
      </c>
      <c r="D1393" t="s">
        <v>591</v>
      </c>
      <c r="E1393" t="s">
        <v>592</v>
      </c>
      <c r="F1393" t="s">
        <v>88</v>
      </c>
      <c r="G1393" t="s">
        <v>593</v>
      </c>
      <c r="H1393" t="s">
        <v>89</v>
      </c>
      <c r="I1393" t="s">
        <v>25</v>
      </c>
      <c r="J1393" t="s">
        <v>596</v>
      </c>
      <c r="L1393" t="s">
        <v>26</v>
      </c>
      <c r="M1393" t="s">
        <v>590</v>
      </c>
      <c r="N1393" t="s">
        <v>591</v>
      </c>
      <c r="O1393" t="s">
        <v>592</v>
      </c>
      <c r="P1393" t="s">
        <v>142</v>
      </c>
      <c r="Q1393" t="s">
        <v>606</v>
      </c>
      <c r="R1393" t="s">
        <v>716</v>
      </c>
      <c r="S1393" t="s">
        <v>545</v>
      </c>
      <c r="T1393" t="s">
        <v>25</v>
      </c>
      <c r="U1393" t="s">
        <v>596</v>
      </c>
      <c r="W1393" t="s">
        <v>92</v>
      </c>
      <c r="X1393" t="s">
        <v>602</v>
      </c>
      <c r="Y1393" t="s">
        <v>157</v>
      </c>
      <c r="Z1393" t="s">
        <v>665</v>
      </c>
      <c r="AA1393" t="s">
        <v>158</v>
      </c>
      <c r="AB1393" t="s">
        <v>667</v>
      </c>
      <c r="AC1393" t="s">
        <v>470</v>
      </c>
      <c r="AD1393" t="s">
        <v>270</v>
      </c>
      <c r="AE1393" t="s">
        <v>30</v>
      </c>
      <c r="AG1393">
        <v>3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 s="36">
        <v>1</v>
      </c>
      <c r="AP1393">
        <v>0</v>
      </c>
      <c r="AQ1393">
        <v>0</v>
      </c>
      <c r="AR1393">
        <v>0</v>
      </c>
      <c r="AS1393">
        <v>3</v>
      </c>
      <c r="AT1393">
        <v>3</v>
      </c>
      <c r="AU1393" t="s">
        <v>37</v>
      </c>
      <c r="AW1393">
        <v>48</v>
      </c>
      <c r="AX1393">
        <v>0</v>
      </c>
      <c r="AY1393">
        <v>0</v>
      </c>
      <c r="AZ1393">
        <v>0</v>
      </c>
      <c r="BA1393">
        <v>48</v>
      </c>
      <c r="BB1393">
        <v>6.7419379599999996</v>
      </c>
      <c r="BC1393">
        <v>14.56870743</v>
      </c>
      <c r="BD1393">
        <v>12</v>
      </c>
    </row>
    <row r="1394" spans="1:56" x14ac:dyDescent="0.25">
      <c r="A1394" s="171">
        <v>44183</v>
      </c>
      <c r="B1394" t="s">
        <v>92</v>
      </c>
      <c r="C1394" t="s">
        <v>602</v>
      </c>
      <c r="D1394" t="s">
        <v>940</v>
      </c>
      <c r="E1394" t="s">
        <v>604</v>
      </c>
      <c r="F1394" t="s">
        <v>193</v>
      </c>
      <c r="G1394" t="s">
        <v>754</v>
      </c>
      <c r="H1394" t="s">
        <v>367</v>
      </c>
      <c r="I1394" t="s">
        <v>14</v>
      </c>
      <c r="J1394" t="s">
        <v>611</v>
      </c>
      <c r="L1394" t="s">
        <v>637</v>
      </c>
      <c r="M1394" t="s">
        <v>638</v>
      </c>
      <c r="R1394" t="s">
        <v>372</v>
      </c>
      <c r="S1394" t="s">
        <v>182</v>
      </c>
      <c r="T1394" t="s">
        <v>544</v>
      </c>
      <c r="U1394" t="s">
        <v>782</v>
      </c>
      <c r="AC1394" t="s">
        <v>372</v>
      </c>
      <c r="AD1394" t="s">
        <v>664</v>
      </c>
      <c r="AE1394" t="s">
        <v>20</v>
      </c>
      <c r="AG1394">
        <v>1</v>
      </c>
      <c r="AH1394">
        <v>5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 s="36">
        <v>2</v>
      </c>
      <c r="AP1394">
        <v>0</v>
      </c>
      <c r="AQ1394">
        <v>0</v>
      </c>
      <c r="AR1394">
        <v>0</v>
      </c>
      <c r="AS1394">
        <v>6</v>
      </c>
      <c r="AT1394">
        <v>6</v>
      </c>
      <c r="AU1394" t="s">
        <v>151</v>
      </c>
      <c r="AV1394" t="s">
        <v>327</v>
      </c>
      <c r="AW1394">
        <v>197</v>
      </c>
      <c r="AX1394">
        <v>0</v>
      </c>
      <c r="AY1394">
        <v>0</v>
      </c>
      <c r="AZ1394">
        <v>3</v>
      </c>
      <c r="BA1394">
        <v>200</v>
      </c>
      <c r="BB1394">
        <v>4.8990748999999996</v>
      </c>
      <c r="BC1394">
        <v>14.54433978</v>
      </c>
      <c r="BD1394">
        <v>12</v>
      </c>
    </row>
    <row r="1395" spans="1:56" x14ac:dyDescent="0.25">
      <c r="A1395" s="171">
        <v>44183</v>
      </c>
      <c r="B1395" t="s">
        <v>92</v>
      </c>
      <c r="C1395" t="s">
        <v>602</v>
      </c>
      <c r="D1395" t="s">
        <v>940</v>
      </c>
      <c r="E1395" t="s">
        <v>604</v>
      </c>
      <c r="F1395" t="s">
        <v>193</v>
      </c>
      <c r="G1395" t="s">
        <v>754</v>
      </c>
      <c r="H1395" t="s">
        <v>367</v>
      </c>
      <c r="I1395" t="s">
        <v>25</v>
      </c>
      <c r="J1395" t="s">
        <v>596</v>
      </c>
      <c r="L1395" t="s">
        <v>92</v>
      </c>
      <c r="M1395" t="s">
        <v>602</v>
      </c>
      <c r="N1395" t="s">
        <v>157</v>
      </c>
      <c r="O1395" t="s">
        <v>665</v>
      </c>
      <c r="P1395" t="s">
        <v>201</v>
      </c>
      <c r="Q1395" t="s">
        <v>666</v>
      </c>
      <c r="R1395" t="s">
        <v>1042</v>
      </c>
      <c r="S1395" t="s">
        <v>319</v>
      </c>
      <c r="T1395" t="s">
        <v>17</v>
      </c>
      <c r="U1395" t="s">
        <v>594</v>
      </c>
      <c r="W1395" t="s">
        <v>647</v>
      </c>
      <c r="X1395" t="s">
        <v>648</v>
      </c>
      <c r="AC1395" t="s">
        <v>372</v>
      </c>
      <c r="AD1395" t="s">
        <v>270</v>
      </c>
      <c r="AE1395" t="s">
        <v>30</v>
      </c>
      <c r="AG1395">
        <v>5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 s="36">
        <v>1</v>
      </c>
      <c r="AP1395">
        <v>1</v>
      </c>
      <c r="AQ1395">
        <v>2</v>
      </c>
      <c r="AR1395">
        <v>2</v>
      </c>
      <c r="AS1395">
        <v>0</v>
      </c>
      <c r="AT1395">
        <v>5</v>
      </c>
      <c r="AU1395" t="s">
        <v>21</v>
      </c>
      <c r="AV1395" t="s">
        <v>327</v>
      </c>
      <c r="AW1395">
        <v>158</v>
      </c>
      <c r="AX1395">
        <v>12</v>
      </c>
      <c r="AY1395">
        <v>0</v>
      </c>
      <c r="AZ1395">
        <v>2</v>
      </c>
      <c r="BA1395">
        <v>172</v>
      </c>
      <c r="BB1395">
        <v>4.8990748999999996</v>
      </c>
      <c r="BC1395">
        <v>14.54433978</v>
      </c>
      <c r="BD1395">
        <v>12</v>
      </c>
    </row>
    <row r="1396" spans="1:56" x14ac:dyDescent="0.25">
      <c r="A1396" s="171">
        <v>44183</v>
      </c>
      <c r="B1396" t="s">
        <v>92</v>
      </c>
      <c r="C1396" t="s">
        <v>602</v>
      </c>
      <c r="D1396" t="s">
        <v>940</v>
      </c>
      <c r="E1396" t="s">
        <v>604</v>
      </c>
      <c r="F1396" t="s">
        <v>193</v>
      </c>
      <c r="G1396" t="s">
        <v>754</v>
      </c>
      <c r="H1396" t="s">
        <v>367</v>
      </c>
      <c r="I1396" t="s">
        <v>25</v>
      </c>
      <c r="J1396" t="s">
        <v>596</v>
      </c>
      <c r="L1396" t="s">
        <v>92</v>
      </c>
      <c r="M1396" t="s">
        <v>602</v>
      </c>
      <c r="N1396" t="s">
        <v>940</v>
      </c>
      <c r="O1396" t="s">
        <v>604</v>
      </c>
      <c r="P1396" t="s">
        <v>246</v>
      </c>
      <c r="Q1396" t="s">
        <v>717</v>
      </c>
      <c r="R1396" t="s">
        <v>1060</v>
      </c>
      <c r="S1396" t="s">
        <v>319</v>
      </c>
      <c r="T1396" t="s">
        <v>25</v>
      </c>
      <c r="U1396" t="s">
        <v>596</v>
      </c>
      <c r="W1396" t="s">
        <v>92</v>
      </c>
      <c r="X1396" t="s">
        <v>602</v>
      </c>
      <c r="Y1396" t="s">
        <v>603</v>
      </c>
      <c r="Z1396" t="s">
        <v>604</v>
      </c>
      <c r="AA1396" t="s">
        <v>193</v>
      </c>
      <c r="AB1396" t="s">
        <v>754</v>
      </c>
      <c r="AC1396" t="s">
        <v>1090</v>
      </c>
      <c r="AD1396" t="s">
        <v>320</v>
      </c>
      <c r="AE1396" t="s">
        <v>30</v>
      </c>
      <c r="AG1396">
        <v>3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 s="36">
        <v>1</v>
      </c>
      <c r="AP1396">
        <v>0</v>
      </c>
      <c r="AQ1396">
        <v>0</v>
      </c>
      <c r="AR1396">
        <v>0</v>
      </c>
      <c r="AS1396">
        <v>3</v>
      </c>
      <c r="AT1396">
        <v>3</v>
      </c>
      <c r="AU1396" t="s">
        <v>37</v>
      </c>
      <c r="AW1396">
        <v>24</v>
      </c>
      <c r="AX1396">
        <v>0</v>
      </c>
      <c r="AY1396">
        <v>0</v>
      </c>
      <c r="AZ1396">
        <v>0</v>
      </c>
      <c r="BA1396">
        <v>24</v>
      </c>
      <c r="BB1396">
        <v>4.8990748999999996</v>
      </c>
      <c r="BC1396">
        <v>14.54433978</v>
      </c>
      <c r="BD1396">
        <v>12</v>
      </c>
    </row>
    <row r="1397" spans="1:56" x14ac:dyDescent="0.25">
      <c r="A1397" s="171">
        <v>44183</v>
      </c>
      <c r="B1397" t="s">
        <v>92</v>
      </c>
      <c r="C1397" t="s">
        <v>602</v>
      </c>
      <c r="D1397" t="s">
        <v>940</v>
      </c>
      <c r="E1397" t="s">
        <v>604</v>
      </c>
      <c r="F1397" t="s">
        <v>193</v>
      </c>
      <c r="G1397" t="s">
        <v>754</v>
      </c>
      <c r="H1397" t="s">
        <v>367</v>
      </c>
      <c r="I1397" t="s">
        <v>25</v>
      </c>
      <c r="J1397" t="s">
        <v>596</v>
      </c>
      <c r="L1397" t="s">
        <v>92</v>
      </c>
      <c r="M1397" t="s">
        <v>602</v>
      </c>
      <c r="N1397" t="s">
        <v>940</v>
      </c>
      <c r="O1397" t="s">
        <v>604</v>
      </c>
      <c r="P1397" t="s">
        <v>193</v>
      </c>
      <c r="Q1397" t="s">
        <v>754</v>
      </c>
      <c r="R1397" t="s">
        <v>366</v>
      </c>
      <c r="S1397" t="s">
        <v>283</v>
      </c>
      <c r="T1397" t="s">
        <v>25</v>
      </c>
      <c r="U1397" t="s">
        <v>596</v>
      </c>
      <c r="W1397" t="s">
        <v>92</v>
      </c>
      <c r="X1397" t="s">
        <v>602</v>
      </c>
      <c r="Y1397" t="s">
        <v>603</v>
      </c>
      <c r="Z1397" t="s">
        <v>604</v>
      </c>
      <c r="AA1397" t="s">
        <v>193</v>
      </c>
      <c r="AB1397" t="s">
        <v>754</v>
      </c>
      <c r="AC1397" t="s">
        <v>1090</v>
      </c>
      <c r="AD1397" t="s">
        <v>338</v>
      </c>
      <c r="AE1397" t="s">
        <v>30</v>
      </c>
      <c r="AG1397">
        <v>2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 s="36">
        <v>1</v>
      </c>
      <c r="AP1397">
        <v>0</v>
      </c>
      <c r="AQ1397">
        <v>0</v>
      </c>
      <c r="AR1397">
        <v>0</v>
      </c>
      <c r="AS1397">
        <v>2</v>
      </c>
      <c r="AT1397">
        <v>2</v>
      </c>
      <c r="AU1397" t="s">
        <v>37</v>
      </c>
      <c r="AW1397">
        <v>23</v>
      </c>
      <c r="AX1397">
        <v>0</v>
      </c>
      <c r="AY1397">
        <v>0</v>
      </c>
      <c r="AZ1397">
        <v>0</v>
      </c>
      <c r="BA1397">
        <v>23</v>
      </c>
      <c r="BB1397">
        <v>4.8990748999999996</v>
      </c>
      <c r="BC1397">
        <v>14.54433978</v>
      </c>
      <c r="BD1397">
        <v>12</v>
      </c>
    </row>
    <row r="1398" spans="1:56" x14ac:dyDescent="0.25">
      <c r="A1398" s="171">
        <v>44183</v>
      </c>
      <c r="B1398" t="s">
        <v>92</v>
      </c>
      <c r="C1398" t="s">
        <v>602</v>
      </c>
      <c r="D1398" t="s">
        <v>940</v>
      </c>
      <c r="E1398" t="s">
        <v>604</v>
      </c>
      <c r="F1398" t="s">
        <v>193</v>
      </c>
      <c r="G1398" t="s">
        <v>754</v>
      </c>
      <c r="H1398" t="s">
        <v>367</v>
      </c>
      <c r="I1398" t="s">
        <v>14</v>
      </c>
      <c r="J1398" t="s">
        <v>611</v>
      </c>
      <c r="L1398" t="s">
        <v>280</v>
      </c>
      <c r="M1398" t="s">
        <v>1028</v>
      </c>
      <c r="R1398" t="s">
        <v>372</v>
      </c>
      <c r="S1398" t="s">
        <v>50</v>
      </c>
      <c r="T1398" t="s">
        <v>544</v>
      </c>
      <c r="U1398" t="s">
        <v>782</v>
      </c>
      <c r="AC1398" t="s">
        <v>372</v>
      </c>
      <c r="AD1398" t="s">
        <v>1084</v>
      </c>
      <c r="AE1398" t="s">
        <v>20</v>
      </c>
      <c r="AG1398">
        <v>2</v>
      </c>
      <c r="AH1398">
        <v>7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 s="36">
        <v>2</v>
      </c>
      <c r="AP1398">
        <v>0</v>
      </c>
      <c r="AQ1398">
        <v>0</v>
      </c>
      <c r="AR1398">
        <v>0</v>
      </c>
      <c r="AS1398">
        <v>9</v>
      </c>
      <c r="AT1398">
        <v>9</v>
      </c>
      <c r="AU1398" t="s">
        <v>37</v>
      </c>
      <c r="AW1398">
        <v>236</v>
      </c>
      <c r="AX1398">
        <v>0</v>
      </c>
      <c r="AY1398">
        <v>0</v>
      </c>
      <c r="AZ1398">
        <v>0</v>
      </c>
      <c r="BA1398">
        <v>236</v>
      </c>
      <c r="BB1398">
        <v>4.8990748999999996</v>
      </c>
      <c r="BC1398">
        <v>14.54433978</v>
      </c>
      <c r="BD1398">
        <v>12</v>
      </c>
    </row>
    <row r="1399" spans="1:56" x14ac:dyDescent="0.25">
      <c r="A1399" s="171">
        <v>44183</v>
      </c>
      <c r="B1399" t="s">
        <v>92</v>
      </c>
      <c r="C1399" t="s">
        <v>602</v>
      </c>
      <c r="D1399" t="s">
        <v>940</v>
      </c>
      <c r="E1399" t="s">
        <v>604</v>
      </c>
      <c r="F1399" t="s">
        <v>193</v>
      </c>
      <c r="G1399" t="s">
        <v>754</v>
      </c>
      <c r="H1399" t="s">
        <v>367</v>
      </c>
      <c r="I1399" t="s">
        <v>25</v>
      </c>
      <c r="J1399" t="s">
        <v>596</v>
      </c>
      <c r="L1399" t="s">
        <v>92</v>
      </c>
      <c r="M1399" t="s">
        <v>602</v>
      </c>
      <c r="N1399" t="s">
        <v>940</v>
      </c>
      <c r="O1399" t="s">
        <v>604</v>
      </c>
      <c r="P1399" t="s">
        <v>154</v>
      </c>
      <c r="Q1399" t="s">
        <v>605</v>
      </c>
      <c r="R1399" t="s">
        <v>1057</v>
      </c>
      <c r="S1399" t="s">
        <v>319</v>
      </c>
      <c r="T1399" t="s">
        <v>17</v>
      </c>
      <c r="U1399" t="s">
        <v>594</v>
      </c>
      <c r="W1399" t="s">
        <v>221</v>
      </c>
      <c r="X1399" t="s">
        <v>622</v>
      </c>
      <c r="AC1399" t="s">
        <v>372</v>
      </c>
      <c r="AD1399" t="s">
        <v>279</v>
      </c>
      <c r="AE1399" t="s">
        <v>30</v>
      </c>
      <c r="AG1399">
        <v>3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 s="36">
        <v>1</v>
      </c>
      <c r="AP1399">
        <v>0</v>
      </c>
      <c r="AQ1399">
        <v>0</v>
      </c>
      <c r="AR1399">
        <v>0</v>
      </c>
      <c r="AS1399">
        <v>3</v>
      </c>
      <c r="AT1399">
        <v>3</v>
      </c>
      <c r="AU1399" t="s">
        <v>37</v>
      </c>
      <c r="AW1399">
        <v>32</v>
      </c>
      <c r="AX1399">
        <v>0</v>
      </c>
      <c r="AY1399">
        <v>0</v>
      </c>
      <c r="AZ1399">
        <v>0</v>
      </c>
      <c r="BA1399">
        <v>32</v>
      </c>
      <c r="BB1399">
        <v>4.8990748999999996</v>
      </c>
      <c r="BC1399">
        <v>14.54433978</v>
      </c>
      <c r="BD1399">
        <v>12</v>
      </c>
    </row>
    <row r="1400" spans="1:56" x14ac:dyDescent="0.25">
      <c r="A1400" s="171">
        <v>44183</v>
      </c>
      <c r="B1400" t="s">
        <v>92</v>
      </c>
      <c r="C1400" t="s">
        <v>602</v>
      </c>
      <c r="D1400" t="s">
        <v>940</v>
      </c>
      <c r="E1400" t="s">
        <v>604</v>
      </c>
      <c r="F1400" t="s">
        <v>193</v>
      </c>
      <c r="G1400" t="s">
        <v>754</v>
      </c>
      <c r="H1400" t="s">
        <v>367</v>
      </c>
      <c r="I1400" t="s">
        <v>25</v>
      </c>
      <c r="J1400" t="s">
        <v>596</v>
      </c>
      <c r="L1400" t="s">
        <v>92</v>
      </c>
      <c r="M1400" t="s">
        <v>602</v>
      </c>
      <c r="N1400" t="s">
        <v>157</v>
      </c>
      <c r="O1400" t="s">
        <v>665</v>
      </c>
      <c r="P1400" t="s">
        <v>158</v>
      </c>
      <c r="Q1400" t="s">
        <v>667</v>
      </c>
      <c r="R1400" t="s">
        <v>1119</v>
      </c>
      <c r="S1400" t="s">
        <v>253</v>
      </c>
      <c r="T1400" t="s">
        <v>25</v>
      </c>
      <c r="U1400" t="s">
        <v>596</v>
      </c>
      <c r="W1400" t="s">
        <v>92</v>
      </c>
      <c r="X1400" t="s">
        <v>602</v>
      </c>
      <c r="Y1400" t="s">
        <v>93</v>
      </c>
      <c r="Z1400" t="s">
        <v>687</v>
      </c>
      <c r="AA1400" t="s">
        <v>211</v>
      </c>
      <c r="AB1400" t="s">
        <v>688</v>
      </c>
      <c r="AC1400" t="s">
        <v>1120</v>
      </c>
      <c r="AD1400" t="s">
        <v>267</v>
      </c>
      <c r="AE1400" t="s">
        <v>30</v>
      </c>
      <c r="AG1400">
        <v>5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 s="36">
        <v>1</v>
      </c>
      <c r="AP1400">
        <v>0</v>
      </c>
      <c r="AQ1400">
        <v>0</v>
      </c>
      <c r="AR1400">
        <v>0</v>
      </c>
      <c r="AS1400">
        <v>5</v>
      </c>
      <c r="AT1400">
        <v>5</v>
      </c>
      <c r="AU1400" t="s">
        <v>21</v>
      </c>
      <c r="AV1400" t="s">
        <v>327</v>
      </c>
      <c r="AW1400">
        <v>149</v>
      </c>
      <c r="AX1400">
        <v>11</v>
      </c>
      <c r="AY1400">
        <v>0</v>
      </c>
      <c r="AZ1400">
        <v>3</v>
      </c>
      <c r="BA1400">
        <v>163</v>
      </c>
      <c r="BB1400">
        <v>4.8990748999999996</v>
      </c>
      <c r="BC1400">
        <v>14.54433978</v>
      </c>
      <c r="BD1400">
        <v>12</v>
      </c>
    </row>
    <row r="1401" spans="1:56" x14ac:dyDescent="0.25">
      <c r="A1401" s="171">
        <v>44183</v>
      </c>
      <c r="B1401" t="s">
        <v>92</v>
      </c>
      <c r="C1401" t="s">
        <v>602</v>
      </c>
      <c r="D1401" t="s">
        <v>940</v>
      </c>
      <c r="E1401" t="s">
        <v>604</v>
      </c>
      <c r="F1401" t="s">
        <v>193</v>
      </c>
      <c r="G1401" t="s">
        <v>754</v>
      </c>
      <c r="H1401" t="s">
        <v>367</v>
      </c>
      <c r="I1401" t="s">
        <v>14</v>
      </c>
      <c r="J1401" t="s">
        <v>611</v>
      </c>
      <c r="L1401" t="s">
        <v>280</v>
      </c>
      <c r="M1401" t="s">
        <v>1028</v>
      </c>
      <c r="R1401" t="s">
        <v>372</v>
      </c>
      <c r="S1401" t="s">
        <v>182</v>
      </c>
      <c r="T1401" t="s">
        <v>544</v>
      </c>
      <c r="U1401" t="s">
        <v>782</v>
      </c>
      <c r="AC1401" t="s">
        <v>372</v>
      </c>
      <c r="AD1401" t="s">
        <v>664</v>
      </c>
      <c r="AE1401" t="s">
        <v>1126</v>
      </c>
      <c r="AG1401">
        <v>0</v>
      </c>
      <c r="AH1401">
        <v>5</v>
      </c>
      <c r="AI1401">
        <v>0</v>
      </c>
      <c r="AJ1401">
        <v>0</v>
      </c>
      <c r="AK1401">
        <v>0</v>
      </c>
      <c r="AL1401">
        <v>0</v>
      </c>
      <c r="AM1401">
        <v>1</v>
      </c>
      <c r="AN1401">
        <v>0</v>
      </c>
      <c r="AO1401" s="36">
        <v>2</v>
      </c>
      <c r="AP1401">
        <v>0</v>
      </c>
      <c r="AQ1401">
        <v>0</v>
      </c>
      <c r="AR1401">
        <v>0</v>
      </c>
      <c r="AS1401">
        <v>6</v>
      </c>
      <c r="AT1401">
        <v>6</v>
      </c>
      <c r="AU1401" t="s">
        <v>37</v>
      </c>
      <c r="AW1401">
        <v>186</v>
      </c>
      <c r="AX1401">
        <v>0</v>
      </c>
      <c r="AY1401">
        <v>0</v>
      </c>
      <c r="AZ1401">
        <v>0</v>
      </c>
      <c r="BA1401">
        <v>186</v>
      </c>
      <c r="BB1401">
        <v>4.8990748999999996</v>
      </c>
      <c r="BC1401">
        <v>14.54433978</v>
      </c>
      <c r="BD1401">
        <v>12</v>
      </c>
    </row>
    <row r="1402" spans="1:56" x14ac:dyDescent="0.25">
      <c r="A1402" s="171">
        <v>44183</v>
      </c>
      <c r="B1402" t="s">
        <v>92</v>
      </c>
      <c r="C1402" t="s">
        <v>602</v>
      </c>
      <c r="D1402" t="s">
        <v>940</v>
      </c>
      <c r="E1402" t="s">
        <v>604</v>
      </c>
      <c r="F1402" t="s">
        <v>193</v>
      </c>
      <c r="G1402" t="s">
        <v>754</v>
      </c>
      <c r="H1402" t="s">
        <v>367</v>
      </c>
      <c r="I1402" t="s">
        <v>25</v>
      </c>
      <c r="J1402" t="s">
        <v>596</v>
      </c>
      <c r="L1402" t="s">
        <v>109</v>
      </c>
      <c r="M1402" t="s">
        <v>690</v>
      </c>
      <c r="N1402" t="s">
        <v>271</v>
      </c>
      <c r="O1402" t="s">
        <v>714</v>
      </c>
      <c r="P1402" t="s">
        <v>305</v>
      </c>
      <c r="Q1402" t="s">
        <v>1074</v>
      </c>
      <c r="R1402" t="s">
        <v>1075</v>
      </c>
      <c r="S1402" t="s">
        <v>194</v>
      </c>
      <c r="T1402" t="s">
        <v>17</v>
      </c>
      <c r="U1402" t="s">
        <v>594</v>
      </c>
      <c r="W1402" t="s">
        <v>221</v>
      </c>
      <c r="X1402" t="s">
        <v>622</v>
      </c>
      <c r="AC1402" t="s">
        <v>372</v>
      </c>
      <c r="AD1402" t="s">
        <v>279</v>
      </c>
      <c r="AE1402" t="s">
        <v>30</v>
      </c>
      <c r="AG1402">
        <v>6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 s="36">
        <v>1</v>
      </c>
      <c r="AP1402">
        <v>0</v>
      </c>
      <c r="AQ1402">
        <v>0</v>
      </c>
      <c r="AR1402">
        <v>0</v>
      </c>
      <c r="AS1402">
        <v>6</v>
      </c>
      <c r="AT1402">
        <v>6</v>
      </c>
      <c r="AU1402" t="s">
        <v>37</v>
      </c>
      <c r="AW1402">
        <v>175</v>
      </c>
      <c r="AX1402">
        <v>0</v>
      </c>
      <c r="AY1402">
        <v>0</v>
      </c>
      <c r="AZ1402">
        <v>0</v>
      </c>
      <c r="BA1402">
        <v>175</v>
      </c>
      <c r="BB1402">
        <v>4.8990748999999996</v>
      </c>
      <c r="BC1402">
        <v>14.54433978</v>
      </c>
      <c r="BD1402">
        <v>12</v>
      </c>
    </row>
    <row r="1403" spans="1:56" x14ac:dyDescent="0.25">
      <c r="A1403" s="171">
        <v>44183</v>
      </c>
      <c r="B1403" t="s">
        <v>92</v>
      </c>
      <c r="C1403" t="s">
        <v>602</v>
      </c>
      <c r="D1403" t="s">
        <v>940</v>
      </c>
      <c r="E1403" t="s">
        <v>604</v>
      </c>
      <c r="F1403" t="s">
        <v>218</v>
      </c>
      <c r="G1403" t="s">
        <v>837</v>
      </c>
      <c r="H1403" t="s">
        <v>364</v>
      </c>
      <c r="I1403" t="s">
        <v>25</v>
      </c>
      <c r="J1403" t="s">
        <v>596</v>
      </c>
      <c r="L1403" t="s">
        <v>122</v>
      </c>
      <c r="M1403" t="s">
        <v>680</v>
      </c>
      <c r="N1403" t="s">
        <v>227</v>
      </c>
      <c r="O1403" t="s">
        <v>681</v>
      </c>
      <c r="P1403" t="s">
        <v>228</v>
      </c>
      <c r="Q1403" t="s">
        <v>977</v>
      </c>
      <c r="R1403" t="s">
        <v>444</v>
      </c>
      <c r="S1403" t="s">
        <v>545</v>
      </c>
      <c r="T1403" t="s">
        <v>17</v>
      </c>
      <c r="U1403" t="s">
        <v>594</v>
      </c>
      <c r="W1403" t="s">
        <v>632</v>
      </c>
      <c r="X1403" t="s">
        <v>633</v>
      </c>
      <c r="AC1403" t="s">
        <v>372</v>
      </c>
      <c r="AD1403" t="s">
        <v>338</v>
      </c>
      <c r="AE1403" t="s">
        <v>107</v>
      </c>
      <c r="AG1403">
        <v>4</v>
      </c>
      <c r="AH1403">
        <v>0</v>
      </c>
      <c r="AI1403">
        <v>2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2</v>
      </c>
      <c r="AP1403">
        <v>0</v>
      </c>
      <c r="AQ1403">
        <v>0</v>
      </c>
      <c r="AR1403">
        <v>0</v>
      </c>
      <c r="AS1403">
        <v>6</v>
      </c>
      <c r="AT1403">
        <v>6</v>
      </c>
      <c r="AU1403" t="s">
        <v>37</v>
      </c>
      <c r="AW1403">
        <v>154</v>
      </c>
      <c r="AX1403">
        <v>0</v>
      </c>
      <c r="AY1403">
        <v>0</v>
      </c>
      <c r="AZ1403">
        <v>0</v>
      </c>
      <c r="BA1403">
        <v>154</v>
      </c>
      <c r="BB1403">
        <v>5.0849866700000002</v>
      </c>
      <c r="BC1403">
        <v>14.63825578</v>
      </c>
      <c r="BD1403">
        <v>12</v>
      </c>
    </row>
    <row r="1404" spans="1:56" x14ac:dyDescent="0.25">
      <c r="A1404" s="171">
        <v>44183</v>
      </c>
      <c r="B1404" t="s">
        <v>92</v>
      </c>
      <c r="C1404" t="s">
        <v>602</v>
      </c>
      <c r="D1404" t="s">
        <v>940</v>
      </c>
      <c r="E1404" t="s">
        <v>604</v>
      </c>
      <c r="F1404" t="s">
        <v>218</v>
      </c>
      <c r="G1404" t="s">
        <v>837</v>
      </c>
      <c r="H1404" t="s">
        <v>364</v>
      </c>
      <c r="I1404" t="s">
        <v>14</v>
      </c>
      <c r="J1404" t="s">
        <v>611</v>
      </c>
      <c r="L1404" t="s">
        <v>159</v>
      </c>
      <c r="M1404" t="s">
        <v>653</v>
      </c>
      <c r="R1404" t="s">
        <v>372</v>
      </c>
      <c r="S1404" t="s">
        <v>249</v>
      </c>
      <c r="T1404" t="s">
        <v>17</v>
      </c>
      <c r="U1404" t="s">
        <v>594</v>
      </c>
      <c r="W1404" t="s">
        <v>18</v>
      </c>
      <c r="X1404" t="s">
        <v>601</v>
      </c>
      <c r="AC1404" t="s">
        <v>372</v>
      </c>
      <c r="AD1404" t="s">
        <v>338</v>
      </c>
      <c r="AE1404" t="s">
        <v>36</v>
      </c>
      <c r="AG1404">
        <v>0</v>
      </c>
      <c r="AH1404">
        <v>8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 s="36">
        <v>1</v>
      </c>
      <c r="AP1404">
        <v>0</v>
      </c>
      <c r="AQ1404">
        <v>2</v>
      </c>
      <c r="AR1404">
        <v>2</v>
      </c>
      <c r="AS1404">
        <v>4</v>
      </c>
      <c r="AT1404">
        <v>8</v>
      </c>
      <c r="AU1404" t="s">
        <v>21</v>
      </c>
      <c r="AV1404" t="s">
        <v>327</v>
      </c>
      <c r="AW1404">
        <v>258</v>
      </c>
      <c r="AX1404">
        <v>122</v>
      </c>
      <c r="AY1404">
        <v>0</v>
      </c>
      <c r="AZ1404">
        <v>4</v>
      </c>
      <c r="BA1404">
        <v>384</v>
      </c>
      <c r="BB1404">
        <v>5.0849866700000002</v>
      </c>
      <c r="BC1404">
        <v>14.63825578</v>
      </c>
      <c r="BD1404">
        <v>12</v>
      </c>
    </row>
    <row r="1405" spans="1:56" x14ac:dyDescent="0.25">
      <c r="A1405" s="171">
        <v>44183</v>
      </c>
      <c r="B1405" t="s">
        <v>92</v>
      </c>
      <c r="C1405" t="s">
        <v>602</v>
      </c>
      <c r="D1405" t="s">
        <v>940</v>
      </c>
      <c r="E1405" t="s">
        <v>604</v>
      </c>
      <c r="F1405" t="s">
        <v>218</v>
      </c>
      <c r="G1405" t="s">
        <v>837</v>
      </c>
      <c r="H1405" t="s">
        <v>364</v>
      </c>
      <c r="I1405" t="s">
        <v>14</v>
      </c>
      <c r="J1405" t="s">
        <v>611</v>
      </c>
      <c r="L1405" t="s">
        <v>159</v>
      </c>
      <c r="M1405" t="s">
        <v>653</v>
      </c>
      <c r="R1405" t="s">
        <v>372</v>
      </c>
      <c r="S1405" t="s">
        <v>319</v>
      </c>
      <c r="T1405" t="s">
        <v>17</v>
      </c>
      <c r="U1405" t="s">
        <v>594</v>
      </c>
      <c r="W1405" t="s">
        <v>18</v>
      </c>
      <c r="X1405" t="s">
        <v>601</v>
      </c>
      <c r="AC1405" t="s">
        <v>372</v>
      </c>
      <c r="AD1405" t="s">
        <v>338</v>
      </c>
      <c r="AE1405" t="s">
        <v>20</v>
      </c>
      <c r="AG1405">
        <v>4</v>
      </c>
      <c r="AH1405">
        <v>8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 s="36">
        <v>2</v>
      </c>
      <c r="AP1405">
        <v>0</v>
      </c>
      <c r="AQ1405">
        <v>0</v>
      </c>
      <c r="AR1405">
        <v>2</v>
      </c>
      <c r="AS1405">
        <v>10</v>
      </c>
      <c r="AT1405">
        <v>12</v>
      </c>
      <c r="AU1405" t="s">
        <v>151</v>
      </c>
      <c r="AV1405" t="s">
        <v>327</v>
      </c>
      <c r="AW1405">
        <v>170</v>
      </c>
      <c r="AX1405">
        <v>0</v>
      </c>
      <c r="AY1405">
        <v>0</v>
      </c>
      <c r="AZ1405">
        <v>6</v>
      </c>
      <c r="BA1405">
        <v>176</v>
      </c>
      <c r="BB1405">
        <v>5.0849866700000002</v>
      </c>
      <c r="BC1405">
        <v>14.63825578</v>
      </c>
      <c r="BD1405">
        <v>12</v>
      </c>
    </row>
    <row r="1406" spans="1:56" x14ac:dyDescent="0.25">
      <c r="A1406" s="171">
        <v>44183</v>
      </c>
      <c r="B1406" t="s">
        <v>92</v>
      </c>
      <c r="C1406" t="s">
        <v>602</v>
      </c>
      <c r="D1406" t="s">
        <v>157</v>
      </c>
      <c r="E1406" t="s">
        <v>665</v>
      </c>
      <c r="F1406" t="s">
        <v>158</v>
      </c>
      <c r="G1406" t="s">
        <v>667</v>
      </c>
      <c r="H1406" t="s">
        <v>847</v>
      </c>
      <c r="I1406" t="s">
        <v>17</v>
      </c>
      <c r="J1406" t="s">
        <v>594</v>
      </c>
      <c r="L1406" t="s">
        <v>18</v>
      </c>
      <c r="M1406" t="s">
        <v>601</v>
      </c>
      <c r="R1406" t="s">
        <v>372</v>
      </c>
      <c r="S1406" t="s">
        <v>63</v>
      </c>
      <c r="T1406" t="s">
        <v>25</v>
      </c>
      <c r="U1406" t="s">
        <v>596</v>
      </c>
      <c r="W1406" t="s">
        <v>92</v>
      </c>
      <c r="X1406" t="s">
        <v>602</v>
      </c>
      <c r="Y1406" t="s">
        <v>157</v>
      </c>
      <c r="Z1406" t="s">
        <v>665</v>
      </c>
      <c r="AA1406" t="s">
        <v>158</v>
      </c>
      <c r="AB1406" t="s">
        <v>667</v>
      </c>
      <c r="AC1406" t="s">
        <v>470</v>
      </c>
      <c r="AD1406" t="s">
        <v>260</v>
      </c>
      <c r="AE1406" t="s">
        <v>112</v>
      </c>
      <c r="AG1406">
        <v>0</v>
      </c>
      <c r="AH1406">
        <v>0</v>
      </c>
      <c r="AI1406">
        <v>2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1</v>
      </c>
      <c r="AP1406">
        <v>0</v>
      </c>
      <c r="AQ1406">
        <v>0</v>
      </c>
      <c r="AR1406">
        <v>0</v>
      </c>
      <c r="AS1406">
        <v>2</v>
      </c>
      <c r="AT1406">
        <v>2</v>
      </c>
      <c r="AU1406" t="s">
        <v>37</v>
      </c>
      <c r="AW1406">
        <v>67</v>
      </c>
      <c r="AX1406">
        <v>0</v>
      </c>
      <c r="AY1406">
        <v>0</v>
      </c>
      <c r="AZ1406">
        <v>0</v>
      </c>
      <c r="BA1406">
        <v>67</v>
      </c>
      <c r="BB1406">
        <v>6.0387188500000004</v>
      </c>
      <c r="BC1406">
        <v>14.40065877</v>
      </c>
      <c r="BD1406">
        <v>12</v>
      </c>
    </row>
    <row r="1407" spans="1:56" x14ac:dyDescent="0.25">
      <c r="A1407" s="171">
        <v>44183</v>
      </c>
      <c r="B1407" t="s">
        <v>10</v>
      </c>
      <c r="C1407" t="s">
        <v>659</v>
      </c>
      <c r="D1407" t="s">
        <v>11</v>
      </c>
      <c r="E1407" t="s">
        <v>660</v>
      </c>
      <c r="F1407" t="s">
        <v>51</v>
      </c>
      <c r="G1407" t="s">
        <v>1141</v>
      </c>
      <c r="H1407" t="s">
        <v>361</v>
      </c>
      <c r="I1407" t="s">
        <v>14</v>
      </c>
      <c r="J1407" t="s">
        <v>611</v>
      </c>
      <c r="L1407" t="s">
        <v>52</v>
      </c>
      <c r="M1407" t="s">
        <v>616</v>
      </c>
      <c r="R1407" t="s">
        <v>372</v>
      </c>
      <c r="S1407" t="s">
        <v>54</v>
      </c>
      <c r="T1407" t="s">
        <v>25</v>
      </c>
      <c r="U1407" t="s">
        <v>596</v>
      </c>
      <c r="W1407" t="s">
        <v>10</v>
      </c>
      <c r="X1407" t="s">
        <v>659</v>
      </c>
      <c r="Y1407" t="s">
        <v>11</v>
      </c>
      <c r="Z1407" t="s">
        <v>660</v>
      </c>
      <c r="AA1407" t="s">
        <v>12</v>
      </c>
      <c r="AB1407" t="s">
        <v>661</v>
      </c>
      <c r="AC1407" t="s">
        <v>381</v>
      </c>
      <c r="AD1407" t="s">
        <v>846</v>
      </c>
      <c r="AE1407" t="s">
        <v>36</v>
      </c>
      <c r="AG1407">
        <v>0</v>
      </c>
      <c r="AH1407">
        <v>10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 s="36">
        <v>1</v>
      </c>
      <c r="AP1407">
        <v>1</v>
      </c>
      <c r="AQ1407">
        <v>1</v>
      </c>
      <c r="AR1407">
        <v>3</v>
      </c>
      <c r="AS1407">
        <v>5</v>
      </c>
      <c r="AT1407">
        <v>10</v>
      </c>
      <c r="AU1407" t="s">
        <v>21</v>
      </c>
      <c r="AV1407" t="s">
        <v>652</v>
      </c>
      <c r="AW1407">
        <v>150</v>
      </c>
      <c r="AX1407">
        <v>50</v>
      </c>
      <c r="AY1407">
        <v>0</v>
      </c>
      <c r="AZ1407">
        <v>6</v>
      </c>
      <c r="BA1407">
        <v>206</v>
      </c>
      <c r="BB1407">
        <v>8.6633450799999991</v>
      </c>
      <c r="BC1407">
        <v>14.9876931</v>
      </c>
      <c r="BD1407">
        <v>12</v>
      </c>
    </row>
    <row r="1408" spans="1:56" x14ac:dyDescent="0.25">
      <c r="A1408" s="171">
        <v>44183</v>
      </c>
      <c r="B1408" t="s">
        <v>10</v>
      </c>
      <c r="C1408" t="s">
        <v>659</v>
      </c>
      <c r="D1408" t="s">
        <v>11</v>
      </c>
      <c r="E1408" t="s">
        <v>660</v>
      </c>
      <c r="F1408" t="s">
        <v>51</v>
      </c>
      <c r="G1408" t="s">
        <v>1141</v>
      </c>
      <c r="H1408" t="s">
        <v>361</v>
      </c>
      <c r="I1408" t="s">
        <v>14</v>
      </c>
      <c r="J1408" t="s">
        <v>611</v>
      </c>
      <c r="L1408" t="s">
        <v>52</v>
      </c>
      <c r="M1408" t="s">
        <v>616</v>
      </c>
      <c r="R1408" t="s">
        <v>372</v>
      </c>
      <c r="S1408" t="s">
        <v>54</v>
      </c>
      <c r="T1408" t="s">
        <v>25</v>
      </c>
      <c r="U1408" t="s">
        <v>596</v>
      </c>
      <c r="W1408" t="s">
        <v>10</v>
      </c>
      <c r="X1408" t="s">
        <v>659</v>
      </c>
      <c r="Y1408" t="s">
        <v>11</v>
      </c>
      <c r="Z1408" t="s">
        <v>660</v>
      </c>
      <c r="AA1408" t="s">
        <v>12</v>
      </c>
      <c r="AB1408" t="s">
        <v>661</v>
      </c>
      <c r="AC1408" t="s">
        <v>381</v>
      </c>
      <c r="AD1408" t="s">
        <v>846</v>
      </c>
      <c r="AE1408" t="s">
        <v>36</v>
      </c>
      <c r="AG1408">
        <v>0</v>
      </c>
      <c r="AH1408">
        <v>9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 s="36">
        <v>1</v>
      </c>
      <c r="AP1408">
        <v>1</v>
      </c>
      <c r="AQ1408">
        <v>2</v>
      </c>
      <c r="AR1408">
        <v>2</v>
      </c>
      <c r="AS1408">
        <v>4</v>
      </c>
      <c r="AT1408">
        <v>9</v>
      </c>
      <c r="AU1408" t="s">
        <v>21</v>
      </c>
      <c r="AV1408" t="s">
        <v>652</v>
      </c>
      <c r="AW1408">
        <v>120</v>
      </c>
      <c r="AX1408">
        <v>40</v>
      </c>
      <c r="AY1408">
        <v>0</v>
      </c>
      <c r="AZ1408">
        <v>6</v>
      </c>
      <c r="BA1408">
        <v>166</v>
      </c>
      <c r="BB1408">
        <v>8.6633450799999991</v>
      </c>
      <c r="BC1408">
        <v>14.9876931</v>
      </c>
      <c r="BD1408">
        <v>12</v>
      </c>
    </row>
    <row r="1409" spans="1:56" x14ac:dyDescent="0.25">
      <c r="A1409" s="171">
        <v>44183</v>
      </c>
      <c r="B1409" t="s">
        <v>10</v>
      </c>
      <c r="C1409" t="s">
        <v>659</v>
      </c>
      <c r="D1409" t="s">
        <v>11</v>
      </c>
      <c r="E1409" t="s">
        <v>660</v>
      </c>
      <c r="F1409" t="s">
        <v>33</v>
      </c>
      <c r="G1409" t="s">
        <v>668</v>
      </c>
      <c r="H1409" t="s">
        <v>362</v>
      </c>
      <c r="I1409" t="s">
        <v>14</v>
      </c>
      <c r="J1409" t="s">
        <v>611</v>
      </c>
      <c r="L1409" t="s">
        <v>52</v>
      </c>
      <c r="M1409" t="s">
        <v>616</v>
      </c>
      <c r="R1409" t="s">
        <v>372</v>
      </c>
      <c r="S1409" t="s">
        <v>545</v>
      </c>
      <c r="T1409" t="s">
        <v>25</v>
      </c>
      <c r="U1409" t="s">
        <v>596</v>
      </c>
      <c r="W1409" t="s">
        <v>10</v>
      </c>
      <c r="X1409" t="s">
        <v>659</v>
      </c>
      <c r="Y1409" t="s">
        <v>927</v>
      </c>
      <c r="Z1409" t="s">
        <v>928</v>
      </c>
      <c r="AA1409" t="s">
        <v>1143</v>
      </c>
      <c r="AB1409" t="s">
        <v>1144</v>
      </c>
      <c r="AC1409" t="s">
        <v>1154</v>
      </c>
      <c r="AD1409" t="s">
        <v>270</v>
      </c>
      <c r="AE1409" t="s">
        <v>36</v>
      </c>
      <c r="AG1409">
        <v>0</v>
      </c>
      <c r="AH1409">
        <v>3</v>
      </c>
      <c r="AI1409">
        <v>0</v>
      </c>
      <c r="AJ1409">
        <v>0</v>
      </c>
      <c r="AK1409">
        <v>0</v>
      </c>
      <c r="AL1409">
        <v>0</v>
      </c>
      <c r="AM1409">
        <v>0</v>
      </c>
      <c r="AN1409">
        <v>0</v>
      </c>
      <c r="AO1409" s="36">
        <v>1</v>
      </c>
      <c r="AP1409">
        <v>0</v>
      </c>
      <c r="AQ1409">
        <v>0</v>
      </c>
      <c r="AR1409">
        <v>0</v>
      </c>
      <c r="AS1409">
        <v>3</v>
      </c>
      <c r="AT1409">
        <v>3</v>
      </c>
      <c r="AU1409" t="s">
        <v>37</v>
      </c>
      <c r="AW1409">
        <v>56</v>
      </c>
      <c r="AX1409">
        <v>0</v>
      </c>
      <c r="AY1409">
        <v>0</v>
      </c>
      <c r="AZ1409">
        <v>0</v>
      </c>
      <c r="BA1409">
        <v>56</v>
      </c>
      <c r="BB1409">
        <v>9.3887997999999993</v>
      </c>
      <c r="BC1409">
        <v>13.43275727</v>
      </c>
      <c r="BD1409">
        <v>12</v>
      </c>
    </row>
    <row r="1410" spans="1:56" x14ac:dyDescent="0.25">
      <c r="A1410" s="171">
        <v>44184</v>
      </c>
      <c r="B1410" t="s">
        <v>26</v>
      </c>
      <c r="C1410" t="s">
        <v>590</v>
      </c>
      <c r="D1410" t="s">
        <v>591</v>
      </c>
      <c r="E1410" t="s">
        <v>592</v>
      </c>
      <c r="F1410" t="s">
        <v>88</v>
      </c>
      <c r="G1410" t="s">
        <v>593</v>
      </c>
      <c r="H1410" t="s">
        <v>89</v>
      </c>
      <c r="I1410" t="s">
        <v>25</v>
      </c>
      <c r="J1410" t="s">
        <v>596</v>
      </c>
      <c r="L1410" t="s">
        <v>26</v>
      </c>
      <c r="M1410" t="s">
        <v>590</v>
      </c>
      <c r="N1410" t="s">
        <v>591</v>
      </c>
      <c r="O1410" t="s">
        <v>592</v>
      </c>
      <c r="P1410" t="s">
        <v>142</v>
      </c>
      <c r="Q1410" t="s">
        <v>606</v>
      </c>
      <c r="R1410" t="s">
        <v>153</v>
      </c>
      <c r="S1410" t="s">
        <v>54</v>
      </c>
      <c r="T1410" t="s">
        <v>25</v>
      </c>
      <c r="U1410" t="s">
        <v>596</v>
      </c>
      <c r="W1410" t="s">
        <v>26</v>
      </c>
      <c r="X1410" t="s">
        <v>590</v>
      </c>
      <c r="Y1410" t="s">
        <v>591</v>
      </c>
      <c r="Z1410" t="s">
        <v>592</v>
      </c>
      <c r="AA1410" t="s">
        <v>88</v>
      </c>
      <c r="AB1410" t="s">
        <v>593</v>
      </c>
      <c r="AC1410" t="s">
        <v>400</v>
      </c>
      <c r="AD1410" t="s">
        <v>320</v>
      </c>
      <c r="AE1410" t="s">
        <v>30</v>
      </c>
      <c r="AG1410">
        <v>2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 s="36">
        <v>1</v>
      </c>
      <c r="AP1410">
        <v>0</v>
      </c>
      <c r="AQ1410">
        <v>0</v>
      </c>
      <c r="AR1410">
        <v>0</v>
      </c>
      <c r="AS1410">
        <v>2</v>
      </c>
      <c r="AT1410">
        <v>2</v>
      </c>
      <c r="AU1410" t="s">
        <v>37</v>
      </c>
      <c r="AW1410">
        <v>30</v>
      </c>
      <c r="AX1410">
        <v>0</v>
      </c>
      <c r="AY1410">
        <v>0</v>
      </c>
      <c r="AZ1410">
        <v>0</v>
      </c>
      <c r="BA1410">
        <v>30</v>
      </c>
      <c r="BB1410">
        <v>6.7419379599999996</v>
      </c>
      <c r="BC1410">
        <v>14.56870743</v>
      </c>
      <c r="BD1410">
        <v>12</v>
      </c>
    </row>
    <row r="1411" spans="1:56" x14ac:dyDescent="0.25">
      <c r="A1411" s="171">
        <v>44184</v>
      </c>
      <c r="B1411" t="s">
        <v>26</v>
      </c>
      <c r="C1411" t="s">
        <v>590</v>
      </c>
      <c r="D1411" t="s">
        <v>591</v>
      </c>
      <c r="E1411" t="s">
        <v>592</v>
      </c>
      <c r="F1411" t="s">
        <v>88</v>
      </c>
      <c r="G1411" t="s">
        <v>593</v>
      </c>
      <c r="H1411" t="s">
        <v>89</v>
      </c>
      <c r="I1411" t="s">
        <v>17</v>
      </c>
      <c r="J1411" t="s">
        <v>594</v>
      </c>
      <c r="L1411" t="s">
        <v>177</v>
      </c>
      <c r="M1411" t="s">
        <v>624</v>
      </c>
      <c r="R1411" t="s">
        <v>372</v>
      </c>
      <c r="S1411" t="s">
        <v>59</v>
      </c>
      <c r="T1411" t="s">
        <v>25</v>
      </c>
      <c r="U1411" t="s">
        <v>596</v>
      </c>
      <c r="W1411" t="s">
        <v>92</v>
      </c>
      <c r="X1411" t="s">
        <v>602</v>
      </c>
      <c r="Y1411" t="s">
        <v>93</v>
      </c>
      <c r="Z1411" t="s">
        <v>687</v>
      </c>
      <c r="AA1411" t="s">
        <v>211</v>
      </c>
      <c r="AB1411" t="s">
        <v>688</v>
      </c>
      <c r="AC1411" t="s">
        <v>439</v>
      </c>
      <c r="AD1411" t="s">
        <v>658</v>
      </c>
      <c r="AE1411" t="s">
        <v>156</v>
      </c>
      <c r="AG1411">
        <v>3</v>
      </c>
      <c r="AH1411">
        <v>0</v>
      </c>
      <c r="AI1411">
        <v>2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2</v>
      </c>
      <c r="AP1411">
        <v>0</v>
      </c>
      <c r="AQ1411">
        <v>0</v>
      </c>
      <c r="AR1411">
        <v>1</v>
      </c>
      <c r="AS1411">
        <v>4</v>
      </c>
      <c r="AT1411">
        <v>5</v>
      </c>
      <c r="AU1411" t="s">
        <v>21</v>
      </c>
      <c r="AV1411" t="s">
        <v>327</v>
      </c>
      <c r="AW1411">
        <v>67</v>
      </c>
      <c r="AX1411">
        <v>6</v>
      </c>
      <c r="AY1411">
        <v>0</v>
      </c>
      <c r="AZ1411">
        <v>2</v>
      </c>
      <c r="BA1411">
        <v>75</v>
      </c>
      <c r="BB1411">
        <v>6.7419379599999996</v>
      </c>
      <c r="BC1411">
        <v>14.56870743</v>
      </c>
      <c r="BD1411">
        <v>12</v>
      </c>
    </row>
    <row r="1412" spans="1:56" x14ac:dyDescent="0.25">
      <c r="A1412" s="171">
        <v>44184</v>
      </c>
      <c r="B1412" t="s">
        <v>26</v>
      </c>
      <c r="C1412" t="s">
        <v>590</v>
      </c>
      <c r="D1412" t="s">
        <v>591</v>
      </c>
      <c r="E1412" t="s">
        <v>592</v>
      </c>
      <c r="F1412" t="s">
        <v>88</v>
      </c>
      <c r="G1412" t="s">
        <v>593</v>
      </c>
      <c r="H1412" t="s">
        <v>89</v>
      </c>
      <c r="I1412" t="s">
        <v>25</v>
      </c>
      <c r="J1412" t="s">
        <v>596</v>
      </c>
      <c r="L1412" t="s">
        <v>26</v>
      </c>
      <c r="M1412" t="s">
        <v>590</v>
      </c>
      <c r="N1412" t="s">
        <v>591</v>
      </c>
      <c r="O1412" t="s">
        <v>592</v>
      </c>
      <c r="P1412" t="s">
        <v>27</v>
      </c>
      <c r="Q1412" t="s">
        <v>607</v>
      </c>
      <c r="R1412" t="s">
        <v>753</v>
      </c>
      <c r="S1412" t="s">
        <v>249</v>
      </c>
      <c r="T1412" t="s">
        <v>25</v>
      </c>
      <c r="U1412" t="s">
        <v>596</v>
      </c>
      <c r="W1412" t="s">
        <v>92</v>
      </c>
      <c r="X1412" t="s">
        <v>602</v>
      </c>
      <c r="Y1412" t="s">
        <v>157</v>
      </c>
      <c r="Z1412" t="s">
        <v>665</v>
      </c>
      <c r="AA1412" t="s">
        <v>201</v>
      </c>
      <c r="AB1412" t="s">
        <v>666</v>
      </c>
      <c r="AC1412" t="s">
        <v>423</v>
      </c>
      <c r="AD1412" t="s">
        <v>266</v>
      </c>
      <c r="AE1412" t="s">
        <v>30</v>
      </c>
      <c r="AG1412">
        <v>4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1</v>
      </c>
      <c r="AP1412">
        <v>0</v>
      </c>
      <c r="AQ1412">
        <v>0</v>
      </c>
      <c r="AR1412">
        <v>1</v>
      </c>
      <c r="AS1412">
        <v>3</v>
      </c>
      <c r="AT1412">
        <v>4</v>
      </c>
      <c r="AU1412" t="s">
        <v>37</v>
      </c>
      <c r="AW1412">
        <v>41</v>
      </c>
      <c r="AX1412">
        <v>0</v>
      </c>
      <c r="AY1412">
        <v>0</v>
      </c>
      <c r="AZ1412">
        <v>0</v>
      </c>
      <c r="BA1412">
        <v>41</v>
      </c>
      <c r="BB1412">
        <v>6.7419379599999996</v>
      </c>
      <c r="BC1412">
        <v>14.56870743</v>
      </c>
      <c r="BD1412">
        <v>12</v>
      </c>
    </row>
    <row r="1413" spans="1:56" x14ac:dyDescent="0.25">
      <c r="A1413" s="171">
        <v>44184</v>
      </c>
      <c r="B1413" t="s">
        <v>92</v>
      </c>
      <c r="C1413" t="s">
        <v>602</v>
      </c>
      <c r="D1413" t="s">
        <v>940</v>
      </c>
      <c r="E1413" t="s">
        <v>604</v>
      </c>
      <c r="F1413" t="s">
        <v>193</v>
      </c>
      <c r="G1413" t="s">
        <v>754</v>
      </c>
      <c r="H1413" t="s">
        <v>367</v>
      </c>
      <c r="I1413" t="s">
        <v>25</v>
      </c>
      <c r="J1413" t="s">
        <v>596</v>
      </c>
      <c r="L1413" t="s">
        <v>92</v>
      </c>
      <c r="M1413" t="s">
        <v>602</v>
      </c>
      <c r="N1413" t="s">
        <v>940</v>
      </c>
      <c r="O1413" t="s">
        <v>604</v>
      </c>
      <c r="P1413" t="s">
        <v>193</v>
      </c>
      <c r="Q1413" t="s">
        <v>754</v>
      </c>
      <c r="R1413" t="s">
        <v>366</v>
      </c>
      <c r="S1413" t="s">
        <v>283</v>
      </c>
      <c r="T1413" t="s">
        <v>25</v>
      </c>
      <c r="U1413" t="s">
        <v>596</v>
      </c>
      <c r="W1413" t="s">
        <v>92</v>
      </c>
      <c r="X1413" t="s">
        <v>602</v>
      </c>
      <c r="Y1413" t="s">
        <v>93</v>
      </c>
      <c r="Z1413" t="s">
        <v>687</v>
      </c>
      <c r="AA1413" t="s">
        <v>211</v>
      </c>
      <c r="AB1413" t="s">
        <v>688</v>
      </c>
      <c r="AC1413" t="s">
        <v>432</v>
      </c>
      <c r="AD1413" t="s">
        <v>267</v>
      </c>
      <c r="AE1413" t="s">
        <v>30</v>
      </c>
      <c r="AG1413">
        <v>3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 s="36">
        <v>1</v>
      </c>
      <c r="AP1413">
        <v>0</v>
      </c>
      <c r="AQ1413">
        <v>0</v>
      </c>
      <c r="AR1413">
        <v>0</v>
      </c>
      <c r="AS1413">
        <v>3</v>
      </c>
      <c r="AT1413">
        <v>3</v>
      </c>
      <c r="AU1413" t="s">
        <v>37</v>
      </c>
      <c r="AW1413">
        <v>35</v>
      </c>
      <c r="AX1413">
        <v>0</v>
      </c>
      <c r="AY1413">
        <v>0</v>
      </c>
      <c r="AZ1413">
        <v>0</v>
      </c>
      <c r="BA1413">
        <v>35</v>
      </c>
      <c r="BB1413">
        <v>4.8990748999999996</v>
      </c>
      <c r="BC1413">
        <v>14.54433978</v>
      </c>
      <c r="BD1413">
        <v>12</v>
      </c>
    </row>
    <row r="1414" spans="1:56" x14ac:dyDescent="0.25">
      <c r="A1414" s="171">
        <v>44184</v>
      </c>
      <c r="B1414" t="s">
        <v>92</v>
      </c>
      <c r="C1414" t="s">
        <v>602</v>
      </c>
      <c r="D1414" t="s">
        <v>940</v>
      </c>
      <c r="E1414" t="s">
        <v>604</v>
      </c>
      <c r="F1414" t="s">
        <v>193</v>
      </c>
      <c r="G1414" t="s">
        <v>754</v>
      </c>
      <c r="H1414" t="s">
        <v>367</v>
      </c>
      <c r="I1414" t="s">
        <v>25</v>
      </c>
      <c r="J1414" t="s">
        <v>596</v>
      </c>
      <c r="L1414" t="s">
        <v>92</v>
      </c>
      <c r="M1414" t="s">
        <v>602</v>
      </c>
      <c r="N1414" t="s">
        <v>157</v>
      </c>
      <c r="O1414" t="s">
        <v>665</v>
      </c>
      <c r="P1414" t="s">
        <v>201</v>
      </c>
      <c r="Q1414" t="s">
        <v>666</v>
      </c>
      <c r="R1414" t="s">
        <v>1118</v>
      </c>
      <c r="S1414" t="s">
        <v>545</v>
      </c>
      <c r="T1414" t="s">
        <v>17</v>
      </c>
      <c r="U1414" t="s">
        <v>594</v>
      </c>
      <c r="W1414" t="s">
        <v>220</v>
      </c>
      <c r="X1414" t="s">
        <v>943</v>
      </c>
      <c r="AC1414" t="s">
        <v>372</v>
      </c>
      <c r="AD1414" t="s">
        <v>279</v>
      </c>
      <c r="AE1414" t="s">
        <v>30</v>
      </c>
      <c r="AG1414">
        <v>9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 s="36">
        <v>1</v>
      </c>
      <c r="AP1414">
        <v>0</v>
      </c>
      <c r="AQ1414">
        <v>0</v>
      </c>
      <c r="AR1414">
        <v>0</v>
      </c>
      <c r="AS1414">
        <v>9</v>
      </c>
      <c r="AT1414">
        <v>9</v>
      </c>
      <c r="AU1414" t="s">
        <v>66</v>
      </c>
      <c r="AV1414" t="s">
        <v>327</v>
      </c>
      <c r="AW1414">
        <v>206</v>
      </c>
      <c r="AX1414">
        <v>0</v>
      </c>
      <c r="AY1414">
        <v>16</v>
      </c>
      <c r="AZ1414">
        <v>2</v>
      </c>
      <c r="BA1414">
        <v>224</v>
      </c>
      <c r="BB1414">
        <v>4.8990748999999996</v>
      </c>
      <c r="BC1414">
        <v>14.54433978</v>
      </c>
      <c r="BD1414">
        <v>12</v>
      </c>
    </row>
    <row r="1415" spans="1:56" x14ac:dyDescent="0.25">
      <c r="A1415" s="171">
        <v>44184</v>
      </c>
      <c r="B1415" t="s">
        <v>92</v>
      </c>
      <c r="C1415" t="s">
        <v>602</v>
      </c>
      <c r="D1415" t="s">
        <v>940</v>
      </c>
      <c r="E1415" t="s">
        <v>604</v>
      </c>
      <c r="F1415" t="s">
        <v>193</v>
      </c>
      <c r="G1415" t="s">
        <v>754</v>
      </c>
      <c r="H1415" t="s">
        <v>367</v>
      </c>
      <c r="I1415" t="s">
        <v>25</v>
      </c>
      <c r="J1415" t="s">
        <v>596</v>
      </c>
      <c r="L1415" t="s">
        <v>92</v>
      </c>
      <c r="M1415" t="s">
        <v>602</v>
      </c>
      <c r="N1415" t="s">
        <v>157</v>
      </c>
      <c r="O1415" t="s">
        <v>665</v>
      </c>
      <c r="P1415" t="s">
        <v>158</v>
      </c>
      <c r="Q1415" t="s">
        <v>667</v>
      </c>
      <c r="R1415" t="s">
        <v>1121</v>
      </c>
      <c r="S1415" t="s">
        <v>314</v>
      </c>
      <c r="T1415" t="s">
        <v>25</v>
      </c>
      <c r="U1415" t="s">
        <v>596</v>
      </c>
      <c r="W1415" t="s">
        <v>92</v>
      </c>
      <c r="X1415" t="s">
        <v>602</v>
      </c>
      <c r="Y1415" t="s">
        <v>93</v>
      </c>
      <c r="Z1415" t="s">
        <v>687</v>
      </c>
      <c r="AA1415" t="s">
        <v>217</v>
      </c>
      <c r="AB1415" t="s">
        <v>727</v>
      </c>
      <c r="AC1415" t="s">
        <v>1122</v>
      </c>
      <c r="AD1415" t="s">
        <v>308</v>
      </c>
      <c r="AE1415" t="s">
        <v>30</v>
      </c>
      <c r="AG1415">
        <v>4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 s="36">
        <v>1</v>
      </c>
      <c r="AP1415">
        <v>0</v>
      </c>
      <c r="AQ1415">
        <v>0</v>
      </c>
      <c r="AR1415">
        <v>0</v>
      </c>
      <c r="AS1415">
        <v>4</v>
      </c>
      <c r="AT1415">
        <v>4</v>
      </c>
      <c r="AU1415" t="s">
        <v>66</v>
      </c>
      <c r="AV1415" t="s">
        <v>327</v>
      </c>
      <c r="AW1415">
        <v>301</v>
      </c>
      <c r="AX1415">
        <v>0</v>
      </c>
      <c r="AY1415">
        <v>19</v>
      </c>
      <c r="AZ1415">
        <v>3</v>
      </c>
      <c r="BA1415">
        <v>323</v>
      </c>
      <c r="BB1415">
        <v>4.8990748999999996</v>
      </c>
      <c r="BC1415">
        <v>14.54433978</v>
      </c>
      <c r="BD1415">
        <v>12</v>
      </c>
    </row>
    <row r="1416" spans="1:56" x14ac:dyDescent="0.25">
      <c r="A1416" s="171">
        <v>44184</v>
      </c>
      <c r="B1416" t="s">
        <v>92</v>
      </c>
      <c r="C1416" t="s">
        <v>602</v>
      </c>
      <c r="D1416" t="s">
        <v>940</v>
      </c>
      <c r="E1416" t="s">
        <v>604</v>
      </c>
      <c r="F1416" t="s">
        <v>193</v>
      </c>
      <c r="G1416" t="s">
        <v>754</v>
      </c>
      <c r="H1416" t="s">
        <v>367</v>
      </c>
      <c r="I1416" t="s">
        <v>14</v>
      </c>
      <c r="J1416" t="s">
        <v>611</v>
      </c>
      <c r="L1416" t="s">
        <v>637</v>
      </c>
      <c r="M1416" t="s">
        <v>638</v>
      </c>
      <c r="R1416" t="s">
        <v>372</v>
      </c>
      <c r="S1416" t="s">
        <v>245</v>
      </c>
      <c r="T1416" t="s">
        <v>544</v>
      </c>
      <c r="U1416" t="s">
        <v>782</v>
      </c>
      <c r="AC1416" t="s">
        <v>372</v>
      </c>
      <c r="AD1416" t="s">
        <v>304</v>
      </c>
      <c r="AE1416" t="s">
        <v>36</v>
      </c>
      <c r="AG1416">
        <v>0</v>
      </c>
      <c r="AH1416">
        <v>25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 s="36">
        <v>1</v>
      </c>
      <c r="AP1416">
        <v>0</v>
      </c>
      <c r="AQ1416">
        <v>0</v>
      </c>
      <c r="AR1416">
        <v>0</v>
      </c>
      <c r="AS1416">
        <v>25</v>
      </c>
      <c r="AT1416">
        <v>25</v>
      </c>
      <c r="AU1416" t="s">
        <v>151</v>
      </c>
      <c r="AV1416" t="s">
        <v>327</v>
      </c>
      <c r="AW1416">
        <v>625</v>
      </c>
      <c r="AX1416">
        <v>0</v>
      </c>
      <c r="AY1416">
        <v>0</v>
      </c>
      <c r="AZ1416">
        <v>4</v>
      </c>
      <c r="BA1416">
        <v>629</v>
      </c>
      <c r="BB1416">
        <v>4.8990748999999996</v>
      </c>
      <c r="BC1416">
        <v>14.54433978</v>
      </c>
      <c r="BD1416">
        <v>12</v>
      </c>
    </row>
    <row r="1417" spans="1:56" x14ac:dyDescent="0.25">
      <c r="A1417" s="171">
        <v>44184</v>
      </c>
      <c r="B1417" t="s">
        <v>92</v>
      </c>
      <c r="C1417" t="s">
        <v>602</v>
      </c>
      <c r="D1417" t="s">
        <v>940</v>
      </c>
      <c r="E1417" t="s">
        <v>604</v>
      </c>
      <c r="F1417" t="s">
        <v>218</v>
      </c>
      <c r="G1417" t="s">
        <v>837</v>
      </c>
      <c r="H1417" t="s">
        <v>364</v>
      </c>
      <c r="I1417" t="s">
        <v>25</v>
      </c>
      <c r="J1417" t="s">
        <v>596</v>
      </c>
      <c r="L1417" t="s">
        <v>26</v>
      </c>
      <c r="M1417" t="s">
        <v>590</v>
      </c>
      <c r="N1417" t="s">
        <v>818</v>
      </c>
      <c r="O1417" t="s">
        <v>819</v>
      </c>
      <c r="P1417" t="s">
        <v>241</v>
      </c>
      <c r="Q1417" t="s">
        <v>900</v>
      </c>
      <c r="R1417" t="s">
        <v>901</v>
      </c>
      <c r="S1417" t="s">
        <v>314</v>
      </c>
      <c r="T1417" t="s">
        <v>17</v>
      </c>
      <c r="U1417" t="s">
        <v>594</v>
      </c>
      <c r="W1417" t="s">
        <v>18</v>
      </c>
      <c r="X1417" t="s">
        <v>601</v>
      </c>
      <c r="AC1417" t="s">
        <v>372</v>
      </c>
      <c r="AD1417" t="s">
        <v>863</v>
      </c>
      <c r="AE1417" t="s">
        <v>30</v>
      </c>
      <c r="AG1417">
        <v>6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1</v>
      </c>
      <c r="AP1417">
        <v>0</v>
      </c>
      <c r="AQ1417">
        <v>0</v>
      </c>
      <c r="AR1417">
        <v>2</v>
      </c>
      <c r="AS1417">
        <v>4</v>
      </c>
      <c r="AT1417">
        <v>6</v>
      </c>
      <c r="AU1417" t="s">
        <v>21</v>
      </c>
      <c r="AV1417" t="s">
        <v>652</v>
      </c>
      <c r="AW1417">
        <v>970</v>
      </c>
      <c r="AX1417">
        <v>80</v>
      </c>
      <c r="AY1417">
        <v>0</v>
      </c>
      <c r="AZ1417">
        <v>6</v>
      </c>
      <c r="BA1417">
        <v>1056</v>
      </c>
      <c r="BB1417">
        <v>5.0849866700000002</v>
      </c>
      <c r="BC1417">
        <v>14.63825578</v>
      </c>
      <c r="BD1417">
        <v>12</v>
      </c>
    </row>
    <row r="1418" spans="1:56" x14ac:dyDescent="0.25">
      <c r="A1418" s="171">
        <v>44184</v>
      </c>
      <c r="B1418" t="s">
        <v>92</v>
      </c>
      <c r="C1418" t="s">
        <v>602</v>
      </c>
      <c r="D1418" t="s">
        <v>940</v>
      </c>
      <c r="E1418" t="s">
        <v>604</v>
      </c>
      <c r="F1418" t="s">
        <v>218</v>
      </c>
      <c r="G1418" t="s">
        <v>837</v>
      </c>
      <c r="H1418" t="s">
        <v>364</v>
      </c>
      <c r="I1418" t="s">
        <v>25</v>
      </c>
      <c r="J1418" t="s">
        <v>596</v>
      </c>
      <c r="L1418" t="s">
        <v>26</v>
      </c>
      <c r="M1418" t="s">
        <v>590</v>
      </c>
      <c r="N1418" t="s">
        <v>818</v>
      </c>
      <c r="O1418" t="s">
        <v>819</v>
      </c>
      <c r="P1418" t="s">
        <v>241</v>
      </c>
      <c r="Q1418" t="s">
        <v>900</v>
      </c>
      <c r="R1418" t="s">
        <v>901</v>
      </c>
      <c r="S1418" t="s">
        <v>314</v>
      </c>
      <c r="T1418" t="s">
        <v>17</v>
      </c>
      <c r="U1418" t="s">
        <v>594</v>
      </c>
      <c r="W1418" t="s">
        <v>18</v>
      </c>
      <c r="X1418" t="s">
        <v>601</v>
      </c>
      <c r="AC1418" t="s">
        <v>372</v>
      </c>
      <c r="AD1418" t="s">
        <v>849</v>
      </c>
      <c r="AE1418" t="s">
        <v>183</v>
      </c>
      <c r="AG1418">
        <v>4</v>
      </c>
      <c r="AH1418">
        <v>3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 s="36">
        <v>2</v>
      </c>
      <c r="AP1418">
        <v>0</v>
      </c>
      <c r="AQ1418">
        <v>0</v>
      </c>
      <c r="AR1418">
        <v>2</v>
      </c>
      <c r="AS1418">
        <v>5</v>
      </c>
      <c r="AT1418">
        <v>7</v>
      </c>
      <c r="AU1418" t="s">
        <v>31</v>
      </c>
      <c r="AW1418">
        <v>850</v>
      </c>
      <c r="AX1418">
        <v>58</v>
      </c>
      <c r="AY1418">
        <v>0</v>
      </c>
      <c r="AZ1418">
        <v>0</v>
      </c>
      <c r="BA1418">
        <v>908</v>
      </c>
      <c r="BB1418">
        <v>5.0849866700000002</v>
      </c>
      <c r="BC1418">
        <v>14.63825578</v>
      </c>
      <c r="BD1418">
        <v>12</v>
      </c>
    </row>
    <row r="1419" spans="1:56" x14ac:dyDescent="0.25">
      <c r="A1419" s="171">
        <v>44184</v>
      </c>
      <c r="B1419" t="s">
        <v>92</v>
      </c>
      <c r="C1419" t="s">
        <v>602</v>
      </c>
      <c r="D1419" t="s">
        <v>940</v>
      </c>
      <c r="E1419" t="s">
        <v>604</v>
      </c>
      <c r="F1419" t="s">
        <v>218</v>
      </c>
      <c r="G1419" t="s">
        <v>837</v>
      </c>
      <c r="H1419" t="s">
        <v>364</v>
      </c>
      <c r="I1419" t="s">
        <v>25</v>
      </c>
      <c r="J1419" t="s">
        <v>596</v>
      </c>
      <c r="L1419" t="s">
        <v>92</v>
      </c>
      <c r="M1419" t="s">
        <v>602</v>
      </c>
      <c r="N1419" t="s">
        <v>157</v>
      </c>
      <c r="O1419" t="s">
        <v>665</v>
      </c>
      <c r="P1419" t="s">
        <v>201</v>
      </c>
      <c r="Q1419" t="s">
        <v>666</v>
      </c>
      <c r="R1419" t="s">
        <v>980</v>
      </c>
      <c r="S1419" t="s">
        <v>61</v>
      </c>
      <c r="T1419" t="s">
        <v>17</v>
      </c>
      <c r="U1419" t="s">
        <v>594</v>
      </c>
      <c r="W1419" t="s">
        <v>221</v>
      </c>
      <c r="X1419" t="s">
        <v>622</v>
      </c>
      <c r="AC1419" t="s">
        <v>372</v>
      </c>
      <c r="AD1419" t="s">
        <v>863</v>
      </c>
      <c r="AE1419" t="s">
        <v>30</v>
      </c>
      <c r="AG1419">
        <v>12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 s="36">
        <v>1</v>
      </c>
      <c r="AP1419">
        <v>1</v>
      </c>
      <c r="AQ1419">
        <v>4</v>
      </c>
      <c r="AR1419">
        <v>3</v>
      </c>
      <c r="AS1419">
        <v>4</v>
      </c>
      <c r="AT1419">
        <v>12</v>
      </c>
      <c r="AU1419" t="s">
        <v>66</v>
      </c>
      <c r="AV1419" t="s">
        <v>327</v>
      </c>
      <c r="AW1419">
        <v>760</v>
      </c>
      <c r="AX1419">
        <v>0</v>
      </c>
      <c r="AY1419">
        <v>48</v>
      </c>
      <c r="AZ1419">
        <v>3</v>
      </c>
      <c r="BA1419">
        <v>811</v>
      </c>
      <c r="BB1419">
        <v>5.0849866700000002</v>
      </c>
      <c r="BC1419">
        <v>14.63825578</v>
      </c>
      <c r="BD1419">
        <v>12</v>
      </c>
    </row>
    <row r="1420" spans="1:56" x14ac:dyDescent="0.25">
      <c r="A1420" s="171">
        <v>44184</v>
      </c>
      <c r="B1420" t="s">
        <v>92</v>
      </c>
      <c r="C1420" t="s">
        <v>602</v>
      </c>
      <c r="D1420" t="s">
        <v>940</v>
      </c>
      <c r="E1420" t="s">
        <v>604</v>
      </c>
      <c r="F1420" t="s">
        <v>218</v>
      </c>
      <c r="G1420" t="s">
        <v>837</v>
      </c>
      <c r="H1420" t="s">
        <v>364</v>
      </c>
      <c r="I1420" t="s">
        <v>25</v>
      </c>
      <c r="J1420" t="s">
        <v>596</v>
      </c>
      <c r="L1420" t="s">
        <v>92</v>
      </c>
      <c r="M1420" t="s">
        <v>602</v>
      </c>
      <c r="N1420" t="s">
        <v>157</v>
      </c>
      <c r="O1420" t="s">
        <v>665</v>
      </c>
      <c r="P1420" t="s">
        <v>671</v>
      </c>
      <c r="Q1420" t="s">
        <v>672</v>
      </c>
      <c r="R1420" t="s">
        <v>925</v>
      </c>
      <c r="S1420" t="s">
        <v>61</v>
      </c>
      <c r="T1420" t="s">
        <v>17</v>
      </c>
      <c r="U1420" t="s">
        <v>594</v>
      </c>
      <c r="W1420" t="s">
        <v>163</v>
      </c>
      <c r="X1420" t="s">
        <v>643</v>
      </c>
      <c r="AC1420" t="s">
        <v>372</v>
      </c>
      <c r="AD1420" t="s">
        <v>849</v>
      </c>
      <c r="AE1420" t="s">
        <v>30</v>
      </c>
      <c r="AG1420">
        <v>4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 s="36">
        <v>1</v>
      </c>
      <c r="AP1420">
        <v>0</v>
      </c>
      <c r="AQ1420">
        <v>0</v>
      </c>
      <c r="AR1420">
        <v>1</v>
      </c>
      <c r="AS1420">
        <v>3</v>
      </c>
      <c r="AT1420">
        <v>4</v>
      </c>
      <c r="AU1420" t="s">
        <v>135</v>
      </c>
      <c r="AW1420">
        <v>350</v>
      </c>
      <c r="AX1420">
        <v>0</v>
      </c>
      <c r="AY1420">
        <v>80</v>
      </c>
      <c r="AZ1420">
        <v>0</v>
      </c>
      <c r="BA1420">
        <v>430</v>
      </c>
      <c r="BB1420">
        <v>5.0849866700000002</v>
      </c>
      <c r="BC1420">
        <v>14.63825578</v>
      </c>
      <c r="BD1420">
        <v>12</v>
      </c>
    </row>
    <row r="1421" spans="1:56" x14ac:dyDescent="0.25">
      <c r="A1421" s="171">
        <v>44184</v>
      </c>
      <c r="B1421" t="s">
        <v>92</v>
      </c>
      <c r="C1421" t="s">
        <v>602</v>
      </c>
      <c r="D1421" t="s">
        <v>940</v>
      </c>
      <c r="E1421" t="s">
        <v>604</v>
      </c>
      <c r="F1421" t="s">
        <v>218</v>
      </c>
      <c r="G1421" t="s">
        <v>837</v>
      </c>
      <c r="H1421" t="s">
        <v>364</v>
      </c>
      <c r="I1421" t="s">
        <v>25</v>
      </c>
      <c r="J1421" t="s">
        <v>596</v>
      </c>
      <c r="L1421" t="s">
        <v>92</v>
      </c>
      <c r="M1421" t="s">
        <v>602</v>
      </c>
      <c r="N1421" t="s">
        <v>157</v>
      </c>
      <c r="O1421" t="s">
        <v>665</v>
      </c>
      <c r="P1421" t="s">
        <v>201</v>
      </c>
      <c r="Q1421" t="s">
        <v>666</v>
      </c>
      <c r="R1421" t="s">
        <v>970</v>
      </c>
      <c r="S1421" t="s">
        <v>319</v>
      </c>
      <c r="T1421" t="s">
        <v>17</v>
      </c>
      <c r="U1421" t="s">
        <v>594</v>
      </c>
      <c r="W1421" t="s">
        <v>221</v>
      </c>
      <c r="X1421" t="s">
        <v>622</v>
      </c>
      <c r="AC1421" t="s">
        <v>372</v>
      </c>
      <c r="AD1421" t="s">
        <v>950</v>
      </c>
      <c r="AE1421" t="s">
        <v>30</v>
      </c>
      <c r="AG1421">
        <v>5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 s="36">
        <v>1</v>
      </c>
      <c r="AP1421">
        <v>0</v>
      </c>
      <c r="AQ1421">
        <v>0</v>
      </c>
      <c r="AR1421">
        <v>2</v>
      </c>
      <c r="AS1421">
        <v>3</v>
      </c>
      <c r="AT1421">
        <v>5</v>
      </c>
      <c r="AU1421" t="s">
        <v>37</v>
      </c>
      <c r="AW1421">
        <v>650</v>
      </c>
      <c r="AX1421">
        <v>0</v>
      </c>
      <c r="AY1421">
        <v>0</v>
      </c>
      <c r="AZ1421">
        <v>0</v>
      </c>
      <c r="BA1421">
        <v>650</v>
      </c>
      <c r="BB1421">
        <v>5.0849866700000002</v>
      </c>
      <c r="BC1421">
        <v>14.63825578</v>
      </c>
      <c r="BD1421">
        <v>12</v>
      </c>
    </row>
    <row r="1422" spans="1:56" x14ac:dyDescent="0.25">
      <c r="A1422" s="171">
        <v>44184</v>
      </c>
      <c r="B1422" t="s">
        <v>92</v>
      </c>
      <c r="C1422" t="s">
        <v>602</v>
      </c>
      <c r="D1422" t="s">
        <v>940</v>
      </c>
      <c r="E1422" t="s">
        <v>604</v>
      </c>
      <c r="F1422" t="s">
        <v>218</v>
      </c>
      <c r="G1422" t="s">
        <v>837</v>
      </c>
      <c r="H1422" t="s">
        <v>364</v>
      </c>
      <c r="I1422" t="s">
        <v>25</v>
      </c>
      <c r="J1422" t="s">
        <v>596</v>
      </c>
      <c r="L1422" t="s">
        <v>92</v>
      </c>
      <c r="M1422" t="s">
        <v>602</v>
      </c>
      <c r="N1422" t="s">
        <v>157</v>
      </c>
      <c r="O1422" t="s">
        <v>665</v>
      </c>
      <c r="P1422" t="s">
        <v>205</v>
      </c>
      <c r="Q1422" t="s">
        <v>697</v>
      </c>
      <c r="R1422" t="s">
        <v>425</v>
      </c>
      <c r="S1422" t="s">
        <v>61</v>
      </c>
      <c r="T1422" t="s">
        <v>17</v>
      </c>
      <c r="U1422" t="s">
        <v>594</v>
      </c>
      <c r="W1422" t="s">
        <v>632</v>
      </c>
      <c r="X1422" t="s">
        <v>633</v>
      </c>
      <c r="AC1422" t="s">
        <v>372</v>
      </c>
      <c r="AD1422" t="s">
        <v>950</v>
      </c>
      <c r="AE1422" t="s">
        <v>30</v>
      </c>
      <c r="AG1422">
        <v>4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 s="36">
        <v>1</v>
      </c>
      <c r="AP1422">
        <v>0</v>
      </c>
      <c r="AQ1422">
        <v>0</v>
      </c>
      <c r="AR1422">
        <v>1</v>
      </c>
      <c r="AS1422">
        <v>3</v>
      </c>
      <c r="AT1422">
        <v>4</v>
      </c>
      <c r="AU1422" t="s">
        <v>37</v>
      </c>
      <c r="AW1422">
        <v>350</v>
      </c>
      <c r="AX1422">
        <v>0</v>
      </c>
      <c r="AY1422">
        <v>0</v>
      </c>
      <c r="AZ1422">
        <v>0</v>
      </c>
      <c r="BA1422">
        <v>350</v>
      </c>
      <c r="BB1422">
        <v>5.0849866700000002</v>
      </c>
      <c r="BC1422">
        <v>14.63825578</v>
      </c>
      <c r="BD1422">
        <v>12</v>
      </c>
    </row>
    <row r="1423" spans="1:56" x14ac:dyDescent="0.25">
      <c r="A1423" s="171">
        <v>44184</v>
      </c>
      <c r="B1423" t="s">
        <v>10</v>
      </c>
      <c r="C1423" t="s">
        <v>659</v>
      </c>
      <c r="D1423" t="s">
        <v>927</v>
      </c>
      <c r="E1423" t="s">
        <v>928</v>
      </c>
      <c r="F1423" t="s">
        <v>1143</v>
      </c>
      <c r="G1423" t="s">
        <v>1144</v>
      </c>
      <c r="H1423" t="s">
        <v>578</v>
      </c>
      <c r="I1423" t="s">
        <v>25</v>
      </c>
      <c r="J1423" t="s">
        <v>596</v>
      </c>
      <c r="L1423" t="s">
        <v>10</v>
      </c>
      <c r="M1423" t="s">
        <v>659</v>
      </c>
      <c r="N1423" t="s">
        <v>11</v>
      </c>
      <c r="O1423" t="s">
        <v>660</v>
      </c>
      <c r="P1423" t="s">
        <v>33</v>
      </c>
      <c r="Q1423" t="s">
        <v>668</v>
      </c>
      <c r="R1423" t="s">
        <v>362</v>
      </c>
      <c r="S1423" t="s">
        <v>63</v>
      </c>
      <c r="T1423" t="s">
        <v>25</v>
      </c>
      <c r="U1423" t="s">
        <v>596</v>
      </c>
      <c r="W1423" t="s">
        <v>10</v>
      </c>
      <c r="X1423" t="s">
        <v>659</v>
      </c>
      <c r="Y1423" t="s">
        <v>128</v>
      </c>
      <c r="Z1423" t="s">
        <v>975</v>
      </c>
      <c r="AA1423" t="s">
        <v>145</v>
      </c>
      <c r="AB1423" t="s">
        <v>976</v>
      </c>
      <c r="AC1423" t="s">
        <v>496</v>
      </c>
      <c r="AD1423" t="s">
        <v>308</v>
      </c>
      <c r="AE1423" t="s">
        <v>30</v>
      </c>
      <c r="AG1423">
        <v>8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 s="36">
        <v>1</v>
      </c>
      <c r="AP1423">
        <v>0</v>
      </c>
      <c r="AQ1423">
        <v>2</v>
      </c>
      <c r="AR1423">
        <v>5</v>
      </c>
      <c r="AS1423">
        <v>1</v>
      </c>
      <c r="AT1423">
        <v>8</v>
      </c>
      <c r="AU1423" t="s">
        <v>44</v>
      </c>
      <c r="AW1423">
        <v>312</v>
      </c>
      <c r="AX1423">
        <v>42</v>
      </c>
      <c r="AY1423">
        <v>0</v>
      </c>
      <c r="AZ1423">
        <v>0</v>
      </c>
      <c r="BA1423">
        <v>354</v>
      </c>
      <c r="BB1423">
        <v>9.2572727399999994</v>
      </c>
      <c r="BC1423">
        <v>13.77182711</v>
      </c>
      <c r="BD1423">
        <v>12</v>
      </c>
    </row>
    <row r="1424" spans="1:56" x14ac:dyDescent="0.25">
      <c r="A1424" s="171">
        <v>44184</v>
      </c>
      <c r="B1424" t="s">
        <v>10</v>
      </c>
      <c r="C1424" t="s">
        <v>659</v>
      </c>
      <c r="D1424" t="s">
        <v>11</v>
      </c>
      <c r="E1424" t="s">
        <v>660</v>
      </c>
      <c r="F1424" t="s">
        <v>12</v>
      </c>
      <c r="G1424" t="s">
        <v>661</v>
      </c>
      <c r="H1424" t="s">
        <v>368</v>
      </c>
      <c r="I1424" t="s">
        <v>14</v>
      </c>
      <c r="J1424" t="s">
        <v>611</v>
      </c>
      <c r="L1424" t="s">
        <v>242</v>
      </c>
      <c r="M1424" t="s">
        <v>617</v>
      </c>
      <c r="R1424" t="s">
        <v>372</v>
      </c>
      <c r="S1424" t="s">
        <v>29</v>
      </c>
      <c r="T1424" t="s">
        <v>17</v>
      </c>
      <c r="U1424" t="s">
        <v>594</v>
      </c>
      <c r="W1424" t="s">
        <v>221</v>
      </c>
      <c r="X1424" t="s">
        <v>622</v>
      </c>
      <c r="AC1424" t="s">
        <v>372</v>
      </c>
      <c r="AD1424" t="s">
        <v>1183</v>
      </c>
      <c r="AE1424" t="s">
        <v>36</v>
      </c>
      <c r="AG1424">
        <v>0</v>
      </c>
      <c r="AH1424">
        <v>19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 s="36">
        <v>1</v>
      </c>
      <c r="AP1424">
        <v>3</v>
      </c>
      <c r="AQ1424">
        <v>4</v>
      </c>
      <c r="AR1424">
        <v>5</v>
      </c>
      <c r="AS1424">
        <v>7</v>
      </c>
      <c r="AT1424">
        <v>19</v>
      </c>
      <c r="AU1424" t="s">
        <v>64</v>
      </c>
      <c r="AV1424" t="s">
        <v>327</v>
      </c>
      <c r="AW1424">
        <v>307</v>
      </c>
      <c r="AX1424">
        <v>130</v>
      </c>
      <c r="AY1424">
        <v>78</v>
      </c>
      <c r="AZ1424">
        <v>5</v>
      </c>
      <c r="BA1424">
        <v>520</v>
      </c>
      <c r="BB1424">
        <v>7.5627594599999997</v>
      </c>
      <c r="BC1424">
        <v>15.4252009</v>
      </c>
      <c r="BD1424">
        <v>12</v>
      </c>
    </row>
    <row r="1425" spans="1:56" x14ac:dyDescent="0.25">
      <c r="A1425" s="171">
        <v>44184</v>
      </c>
      <c r="B1425" t="s">
        <v>10</v>
      </c>
      <c r="C1425" t="s">
        <v>659</v>
      </c>
      <c r="D1425" t="s">
        <v>11</v>
      </c>
      <c r="E1425" t="s">
        <v>660</v>
      </c>
      <c r="F1425" t="s">
        <v>12</v>
      </c>
      <c r="G1425" t="s">
        <v>661</v>
      </c>
      <c r="H1425" t="s">
        <v>368</v>
      </c>
      <c r="I1425" t="s">
        <v>14</v>
      </c>
      <c r="J1425" t="s">
        <v>611</v>
      </c>
      <c r="L1425" t="s">
        <v>23</v>
      </c>
      <c r="M1425" t="s">
        <v>613</v>
      </c>
      <c r="R1425" t="s">
        <v>372</v>
      </c>
      <c r="S1425" t="s">
        <v>179</v>
      </c>
      <c r="T1425" t="s">
        <v>25</v>
      </c>
      <c r="U1425" t="s">
        <v>596</v>
      </c>
      <c r="W1425" t="s">
        <v>10</v>
      </c>
      <c r="X1425" t="s">
        <v>659</v>
      </c>
      <c r="Y1425" t="s">
        <v>11</v>
      </c>
      <c r="Z1425" t="s">
        <v>660</v>
      </c>
      <c r="AA1425" t="s">
        <v>12</v>
      </c>
      <c r="AB1425" t="s">
        <v>661</v>
      </c>
      <c r="AC1425" t="s">
        <v>368</v>
      </c>
      <c r="AD1425" t="s">
        <v>62</v>
      </c>
      <c r="AE1425" t="s">
        <v>1184</v>
      </c>
      <c r="AG1425">
        <v>0</v>
      </c>
      <c r="AH1425">
        <v>13</v>
      </c>
      <c r="AI1425">
        <v>0</v>
      </c>
      <c r="AJ1425">
        <v>0</v>
      </c>
      <c r="AK1425">
        <v>0</v>
      </c>
      <c r="AL1425">
        <v>2</v>
      </c>
      <c r="AM1425">
        <v>0</v>
      </c>
      <c r="AN1425">
        <v>0</v>
      </c>
      <c r="AO1425" s="36">
        <v>2</v>
      </c>
      <c r="AP1425">
        <v>3</v>
      </c>
      <c r="AQ1425">
        <v>3</v>
      </c>
      <c r="AR1425">
        <v>4</v>
      </c>
      <c r="AS1425">
        <v>5</v>
      </c>
      <c r="AT1425">
        <v>15</v>
      </c>
      <c r="AU1425" t="s">
        <v>21</v>
      </c>
      <c r="AV1425" t="s">
        <v>652</v>
      </c>
      <c r="AW1425">
        <v>270</v>
      </c>
      <c r="AX1425">
        <v>109</v>
      </c>
      <c r="AY1425">
        <v>0</v>
      </c>
      <c r="AZ1425">
        <v>4</v>
      </c>
      <c r="BA1425">
        <v>383</v>
      </c>
      <c r="BB1425">
        <v>7.5627594599999997</v>
      </c>
      <c r="BC1425">
        <v>15.4252009</v>
      </c>
      <c r="BD1425">
        <v>12</v>
      </c>
    </row>
    <row r="1426" spans="1:56" x14ac:dyDescent="0.25">
      <c r="A1426" s="171">
        <v>44185</v>
      </c>
      <c r="B1426" t="s">
        <v>26</v>
      </c>
      <c r="C1426" t="s">
        <v>590</v>
      </c>
      <c r="D1426" t="s">
        <v>591</v>
      </c>
      <c r="E1426" t="s">
        <v>592</v>
      </c>
      <c r="F1426" t="s">
        <v>27</v>
      </c>
      <c r="G1426" t="s">
        <v>607</v>
      </c>
      <c r="H1426" t="s">
        <v>684</v>
      </c>
      <c r="I1426" t="s">
        <v>25</v>
      </c>
      <c r="J1426" t="s">
        <v>596</v>
      </c>
      <c r="L1426" t="s">
        <v>26</v>
      </c>
      <c r="M1426" t="s">
        <v>590</v>
      </c>
      <c r="N1426" t="s">
        <v>591</v>
      </c>
      <c r="O1426" t="s">
        <v>592</v>
      </c>
      <c r="P1426" t="s">
        <v>27</v>
      </c>
      <c r="Q1426" t="s">
        <v>607</v>
      </c>
      <c r="R1426" t="s">
        <v>822</v>
      </c>
      <c r="S1426" t="s">
        <v>320</v>
      </c>
      <c r="T1426" t="s">
        <v>25</v>
      </c>
      <c r="U1426" t="s">
        <v>596</v>
      </c>
      <c r="W1426" t="s">
        <v>92</v>
      </c>
      <c r="X1426" t="s">
        <v>602</v>
      </c>
      <c r="Y1426" t="s">
        <v>157</v>
      </c>
      <c r="Z1426" t="s">
        <v>665</v>
      </c>
      <c r="AA1426" t="s">
        <v>158</v>
      </c>
      <c r="AB1426" t="s">
        <v>667</v>
      </c>
      <c r="AC1426" t="s">
        <v>534</v>
      </c>
      <c r="AD1426" t="s">
        <v>321</v>
      </c>
      <c r="AE1426" t="s">
        <v>30</v>
      </c>
      <c r="AG1426">
        <v>3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 s="36">
        <v>1</v>
      </c>
      <c r="AP1426">
        <v>0</v>
      </c>
      <c r="AQ1426">
        <v>0</v>
      </c>
      <c r="AR1426">
        <v>0</v>
      </c>
      <c r="AS1426">
        <v>3</v>
      </c>
      <c r="AT1426">
        <v>3</v>
      </c>
      <c r="AU1426" t="s">
        <v>37</v>
      </c>
      <c r="AW1426">
        <v>54</v>
      </c>
      <c r="AX1426">
        <v>0</v>
      </c>
      <c r="AY1426">
        <v>0</v>
      </c>
      <c r="AZ1426">
        <v>0</v>
      </c>
      <c r="BA1426">
        <v>54</v>
      </c>
      <c r="BB1426">
        <v>6.7870415800000004</v>
      </c>
      <c r="BC1426">
        <v>15.02402678</v>
      </c>
      <c r="BD1426">
        <v>12</v>
      </c>
    </row>
    <row r="1427" spans="1:56" x14ac:dyDescent="0.25">
      <c r="A1427" s="171">
        <v>44185</v>
      </c>
      <c r="B1427" t="s">
        <v>92</v>
      </c>
      <c r="C1427" t="s">
        <v>602</v>
      </c>
      <c r="D1427" t="s">
        <v>940</v>
      </c>
      <c r="E1427" t="s">
        <v>604</v>
      </c>
      <c r="F1427" t="s">
        <v>218</v>
      </c>
      <c r="G1427" t="s">
        <v>837</v>
      </c>
      <c r="H1427" t="s">
        <v>364</v>
      </c>
      <c r="I1427" t="s">
        <v>25</v>
      </c>
      <c r="J1427" t="s">
        <v>596</v>
      </c>
      <c r="L1427" t="s">
        <v>92</v>
      </c>
      <c r="M1427" t="s">
        <v>602</v>
      </c>
      <c r="N1427" t="s">
        <v>940</v>
      </c>
      <c r="O1427" t="s">
        <v>604</v>
      </c>
      <c r="P1427" t="s">
        <v>218</v>
      </c>
      <c r="Q1427" t="s">
        <v>837</v>
      </c>
      <c r="R1427" t="s">
        <v>948</v>
      </c>
      <c r="S1427" t="s">
        <v>320</v>
      </c>
      <c r="T1427" t="s">
        <v>17</v>
      </c>
      <c r="U1427" t="s">
        <v>594</v>
      </c>
      <c r="W1427" t="s">
        <v>220</v>
      </c>
      <c r="X1427" t="s">
        <v>943</v>
      </c>
      <c r="AC1427" t="s">
        <v>372</v>
      </c>
      <c r="AD1427" t="s">
        <v>267</v>
      </c>
      <c r="AE1427" t="s">
        <v>107</v>
      </c>
      <c r="AG1427">
        <v>4</v>
      </c>
      <c r="AH1427">
        <v>0</v>
      </c>
      <c r="AI1427">
        <v>2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 s="36">
        <v>2</v>
      </c>
      <c r="AP1427">
        <v>0</v>
      </c>
      <c r="AQ1427">
        <v>0</v>
      </c>
      <c r="AR1427">
        <v>0</v>
      </c>
      <c r="AS1427">
        <v>6</v>
      </c>
      <c r="AT1427">
        <v>6</v>
      </c>
      <c r="AU1427" t="s">
        <v>37</v>
      </c>
      <c r="AW1427">
        <v>220</v>
      </c>
      <c r="AX1427">
        <v>0</v>
      </c>
      <c r="AY1427">
        <v>0</v>
      </c>
      <c r="AZ1427">
        <v>0</v>
      </c>
      <c r="BA1427">
        <v>220</v>
      </c>
      <c r="BB1427">
        <v>5.0849866700000002</v>
      </c>
      <c r="BC1427">
        <v>14.63825578</v>
      </c>
      <c r="BD1427">
        <v>12</v>
      </c>
    </row>
    <row r="1428" spans="1:56" x14ac:dyDescent="0.25">
      <c r="A1428" s="171">
        <v>44185</v>
      </c>
      <c r="B1428" t="s">
        <v>92</v>
      </c>
      <c r="C1428" t="s">
        <v>602</v>
      </c>
      <c r="D1428" t="s">
        <v>157</v>
      </c>
      <c r="E1428" t="s">
        <v>665</v>
      </c>
      <c r="F1428" t="s">
        <v>158</v>
      </c>
      <c r="G1428" t="s">
        <v>667</v>
      </c>
      <c r="H1428" t="s">
        <v>847</v>
      </c>
      <c r="I1428" t="s">
        <v>25</v>
      </c>
      <c r="J1428" t="s">
        <v>596</v>
      </c>
      <c r="L1428" t="s">
        <v>26</v>
      </c>
      <c r="M1428" t="s">
        <v>590</v>
      </c>
      <c r="N1428" t="s">
        <v>591</v>
      </c>
      <c r="O1428" t="s">
        <v>592</v>
      </c>
      <c r="P1428" t="s">
        <v>142</v>
      </c>
      <c r="Q1428" t="s">
        <v>606</v>
      </c>
      <c r="R1428" t="s">
        <v>699</v>
      </c>
      <c r="S1428" t="s">
        <v>152</v>
      </c>
      <c r="T1428" t="s">
        <v>25</v>
      </c>
      <c r="U1428" t="s">
        <v>596</v>
      </c>
      <c r="W1428" t="s">
        <v>92</v>
      </c>
      <c r="X1428" t="s">
        <v>602</v>
      </c>
      <c r="Y1428" t="s">
        <v>157</v>
      </c>
      <c r="Z1428" t="s">
        <v>665</v>
      </c>
      <c r="AA1428" t="s">
        <v>158</v>
      </c>
      <c r="AB1428" t="s">
        <v>667</v>
      </c>
      <c r="AC1428" t="s">
        <v>875</v>
      </c>
      <c r="AD1428" t="s">
        <v>308</v>
      </c>
      <c r="AE1428" t="s">
        <v>30</v>
      </c>
      <c r="AG1428">
        <v>3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1</v>
      </c>
      <c r="AP1428">
        <v>0</v>
      </c>
      <c r="AQ1428">
        <v>0</v>
      </c>
      <c r="AR1428">
        <v>0</v>
      </c>
      <c r="AS1428">
        <v>3</v>
      </c>
      <c r="AT1428">
        <v>3</v>
      </c>
      <c r="AU1428" t="s">
        <v>37</v>
      </c>
      <c r="AW1428">
        <v>86</v>
      </c>
      <c r="AX1428">
        <v>0</v>
      </c>
      <c r="AY1428">
        <v>0</v>
      </c>
      <c r="AZ1428">
        <v>0</v>
      </c>
      <c r="BA1428">
        <v>86</v>
      </c>
      <c r="BB1428">
        <v>6.0387188500000004</v>
      </c>
      <c r="BC1428">
        <v>14.40065877</v>
      </c>
      <c r="BD1428">
        <v>12</v>
      </c>
    </row>
    <row r="1429" spans="1:56" x14ac:dyDescent="0.25">
      <c r="A1429" s="171">
        <v>44185</v>
      </c>
      <c r="B1429" t="s">
        <v>92</v>
      </c>
      <c r="C1429" t="s">
        <v>602</v>
      </c>
      <c r="D1429" t="s">
        <v>157</v>
      </c>
      <c r="E1429" t="s">
        <v>665</v>
      </c>
      <c r="F1429" t="s">
        <v>158</v>
      </c>
      <c r="G1429" t="s">
        <v>667</v>
      </c>
      <c r="H1429" t="s">
        <v>847</v>
      </c>
      <c r="I1429" t="s">
        <v>25</v>
      </c>
      <c r="J1429" t="s">
        <v>596</v>
      </c>
      <c r="L1429" t="s">
        <v>26</v>
      </c>
      <c r="M1429" t="s">
        <v>590</v>
      </c>
      <c r="N1429" t="s">
        <v>591</v>
      </c>
      <c r="O1429" t="s">
        <v>592</v>
      </c>
      <c r="P1429" t="s">
        <v>142</v>
      </c>
      <c r="Q1429" t="s">
        <v>606</v>
      </c>
      <c r="R1429" t="s">
        <v>699</v>
      </c>
      <c r="S1429" t="s">
        <v>152</v>
      </c>
      <c r="T1429" t="s">
        <v>25</v>
      </c>
      <c r="U1429" t="s">
        <v>596</v>
      </c>
      <c r="W1429" t="s">
        <v>92</v>
      </c>
      <c r="X1429" t="s">
        <v>602</v>
      </c>
      <c r="Y1429" t="s">
        <v>157</v>
      </c>
      <c r="Z1429" t="s">
        <v>665</v>
      </c>
      <c r="AA1429" t="s">
        <v>158</v>
      </c>
      <c r="AB1429" t="s">
        <v>667</v>
      </c>
      <c r="AC1429" t="s">
        <v>875</v>
      </c>
      <c r="AD1429" t="s">
        <v>308</v>
      </c>
      <c r="AE1429" t="s">
        <v>30</v>
      </c>
      <c r="AG1429">
        <v>2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1</v>
      </c>
      <c r="AP1429">
        <v>0</v>
      </c>
      <c r="AQ1429">
        <v>0</v>
      </c>
      <c r="AR1429">
        <v>0</v>
      </c>
      <c r="AS1429">
        <v>2</v>
      </c>
      <c r="AT1429">
        <v>2</v>
      </c>
      <c r="AU1429" t="s">
        <v>37</v>
      </c>
      <c r="AW1429">
        <v>66</v>
      </c>
      <c r="AX1429">
        <v>0</v>
      </c>
      <c r="AY1429">
        <v>0</v>
      </c>
      <c r="AZ1429">
        <v>0</v>
      </c>
      <c r="BA1429">
        <v>66</v>
      </c>
      <c r="BB1429">
        <v>6.0387188500000004</v>
      </c>
      <c r="BC1429">
        <v>14.40065877</v>
      </c>
      <c r="BD1429">
        <v>12</v>
      </c>
    </row>
    <row r="1430" spans="1:56" x14ac:dyDescent="0.25">
      <c r="A1430" s="171">
        <v>44185</v>
      </c>
      <c r="B1430" t="s">
        <v>92</v>
      </c>
      <c r="C1430" t="s">
        <v>602</v>
      </c>
      <c r="D1430" t="s">
        <v>157</v>
      </c>
      <c r="E1430" t="s">
        <v>665</v>
      </c>
      <c r="F1430" t="s">
        <v>158</v>
      </c>
      <c r="G1430" t="s">
        <v>667</v>
      </c>
      <c r="H1430" t="s">
        <v>847</v>
      </c>
      <c r="I1430" t="s">
        <v>25</v>
      </c>
      <c r="J1430" t="s">
        <v>596</v>
      </c>
      <c r="L1430" t="s">
        <v>26</v>
      </c>
      <c r="M1430" t="s">
        <v>590</v>
      </c>
      <c r="N1430" t="s">
        <v>591</v>
      </c>
      <c r="O1430" t="s">
        <v>592</v>
      </c>
      <c r="P1430" t="s">
        <v>142</v>
      </c>
      <c r="Q1430" t="s">
        <v>606</v>
      </c>
      <c r="R1430" t="s">
        <v>699</v>
      </c>
      <c r="S1430" t="s">
        <v>152</v>
      </c>
      <c r="T1430" t="s">
        <v>25</v>
      </c>
      <c r="U1430" t="s">
        <v>596</v>
      </c>
      <c r="W1430" t="s">
        <v>92</v>
      </c>
      <c r="X1430" t="s">
        <v>602</v>
      </c>
      <c r="Y1430" t="s">
        <v>157</v>
      </c>
      <c r="Z1430" t="s">
        <v>665</v>
      </c>
      <c r="AA1430" t="s">
        <v>158</v>
      </c>
      <c r="AB1430" t="s">
        <v>667</v>
      </c>
      <c r="AC1430" t="s">
        <v>875</v>
      </c>
      <c r="AD1430" t="s">
        <v>308</v>
      </c>
      <c r="AE1430" t="s">
        <v>30</v>
      </c>
      <c r="AG1430">
        <v>3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1</v>
      </c>
      <c r="AP1430">
        <v>0</v>
      </c>
      <c r="AQ1430">
        <v>0</v>
      </c>
      <c r="AR1430">
        <v>0</v>
      </c>
      <c r="AS1430">
        <v>3</v>
      </c>
      <c r="AT1430">
        <v>3</v>
      </c>
      <c r="AU1430" t="s">
        <v>37</v>
      </c>
      <c r="AW1430">
        <v>118</v>
      </c>
      <c r="AX1430">
        <v>0</v>
      </c>
      <c r="AY1430">
        <v>0</v>
      </c>
      <c r="AZ1430">
        <v>0</v>
      </c>
      <c r="BA1430">
        <v>118</v>
      </c>
      <c r="BB1430">
        <v>6.0387188500000004</v>
      </c>
      <c r="BC1430">
        <v>14.40065877</v>
      </c>
      <c r="BD1430">
        <v>12</v>
      </c>
    </row>
    <row r="1431" spans="1:56" x14ac:dyDescent="0.25">
      <c r="A1431" s="171">
        <v>44185</v>
      </c>
      <c r="B1431" t="s">
        <v>92</v>
      </c>
      <c r="C1431" t="s">
        <v>602</v>
      </c>
      <c r="D1431" t="s">
        <v>157</v>
      </c>
      <c r="E1431" t="s">
        <v>665</v>
      </c>
      <c r="F1431" t="s">
        <v>158</v>
      </c>
      <c r="G1431" t="s">
        <v>667</v>
      </c>
      <c r="H1431" t="s">
        <v>847</v>
      </c>
      <c r="I1431" t="s">
        <v>25</v>
      </c>
      <c r="J1431" t="s">
        <v>596</v>
      </c>
      <c r="L1431" t="s">
        <v>26</v>
      </c>
      <c r="M1431" t="s">
        <v>590</v>
      </c>
      <c r="N1431" t="s">
        <v>591</v>
      </c>
      <c r="O1431" t="s">
        <v>592</v>
      </c>
      <c r="P1431" t="s">
        <v>88</v>
      </c>
      <c r="Q1431" t="s">
        <v>593</v>
      </c>
      <c r="R1431" t="s">
        <v>896</v>
      </c>
      <c r="S1431" t="s">
        <v>139</v>
      </c>
      <c r="T1431" t="s">
        <v>25</v>
      </c>
      <c r="U1431" t="s">
        <v>596</v>
      </c>
      <c r="W1431" t="s">
        <v>92</v>
      </c>
      <c r="X1431" t="s">
        <v>602</v>
      </c>
      <c r="Y1431" t="s">
        <v>157</v>
      </c>
      <c r="Z1431" t="s">
        <v>665</v>
      </c>
      <c r="AA1431" t="s">
        <v>158</v>
      </c>
      <c r="AB1431" t="s">
        <v>667</v>
      </c>
      <c r="AC1431" t="s">
        <v>875</v>
      </c>
      <c r="AD1431" t="s">
        <v>308</v>
      </c>
      <c r="AE1431" t="s">
        <v>30</v>
      </c>
      <c r="AG1431">
        <v>2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1</v>
      </c>
      <c r="AP1431">
        <v>0</v>
      </c>
      <c r="AQ1431">
        <v>0</v>
      </c>
      <c r="AR1431">
        <v>0</v>
      </c>
      <c r="AS1431">
        <v>2</v>
      </c>
      <c r="AT1431">
        <v>2</v>
      </c>
      <c r="AU1431" t="s">
        <v>37</v>
      </c>
      <c r="AW1431">
        <v>93</v>
      </c>
      <c r="AX1431">
        <v>0</v>
      </c>
      <c r="AY1431">
        <v>0</v>
      </c>
      <c r="AZ1431">
        <v>0</v>
      </c>
      <c r="BA1431">
        <v>93</v>
      </c>
      <c r="BB1431">
        <v>6.0387188500000004</v>
      </c>
      <c r="BC1431">
        <v>14.40065877</v>
      </c>
      <c r="BD1431">
        <v>12</v>
      </c>
    </row>
    <row r="1432" spans="1:56" x14ac:dyDescent="0.25">
      <c r="A1432" s="171">
        <v>44185</v>
      </c>
      <c r="B1432" t="s">
        <v>92</v>
      </c>
      <c r="C1432" t="s">
        <v>602</v>
      </c>
      <c r="D1432" t="s">
        <v>157</v>
      </c>
      <c r="E1432" t="s">
        <v>665</v>
      </c>
      <c r="F1432" t="s">
        <v>158</v>
      </c>
      <c r="G1432" t="s">
        <v>667</v>
      </c>
      <c r="H1432" t="s">
        <v>847</v>
      </c>
      <c r="I1432" t="s">
        <v>25</v>
      </c>
      <c r="J1432" t="s">
        <v>596</v>
      </c>
      <c r="L1432" t="s">
        <v>26</v>
      </c>
      <c r="M1432" t="s">
        <v>590</v>
      </c>
      <c r="N1432" t="s">
        <v>591</v>
      </c>
      <c r="O1432" t="s">
        <v>592</v>
      </c>
      <c r="P1432" t="s">
        <v>142</v>
      </c>
      <c r="Q1432" t="s">
        <v>606</v>
      </c>
      <c r="R1432" t="s">
        <v>699</v>
      </c>
      <c r="S1432" t="s">
        <v>152</v>
      </c>
      <c r="T1432" t="s">
        <v>25</v>
      </c>
      <c r="U1432" t="s">
        <v>596</v>
      </c>
      <c r="W1432" t="s">
        <v>92</v>
      </c>
      <c r="X1432" t="s">
        <v>602</v>
      </c>
      <c r="Y1432" t="s">
        <v>157</v>
      </c>
      <c r="Z1432" t="s">
        <v>665</v>
      </c>
      <c r="AA1432" t="s">
        <v>158</v>
      </c>
      <c r="AB1432" t="s">
        <v>667</v>
      </c>
      <c r="AC1432" t="s">
        <v>875</v>
      </c>
      <c r="AD1432" t="s">
        <v>308</v>
      </c>
      <c r="AE1432" t="s">
        <v>30</v>
      </c>
      <c r="AG1432">
        <v>3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1</v>
      </c>
      <c r="AP1432">
        <v>0</v>
      </c>
      <c r="AQ1432">
        <v>0</v>
      </c>
      <c r="AR1432">
        <v>0</v>
      </c>
      <c r="AS1432">
        <v>3</v>
      </c>
      <c r="AT1432">
        <v>3</v>
      </c>
      <c r="AU1432" t="s">
        <v>37</v>
      </c>
      <c r="AW1432">
        <v>199</v>
      </c>
      <c r="AX1432">
        <v>0</v>
      </c>
      <c r="AY1432">
        <v>0</v>
      </c>
      <c r="AZ1432">
        <v>0</v>
      </c>
      <c r="BA1432">
        <v>199</v>
      </c>
      <c r="BB1432">
        <v>6.0387188500000004</v>
      </c>
      <c r="BC1432">
        <v>14.40065877</v>
      </c>
      <c r="BD1432">
        <v>12</v>
      </c>
    </row>
    <row r="1433" spans="1:56" x14ac:dyDescent="0.25">
      <c r="A1433" s="171">
        <v>44185</v>
      </c>
      <c r="B1433" t="s">
        <v>10</v>
      </c>
      <c r="C1433" t="s">
        <v>659</v>
      </c>
      <c r="D1433" t="s">
        <v>927</v>
      </c>
      <c r="E1433" t="s">
        <v>928</v>
      </c>
      <c r="F1433" t="s">
        <v>1143</v>
      </c>
      <c r="G1433" t="s">
        <v>1144</v>
      </c>
      <c r="H1433" t="s">
        <v>578</v>
      </c>
      <c r="I1433" t="s">
        <v>14</v>
      </c>
      <c r="J1433" t="s">
        <v>611</v>
      </c>
      <c r="L1433" t="s">
        <v>52</v>
      </c>
      <c r="M1433" t="s">
        <v>616</v>
      </c>
      <c r="R1433" t="s">
        <v>372</v>
      </c>
      <c r="S1433" t="s">
        <v>29</v>
      </c>
      <c r="T1433" t="s">
        <v>25</v>
      </c>
      <c r="U1433" t="s">
        <v>596</v>
      </c>
      <c r="W1433" t="s">
        <v>10</v>
      </c>
      <c r="X1433" t="s">
        <v>659</v>
      </c>
      <c r="Y1433" t="s">
        <v>927</v>
      </c>
      <c r="Z1433" t="s">
        <v>928</v>
      </c>
      <c r="AA1433" t="s">
        <v>1143</v>
      </c>
      <c r="AB1433" t="s">
        <v>1144</v>
      </c>
      <c r="AC1433" t="s">
        <v>359</v>
      </c>
      <c r="AD1433" t="s">
        <v>322</v>
      </c>
      <c r="AE1433" t="s">
        <v>36</v>
      </c>
      <c r="AG1433">
        <v>0</v>
      </c>
      <c r="AH1433">
        <v>5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 s="36">
        <v>1</v>
      </c>
      <c r="AP1433">
        <v>0</v>
      </c>
      <c r="AQ1433">
        <v>0</v>
      </c>
      <c r="AR1433">
        <v>1</v>
      </c>
      <c r="AS1433">
        <v>4</v>
      </c>
      <c r="AT1433">
        <v>5</v>
      </c>
      <c r="AU1433" t="s">
        <v>151</v>
      </c>
      <c r="AV1433" t="s">
        <v>327</v>
      </c>
      <c r="AW1433">
        <v>305</v>
      </c>
      <c r="AX1433">
        <v>0</v>
      </c>
      <c r="AY1433">
        <v>0</v>
      </c>
      <c r="AZ1433">
        <v>2</v>
      </c>
      <c r="BA1433">
        <v>307</v>
      </c>
      <c r="BB1433">
        <v>9.2572727399999994</v>
      </c>
      <c r="BC1433">
        <v>13.77182711</v>
      </c>
      <c r="BD1433">
        <v>12</v>
      </c>
    </row>
    <row r="1434" spans="1:56" x14ac:dyDescent="0.25">
      <c r="A1434" s="171">
        <v>44186</v>
      </c>
      <c r="B1434" t="s">
        <v>26</v>
      </c>
      <c r="C1434" t="s">
        <v>590</v>
      </c>
      <c r="D1434" t="s">
        <v>591</v>
      </c>
      <c r="E1434" t="s">
        <v>592</v>
      </c>
      <c r="F1434" t="s">
        <v>142</v>
      </c>
      <c r="G1434" t="s">
        <v>606</v>
      </c>
      <c r="H1434" t="s">
        <v>363</v>
      </c>
      <c r="I1434" t="s">
        <v>25</v>
      </c>
      <c r="J1434" t="s">
        <v>596</v>
      </c>
      <c r="L1434" t="s">
        <v>26</v>
      </c>
      <c r="M1434" t="s">
        <v>590</v>
      </c>
      <c r="N1434" t="s">
        <v>591</v>
      </c>
      <c r="O1434" t="s">
        <v>592</v>
      </c>
      <c r="P1434" t="s">
        <v>142</v>
      </c>
      <c r="Q1434" t="s">
        <v>606</v>
      </c>
      <c r="R1434" t="s">
        <v>673</v>
      </c>
      <c r="S1434" t="s">
        <v>260</v>
      </c>
      <c r="T1434" t="s">
        <v>17</v>
      </c>
      <c r="U1434" t="s">
        <v>594</v>
      </c>
      <c r="W1434" t="s">
        <v>18</v>
      </c>
      <c r="X1434" t="s">
        <v>601</v>
      </c>
      <c r="AC1434" t="s">
        <v>372</v>
      </c>
      <c r="AD1434" t="s">
        <v>270</v>
      </c>
      <c r="AE1434" t="s">
        <v>30</v>
      </c>
      <c r="AG1434">
        <v>2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1</v>
      </c>
      <c r="AP1434">
        <v>0</v>
      </c>
      <c r="AQ1434">
        <v>0</v>
      </c>
      <c r="AR1434">
        <v>0</v>
      </c>
      <c r="AS1434">
        <v>2</v>
      </c>
      <c r="AT1434">
        <v>2</v>
      </c>
      <c r="AU1434" t="s">
        <v>37</v>
      </c>
      <c r="AW1434">
        <v>36</v>
      </c>
      <c r="AX1434">
        <v>0</v>
      </c>
      <c r="AY1434">
        <v>0</v>
      </c>
      <c r="AZ1434">
        <v>0</v>
      </c>
      <c r="BA1434">
        <v>36</v>
      </c>
      <c r="BB1434">
        <v>6.9304543000000001</v>
      </c>
      <c r="BC1434">
        <v>14.819990539999999</v>
      </c>
      <c r="BD1434">
        <v>12</v>
      </c>
    </row>
    <row r="1435" spans="1:56" x14ac:dyDescent="0.25">
      <c r="A1435" s="171">
        <v>44186</v>
      </c>
      <c r="B1435" t="s">
        <v>26</v>
      </c>
      <c r="C1435" t="s">
        <v>590</v>
      </c>
      <c r="D1435" t="s">
        <v>591</v>
      </c>
      <c r="E1435" t="s">
        <v>592</v>
      </c>
      <c r="F1435" t="s">
        <v>88</v>
      </c>
      <c r="G1435" t="s">
        <v>593</v>
      </c>
      <c r="H1435" t="s">
        <v>89</v>
      </c>
      <c r="I1435" t="s">
        <v>25</v>
      </c>
      <c r="J1435" t="s">
        <v>596</v>
      </c>
      <c r="L1435" t="s">
        <v>26</v>
      </c>
      <c r="M1435" t="s">
        <v>590</v>
      </c>
      <c r="N1435" t="s">
        <v>591</v>
      </c>
      <c r="O1435" t="s">
        <v>592</v>
      </c>
      <c r="P1435" t="s">
        <v>142</v>
      </c>
      <c r="Q1435" t="s">
        <v>606</v>
      </c>
      <c r="R1435" t="s">
        <v>153</v>
      </c>
      <c r="S1435" t="s">
        <v>320</v>
      </c>
      <c r="T1435" t="s">
        <v>25</v>
      </c>
      <c r="U1435" t="s">
        <v>596</v>
      </c>
      <c r="W1435" t="s">
        <v>26</v>
      </c>
      <c r="X1435" t="s">
        <v>590</v>
      </c>
      <c r="Y1435" t="s">
        <v>591</v>
      </c>
      <c r="Z1435" t="s">
        <v>592</v>
      </c>
      <c r="AA1435" t="s">
        <v>88</v>
      </c>
      <c r="AB1435" t="s">
        <v>593</v>
      </c>
      <c r="AC1435" t="s">
        <v>400</v>
      </c>
      <c r="AD1435" t="s">
        <v>338</v>
      </c>
      <c r="AE1435" t="s">
        <v>30</v>
      </c>
      <c r="AG1435">
        <v>2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 s="36">
        <v>1</v>
      </c>
      <c r="AP1435">
        <v>0</v>
      </c>
      <c r="AQ1435">
        <v>0</v>
      </c>
      <c r="AR1435">
        <v>0</v>
      </c>
      <c r="AS1435">
        <v>2</v>
      </c>
      <c r="AT1435">
        <v>2</v>
      </c>
      <c r="AU1435" t="s">
        <v>37</v>
      </c>
      <c r="AW1435">
        <v>19</v>
      </c>
      <c r="AX1435">
        <v>0</v>
      </c>
      <c r="AY1435">
        <v>0</v>
      </c>
      <c r="AZ1435">
        <v>0</v>
      </c>
      <c r="BA1435">
        <v>19</v>
      </c>
      <c r="BB1435">
        <v>6.7419379599999996</v>
      </c>
      <c r="BC1435">
        <v>14.56870743</v>
      </c>
      <c r="BD1435">
        <v>12</v>
      </c>
    </row>
    <row r="1436" spans="1:56" x14ac:dyDescent="0.25">
      <c r="A1436" s="171">
        <v>44186</v>
      </c>
      <c r="B1436" t="s">
        <v>26</v>
      </c>
      <c r="C1436" t="s">
        <v>590</v>
      </c>
      <c r="D1436" t="s">
        <v>591</v>
      </c>
      <c r="E1436" t="s">
        <v>592</v>
      </c>
      <c r="F1436" t="s">
        <v>88</v>
      </c>
      <c r="G1436" t="s">
        <v>593</v>
      </c>
      <c r="H1436" t="s">
        <v>89</v>
      </c>
      <c r="I1436" t="s">
        <v>25</v>
      </c>
      <c r="J1436" t="s">
        <v>596</v>
      </c>
      <c r="L1436" t="s">
        <v>26</v>
      </c>
      <c r="M1436" t="s">
        <v>590</v>
      </c>
      <c r="N1436" t="s">
        <v>591</v>
      </c>
      <c r="O1436" t="s">
        <v>592</v>
      </c>
      <c r="P1436" t="s">
        <v>27</v>
      </c>
      <c r="Q1436" t="s">
        <v>607</v>
      </c>
      <c r="R1436" t="s">
        <v>394</v>
      </c>
      <c r="S1436" t="s">
        <v>62</v>
      </c>
      <c r="T1436" t="s">
        <v>25</v>
      </c>
      <c r="U1436" t="s">
        <v>596</v>
      </c>
      <c r="W1436" t="s">
        <v>26</v>
      </c>
      <c r="X1436" t="s">
        <v>590</v>
      </c>
      <c r="Y1436" t="s">
        <v>591</v>
      </c>
      <c r="Z1436" t="s">
        <v>592</v>
      </c>
      <c r="AA1436" t="s">
        <v>88</v>
      </c>
      <c r="AB1436" t="s">
        <v>593</v>
      </c>
      <c r="AC1436" t="s">
        <v>400</v>
      </c>
      <c r="AD1436" t="s">
        <v>270</v>
      </c>
      <c r="AE1436" t="s">
        <v>30</v>
      </c>
      <c r="AG1436">
        <v>2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 s="36">
        <v>1</v>
      </c>
      <c r="AP1436">
        <v>0</v>
      </c>
      <c r="AQ1436">
        <v>0</v>
      </c>
      <c r="AR1436">
        <v>0</v>
      </c>
      <c r="AS1436">
        <v>2</v>
      </c>
      <c r="AT1436">
        <v>2</v>
      </c>
      <c r="AU1436" t="s">
        <v>37</v>
      </c>
      <c r="AW1436">
        <v>28</v>
      </c>
      <c r="AX1436">
        <v>0</v>
      </c>
      <c r="AY1436">
        <v>0</v>
      </c>
      <c r="AZ1436">
        <v>0</v>
      </c>
      <c r="BA1436">
        <v>28</v>
      </c>
      <c r="BB1436">
        <v>6.7419379599999996</v>
      </c>
      <c r="BC1436">
        <v>14.56870743</v>
      </c>
      <c r="BD1436">
        <v>12</v>
      </c>
    </row>
    <row r="1437" spans="1:56" x14ac:dyDescent="0.25">
      <c r="A1437" s="171">
        <v>44186</v>
      </c>
      <c r="B1437" t="s">
        <v>26</v>
      </c>
      <c r="C1437" t="s">
        <v>590</v>
      </c>
      <c r="D1437" t="s">
        <v>591</v>
      </c>
      <c r="E1437" t="s">
        <v>592</v>
      </c>
      <c r="F1437" t="s">
        <v>88</v>
      </c>
      <c r="G1437" t="s">
        <v>593</v>
      </c>
      <c r="H1437" t="s">
        <v>89</v>
      </c>
      <c r="I1437" t="s">
        <v>25</v>
      </c>
      <c r="J1437" t="s">
        <v>596</v>
      </c>
      <c r="L1437" t="s">
        <v>26</v>
      </c>
      <c r="M1437" t="s">
        <v>590</v>
      </c>
      <c r="N1437" t="s">
        <v>591</v>
      </c>
      <c r="O1437" t="s">
        <v>592</v>
      </c>
      <c r="P1437" t="s">
        <v>142</v>
      </c>
      <c r="Q1437" t="s">
        <v>606</v>
      </c>
      <c r="R1437" t="s">
        <v>729</v>
      </c>
      <c r="S1437" t="s">
        <v>54</v>
      </c>
      <c r="T1437" t="s">
        <v>25</v>
      </c>
      <c r="U1437" t="s">
        <v>596</v>
      </c>
      <c r="W1437" t="s">
        <v>92</v>
      </c>
      <c r="X1437" t="s">
        <v>602</v>
      </c>
      <c r="Y1437" t="s">
        <v>157</v>
      </c>
      <c r="Z1437" t="s">
        <v>665</v>
      </c>
      <c r="AA1437" t="s">
        <v>158</v>
      </c>
      <c r="AB1437" t="s">
        <v>667</v>
      </c>
      <c r="AC1437" t="s">
        <v>730</v>
      </c>
      <c r="AD1437" t="s">
        <v>266</v>
      </c>
      <c r="AE1437" t="s">
        <v>30</v>
      </c>
      <c r="AG1437">
        <v>3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1</v>
      </c>
      <c r="AP1437">
        <v>0</v>
      </c>
      <c r="AQ1437">
        <v>0</v>
      </c>
      <c r="AR1437">
        <v>1</v>
      </c>
      <c r="AS1437">
        <v>2</v>
      </c>
      <c r="AT1437">
        <v>3</v>
      </c>
      <c r="AU1437" t="s">
        <v>37</v>
      </c>
      <c r="AW1437">
        <v>47</v>
      </c>
      <c r="AX1437">
        <v>0</v>
      </c>
      <c r="AY1437">
        <v>0</v>
      </c>
      <c r="AZ1437">
        <v>0</v>
      </c>
      <c r="BA1437">
        <v>47</v>
      </c>
      <c r="BB1437">
        <v>6.7419379599999996</v>
      </c>
      <c r="BC1437">
        <v>14.56870743</v>
      </c>
      <c r="BD1437">
        <v>12</v>
      </c>
    </row>
    <row r="1438" spans="1:56" x14ac:dyDescent="0.25">
      <c r="A1438" s="171">
        <v>44186</v>
      </c>
      <c r="B1438" t="s">
        <v>92</v>
      </c>
      <c r="C1438" t="s">
        <v>602</v>
      </c>
      <c r="D1438" t="s">
        <v>940</v>
      </c>
      <c r="E1438" t="s">
        <v>604</v>
      </c>
      <c r="F1438" t="s">
        <v>193</v>
      </c>
      <c r="G1438" t="s">
        <v>754</v>
      </c>
      <c r="H1438" t="s">
        <v>367</v>
      </c>
      <c r="I1438" t="s">
        <v>17</v>
      </c>
      <c r="J1438" t="s">
        <v>594</v>
      </c>
      <c r="L1438" t="s">
        <v>137</v>
      </c>
      <c r="M1438" t="s">
        <v>649</v>
      </c>
      <c r="R1438" t="s">
        <v>372</v>
      </c>
      <c r="S1438" t="s">
        <v>62</v>
      </c>
      <c r="T1438" t="s">
        <v>25</v>
      </c>
      <c r="U1438" t="s">
        <v>596</v>
      </c>
      <c r="W1438" t="s">
        <v>92</v>
      </c>
      <c r="X1438" t="s">
        <v>602</v>
      </c>
      <c r="Y1438" t="s">
        <v>157</v>
      </c>
      <c r="Z1438" t="s">
        <v>665</v>
      </c>
      <c r="AA1438" t="s">
        <v>205</v>
      </c>
      <c r="AB1438" t="s">
        <v>697</v>
      </c>
      <c r="AC1438" t="s">
        <v>1051</v>
      </c>
      <c r="AD1438" t="s">
        <v>266</v>
      </c>
      <c r="AE1438" t="s">
        <v>112</v>
      </c>
      <c r="AG1438">
        <v>0</v>
      </c>
      <c r="AH1438">
        <v>0</v>
      </c>
      <c r="AI1438">
        <v>8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 s="36">
        <v>1</v>
      </c>
      <c r="AP1438">
        <v>2</v>
      </c>
      <c r="AQ1438">
        <v>3</v>
      </c>
      <c r="AR1438">
        <v>1</v>
      </c>
      <c r="AS1438">
        <v>2</v>
      </c>
      <c r="AT1438">
        <v>8</v>
      </c>
      <c r="AU1438" t="s">
        <v>66</v>
      </c>
      <c r="AV1438" t="s">
        <v>327</v>
      </c>
      <c r="AW1438">
        <v>203</v>
      </c>
      <c r="AX1438">
        <v>0</v>
      </c>
      <c r="AY1438">
        <v>9</v>
      </c>
      <c r="AZ1438">
        <v>3</v>
      </c>
      <c r="BA1438">
        <v>215</v>
      </c>
      <c r="BB1438">
        <v>4.8990748999999996</v>
      </c>
      <c r="BC1438">
        <v>14.54433978</v>
      </c>
      <c r="BD1438">
        <v>12</v>
      </c>
    </row>
    <row r="1439" spans="1:56" x14ac:dyDescent="0.25">
      <c r="A1439" s="171">
        <v>44186</v>
      </c>
      <c r="B1439" t="s">
        <v>92</v>
      </c>
      <c r="C1439" t="s">
        <v>602</v>
      </c>
      <c r="D1439" t="s">
        <v>940</v>
      </c>
      <c r="E1439" t="s">
        <v>604</v>
      </c>
      <c r="F1439" t="s">
        <v>193</v>
      </c>
      <c r="G1439" t="s">
        <v>754</v>
      </c>
      <c r="H1439" t="s">
        <v>367</v>
      </c>
      <c r="I1439" t="s">
        <v>25</v>
      </c>
      <c r="J1439" t="s">
        <v>596</v>
      </c>
      <c r="L1439" t="s">
        <v>92</v>
      </c>
      <c r="M1439" t="s">
        <v>602</v>
      </c>
      <c r="N1439" t="s">
        <v>940</v>
      </c>
      <c r="O1439" t="s">
        <v>604</v>
      </c>
      <c r="P1439" t="s">
        <v>154</v>
      </c>
      <c r="Q1439" t="s">
        <v>605</v>
      </c>
      <c r="R1439" t="s">
        <v>856</v>
      </c>
      <c r="S1439" t="s">
        <v>54</v>
      </c>
      <c r="T1439" t="s">
        <v>25</v>
      </c>
      <c r="U1439" t="s">
        <v>596</v>
      </c>
      <c r="W1439" t="s">
        <v>92</v>
      </c>
      <c r="X1439" t="s">
        <v>602</v>
      </c>
      <c r="Y1439" t="s">
        <v>93</v>
      </c>
      <c r="Z1439" t="s">
        <v>687</v>
      </c>
      <c r="AA1439" t="s">
        <v>94</v>
      </c>
      <c r="AB1439" t="s">
        <v>796</v>
      </c>
      <c r="AC1439" t="s">
        <v>485</v>
      </c>
      <c r="AD1439" t="s">
        <v>1059</v>
      </c>
      <c r="AE1439" t="s">
        <v>30</v>
      </c>
      <c r="AG1439">
        <v>6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 s="36">
        <v>1</v>
      </c>
      <c r="AP1439">
        <v>0</v>
      </c>
      <c r="AQ1439">
        <v>0</v>
      </c>
      <c r="AR1439">
        <v>0</v>
      </c>
      <c r="AS1439">
        <v>6</v>
      </c>
      <c r="AT1439">
        <v>6</v>
      </c>
      <c r="AU1439" t="s">
        <v>37</v>
      </c>
      <c r="AW1439">
        <v>132</v>
      </c>
      <c r="AX1439">
        <v>0</v>
      </c>
      <c r="AY1439">
        <v>0</v>
      </c>
      <c r="AZ1439">
        <v>0</v>
      </c>
      <c r="BA1439">
        <v>132</v>
      </c>
      <c r="BB1439">
        <v>4.8990748999999996</v>
      </c>
      <c r="BC1439">
        <v>14.54433978</v>
      </c>
      <c r="BD1439">
        <v>12</v>
      </c>
    </row>
    <row r="1440" spans="1:56" x14ac:dyDescent="0.25">
      <c r="A1440" s="171">
        <v>44186</v>
      </c>
      <c r="B1440" t="s">
        <v>92</v>
      </c>
      <c r="C1440" t="s">
        <v>602</v>
      </c>
      <c r="D1440" t="s">
        <v>940</v>
      </c>
      <c r="E1440" t="s">
        <v>604</v>
      </c>
      <c r="F1440" t="s">
        <v>193</v>
      </c>
      <c r="G1440" t="s">
        <v>754</v>
      </c>
      <c r="H1440" t="s">
        <v>367</v>
      </c>
      <c r="I1440" t="s">
        <v>25</v>
      </c>
      <c r="J1440" t="s">
        <v>596</v>
      </c>
      <c r="L1440" t="s">
        <v>92</v>
      </c>
      <c r="M1440" t="s">
        <v>602</v>
      </c>
      <c r="N1440" t="s">
        <v>940</v>
      </c>
      <c r="O1440" t="s">
        <v>604</v>
      </c>
      <c r="P1440" t="s">
        <v>154</v>
      </c>
      <c r="Q1440" t="s">
        <v>605</v>
      </c>
      <c r="R1440" t="s">
        <v>1057</v>
      </c>
      <c r="S1440" t="s">
        <v>62</v>
      </c>
      <c r="T1440" t="s">
        <v>25</v>
      </c>
      <c r="U1440" t="s">
        <v>596</v>
      </c>
      <c r="W1440" t="s">
        <v>92</v>
      </c>
      <c r="X1440" t="s">
        <v>602</v>
      </c>
      <c r="Y1440" t="s">
        <v>603</v>
      </c>
      <c r="Z1440" t="s">
        <v>604</v>
      </c>
      <c r="AA1440" t="s">
        <v>193</v>
      </c>
      <c r="AB1440" t="s">
        <v>754</v>
      </c>
      <c r="AC1440" t="s">
        <v>366</v>
      </c>
      <c r="AD1440" t="s">
        <v>338</v>
      </c>
      <c r="AE1440" t="s">
        <v>30</v>
      </c>
      <c r="AG1440">
        <v>3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 s="36">
        <v>1</v>
      </c>
      <c r="AP1440">
        <v>0</v>
      </c>
      <c r="AQ1440">
        <v>0</v>
      </c>
      <c r="AR1440">
        <v>0</v>
      </c>
      <c r="AS1440">
        <v>3</v>
      </c>
      <c r="AT1440">
        <v>3</v>
      </c>
      <c r="AU1440" t="s">
        <v>37</v>
      </c>
      <c r="AW1440">
        <v>32</v>
      </c>
      <c r="AX1440">
        <v>0</v>
      </c>
      <c r="AY1440">
        <v>0</v>
      </c>
      <c r="AZ1440">
        <v>0</v>
      </c>
      <c r="BA1440">
        <v>32</v>
      </c>
      <c r="BB1440">
        <v>4.8990748999999996</v>
      </c>
      <c r="BC1440">
        <v>14.54433978</v>
      </c>
      <c r="BD1440">
        <v>12</v>
      </c>
    </row>
    <row r="1441" spans="1:56" x14ac:dyDescent="0.25">
      <c r="A1441" s="171">
        <v>44186</v>
      </c>
      <c r="B1441" t="s">
        <v>92</v>
      </c>
      <c r="C1441" t="s">
        <v>602</v>
      </c>
      <c r="D1441" t="s">
        <v>940</v>
      </c>
      <c r="E1441" t="s">
        <v>604</v>
      </c>
      <c r="F1441" t="s">
        <v>193</v>
      </c>
      <c r="G1441" t="s">
        <v>754</v>
      </c>
      <c r="H1441" t="s">
        <v>367</v>
      </c>
      <c r="I1441" t="s">
        <v>25</v>
      </c>
      <c r="J1441" t="s">
        <v>596</v>
      </c>
      <c r="L1441" t="s">
        <v>92</v>
      </c>
      <c r="M1441" t="s">
        <v>602</v>
      </c>
      <c r="N1441" t="s">
        <v>940</v>
      </c>
      <c r="O1441" t="s">
        <v>604</v>
      </c>
      <c r="P1441" t="s">
        <v>193</v>
      </c>
      <c r="Q1441" t="s">
        <v>754</v>
      </c>
      <c r="R1441" t="s">
        <v>1039</v>
      </c>
      <c r="S1441" t="s">
        <v>320</v>
      </c>
      <c r="T1441" t="s">
        <v>25</v>
      </c>
      <c r="U1441" t="s">
        <v>596</v>
      </c>
      <c r="W1441" t="s">
        <v>92</v>
      </c>
      <c r="X1441" t="s">
        <v>602</v>
      </c>
      <c r="Y1441" t="s">
        <v>603</v>
      </c>
      <c r="Z1441" t="s">
        <v>604</v>
      </c>
      <c r="AA1441" t="s">
        <v>193</v>
      </c>
      <c r="AB1441" t="s">
        <v>754</v>
      </c>
      <c r="AC1441" t="s">
        <v>366</v>
      </c>
      <c r="AD1441" t="s">
        <v>338</v>
      </c>
      <c r="AE1441" t="s">
        <v>30</v>
      </c>
      <c r="AG1441">
        <v>2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 s="36">
        <v>1</v>
      </c>
      <c r="AP1441">
        <v>0</v>
      </c>
      <c r="AQ1441">
        <v>0</v>
      </c>
      <c r="AR1441">
        <v>0</v>
      </c>
      <c r="AS1441">
        <v>2</v>
      </c>
      <c r="AT1441">
        <v>2</v>
      </c>
      <c r="AU1441" t="s">
        <v>37</v>
      </c>
      <c r="AW1441">
        <v>16</v>
      </c>
      <c r="AX1441">
        <v>0</v>
      </c>
      <c r="AY1441">
        <v>0</v>
      </c>
      <c r="AZ1441">
        <v>0</v>
      </c>
      <c r="BA1441">
        <v>16</v>
      </c>
      <c r="BB1441">
        <v>4.8990748999999996</v>
      </c>
      <c r="BC1441">
        <v>14.54433978</v>
      </c>
      <c r="BD1441">
        <v>12</v>
      </c>
    </row>
    <row r="1442" spans="1:56" x14ac:dyDescent="0.25">
      <c r="A1442" s="171">
        <v>44186</v>
      </c>
      <c r="B1442" t="s">
        <v>92</v>
      </c>
      <c r="C1442" t="s">
        <v>602</v>
      </c>
      <c r="D1442" t="s">
        <v>940</v>
      </c>
      <c r="E1442" t="s">
        <v>604</v>
      </c>
      <c r="F1442" t="s">
        <v>193</v>
      </c>
      <c r="G1442" t="s">
        <v>754</v>
      </c>
      <c r="H1442" t="s">
        <v>367</v>
      </c>
      <c r="I1442" t="s">
        <v>25</v>
      </c>
      <c r="J1442" t="s">
        <v>596</v>
      </c>
      <c r="L1442" t="s">
        <v>92</v>
      </c>
      <c r="M1442" t="s">
        <v>602</v>
      </c>
      <c r="N1442" t="s">
        <v>157</v>
      </c>
      <c r="O1442" t="s">
        <v>665</v>
      </c>
      <c r="P1442" t="s">
        <v>209</v>
      </c>
      <c r="Q1442" t="s">
        <v>686</v>
      </c>
      <c r="R1442" t="s">
        <v>1031</v>
      </c>
      <c r="S1442" t="s">
        <v>283</v>
      </c>
      <c r="T1442" t="s">
        <v>17</v>
      </c>
      <c r="U1442" t="s">
        <v>594</v>
      </c>
      <c r="W1442" t="s">
        <v>221</v>
      </c>
      <c r="X1442" t="s">
        <v>622</v>
      </c>
      <c r="AC1442" t="s">
        <v>372</v>
      </c>
      <c r="AD1442" t="s">
        <v>279</v>
      </c>
      <c r="AE1442" t="s">
        <v>30</v>
      </c>
      <c r="AG1442">
        <v>4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 s="36">
        <v>1</v>
      </c>
      <c r="AP1442">
        <v>0</v>
      </c>
      <c r="AQ1442">
        <v>0</v>
      </c>
      <c r="AR1442">
        <v>0</v>
      </c>
      <c r="AS1442">
        <v>4</v>
      </c>
      <c r="AT1442">
        <v>4</v>
      </c>
      <c r="AU1442" t="s">
        <v>37</v>
      </c>
      <c r="AW1442">
        <v>147</v>
      </c>
      <c r="AX1442">
        <v>0</v>
      </c>
      <c r="AY1442">
        <v>0</v>
      </c>
      <c r="AZ1442">
        <v>0</v>
      </c>
      <c r="BA1442">
        <v>147</v>
      </c>
      <c r="BB1442">
        <v>4.8990748999999996</v>
      </c>
      <c r="BC1442">
        <v>14.54433978</v>
      </c>
      <c r="BD1442">
        <v>12</v>
      </c>
    </row>
    <row r="1443" spans="1:56" x14ac:dyDescent="0.25">
      <c r="A1443" s="171">
        <v>44186</v>
      </c>
      <c r="B1443" t="s">
        <v>92</v>
      </c>
      <c r="C1443" t="s">
        <v>602</v>
      </c>
      <c r="D1443" t="s">
        <v>940</v>
      </c>
      <c r="E1443" t="s">
        <v>604</v>
      </c>
      <c r="F1443" t="s">
        <v>218</v>
      </c>
      <c r="G1443" t="s">
        <v>837</v>
      </c>
      <c r="H1443" t="s">
        <v>364</v>
      </c>
      <c r="I1443" t="s">
        <v>25</v>
      </c>
      <c r="J1443" t="s">
        <v>596</v>
      </c>
      <c r="L1443" t="s">
        <v>92</v>
      </c>
      <c r="M1443" t="s">
        <v>602</v>
      </c>
      <c r="N1443" t="s">
        <v>940</v>
      </c>
      <c r="O1443" t="s">
        <v>604</v>
      </c>
      <c r="P1443" t="s">
        <v>218</v>
      </c>
      <c r="Q1443" t="s">
        <v>837</v>
      </c>
      <c r="R1443" t="s">
        <v>948</v>
      </c>
      <c r="S1443" t="s">
        <v>320</v>
      </c>
      <c r="T1443" t="s">
        <v>17</v>
      </c>
      <c r="U1443" t="s">
        <v>594</v>
      </c>
      <c r="W1443" t="s">
        <v>220</v>
      </c>
      <c r="X1443" t="s">
        <v>943</v>
      </c>
      <c r="AC1443" t="s">
        <v>372</v>
      </c>
      <c r="AD1443" t="s">
        <v>267</v>
      </c>
      <c r="AE1443" t="s">
        <v>107</v>
      </c>
      <c r="AG1443">
        <v>3</v>
      </c>
      <c r="AH1443">
        <v>0</v>
      </c>
      <c r="AI1443">
        <v>2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 s="36">
        <v>2</v>
      </c>
      <c r="AP1443">
        <v>0</v>
      </c>
      <c r="AQ1443">
        <v>0</v>
      </c>
      <c r="AR1443">
        <v>0</v>
      </c>
      <c r="AS1443">
        <v>5</v>
      </c>
      <c r="AT1443">
        <v>5</v>
      </c>
      <c r="AU1443" t="s">
        <v>37</v>
      </c>
      <c r="AW1443">
        <v>201</v>
      </c>
      <c r="AX1443">
        <v>0</v>
      </c>
      <c r="AY1443">
        <v>0</v>
      </c>
      <c r="AZ1443">
        <v>0</v>
      </c>
      <c r="BA1443">
        <v>201</v>
      </c>
      <c r="BB1443">
        <v>5.0849866700000002</v>
      </c>
      <c r="BC1443">
        <v>14.63825578</v>
      </c>
      <c r="BD1443">
        <v>12</v>
      </c>
    </row>
    <row r="1444" spans="1:56" x14ac:dyDescent="0.25">
      <c r="A1444" s="171">
        <v>44186</v>
      </c>
      <c r="B1444" t="s">
        <v>92</v>
      </c>
      <c r="C1444" t="s">
        <v>602</v>
      </c>
      <c r="D1444" t="s">
        <v>940</v>
      </c>
      <c r="E1444" t="s">
        <v>604</v>
      </c>
      <c r="F1444" t="s">
        <v>218</v>
      </c>
      <c r="G1444" t="s">
        <v>837</v>
      </c>
      <c r="H1444" t="s">
        <v>364</v>
      </c>
      <c r="I1444" t="s">
        <v>25</v>
      </c>
      <c r="J1444" t="s">
        <v>596</v>
      </c>
      <c r="L1444" t="s">
        <v>92</v>
      </c>
      <c r="M1444" t="s">
        <v>602</v>
      </c>
      <c r="N1444" t="s">
        <v>940</v>
      </c>
      <c r="O1444" t="s">
        <v>604</v>
      </c>
      <c r="P1444" t="s">
        <v>218</v>
      </c>
      <c r="Q1444" t="s">
        <v>837</v>
      </c>
      <c r="R1444" t="s">
        <v>948</v>
      </c>
      <c r="S1444" t="s">
        <v>62</v>
      </c>
      <c r="T1444" t="s">
        <v>17</v>
      </c>
      <c r="U1444" t="s">
        <v>594</v>
      </c>
      <c r="W1444" t="s">
        <v>220</v>
      </c>
      <c r="X1444" t="s">
        <v>943</v>
      </c>
      <c r="AC1444" t="s">
        <v>372</v>
      </c>
      <c r="AD1444" t="s">
        <v>658</v>
      </c>
      <c r="AE1444" t="s">
        <v>107</v>
      </c>
      <c r="AG1444">
        <v>2</v>
      </c>
      <c r="AH1444">
        <v>0</v>
      </c>
      <c r="AI1444">
        <v>5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 s="36">
        <v>2</v>
      </c>
      <c r="AP1444">
        <v>0</v>
      </c>
      <c r="AQ1444">
        <v>0</v>
      </c>
      <c r="AR1444">
        <v>0</v>
      </c>
      <c r="AS1444">
        <v>7</v>
      </c>
      <c r="AT1444">
        <v>7</v>
      </c>
      <c r="AU1444" t="s">
        <v>37</v>
      </c>
      <c r="AW1444">
        <v>285</v>
      </c>
      <c r="AX1444">
        <v>0</v>
      </c>
      <c r="AY1444">
        <v>0</v>
      </c>
      <c r="AZ1444">
        <v>0</v>
      </c>
      <c r="BA1444">
        <v>285</v>
      </c>
      <c r="BB1444">
        <v>5.0849866700000002</v>
      </c>
      <c r="BC1444">
        <v>14.63825578</v>
      </c>
      <c r="BD1444">
        <v>12</v>
      </c>
    </row>
    <row r="1445" spans="1:56" x14ac:dyDescent="0.25">
      <c r="A1445" s="171">
        <v>44186</v>
      </c>
      <c r="B1445" t="s">
        <v>92</v>
      </c>
      <c r="C1445" t="s">
        <v>602</v>
      </c>
      <c r="D1445" t="s">
        <v>157</v>
      </c>
      <c r="E1445" t="s">
        <v>665</v>
      </c>
      <c r="F1445" t="s">
        <v>158</v>
      </c>
      <c r="G1445" t="s">
        <v>667</v>
      </c>
      <c r="H1445" t="s">
        <v>847</v>
      </c>
      <c r="I1445" t="s">
        <v>25</v>
      </c>
      <c r="J1445" t="s">
        <v>596</v>
      </c>
      <c r="L1445" t="s">
        <v>26</v>
      </c>
      <c r="M1445" t="s">
        <v>590</v>
      </c>
      <c r="N1445" t="s">
        <v>591</v>
      </c>
      <c r="O1445" t="s">
        <v>592</v>
      </c>
      <c r="P1445" t="s">
        <v>142</v>
      </c>
      <c r="Q1445" t="s">
        <v>606</v>
      </c>
      <c r="R1445" t="s">
        <v>153</v>
      </c>
      <c r="S1445" t="s">
        <v>29</v>
      </c>
      <c r="T1445" t="s">
        <v>25</v>
      </c>
      <c r="U1445" t="s">
        <v>596</v>
      </c>
      <c r="W1445" t="s">
        <v>92</v>
      </c>
      <c r="X1445" t="s">
        <v>602</v>
      </c>
      <c r="Y1445" t="s">
        <v>157</v>
      </c>
      <c r="Z1445" t="s">
        <v>665</v>
      </c>
      <c r="AA1445" t="s">
        <v>158</v>
      </c>
      <c r="AB1445" t="s">
        <v>667</v>
      </c>
      <c r="AC1445" t="s">
        <v>830</v>
      </c>
      <c r="AD1445" t="s">
        <v>338</v>
      </c>
      <c r="AE1445" t="s">
        <v>30</v>
      </c>
      <c r="AG1445">
        <v>2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1</v>
      </c>
      <c r="AP1445">
        <v>0</v>
      </c>
      <c r="AQ1445">
        <v>0</v>
      </c>
      <c r="AR1445">
        <v>0</v>
      </c>
      <c r="AS1445">
        <v>2</v>
      </c>
      <c r="AT1445">
        <v>2</v>
      </c>
      <c r="AU1445" t="s">
        <v>37</v>
      </c>
      <c r="AW1445">
        <v>19</v>
      </c>
      <c r="AX1445">
        <v>0</v>
      </c>
      <c r="AY1445">
        <v>0</v>
      </c>
      <c r="AZ1445">
        <v>0</v>
      </c>
      <c r="BA1445">
        <v>19</v>
      </c>
      <c r="BB1445">
        <v>6.0385846000000001</v>
      </c>
      <c r="BC1445">
        <v>14.4007468</v>
      </c>
      <c r="BD1445">
        <v>12</v>
      </c>
    </row>
    <row r="1446" spans="1:56" x14ac:dyDescent="0.25">
      <c r="A1446" s="171">
        <v>44186</v>
      </c>
      <c r="B1446" t="s">
        <v>92</v>
      </c>
      <c r="C1446" t="s">
        <v>602</v>
      </c>
      <c r="D1446" t="s">
        <v>157</v>
      </c>
      <c r="E1446" t="s">
        <v>665</v>
      </c>
      <c r="F1446" t="s">
        <v>158</v>
      </c>
      <c r="G1446" t="s">
        <v>667</v>
      </c>
      <c r="H1446" t="s">
        <v>847</v>
      </c>
      <c r="I1446" t="s">
        <v>25</v>
      </c>
      <c r="J1446" t="s">
        <v>596</v>
      </c>
      <c r="L1446" t="s">
        <v>26</v>
      </c>
      <c r="M1446" t="s">
        <v>590</v>
      </c>
      <c r="N1446" t="s">
        <v>301</v>
      </c>
      <c r="O1446" t="s">
        <v>745</v>
      </c>
      <c r="P1446" t="s">
        <v>543</v>
      </c>
      <c r="Q1446" t="s">
        <v>827</v>
      </c>
      <c r="R1446" t="s">
        <v>828</v>
      </c>
      <c r="S1446" t="s">
        <v>319</v>
      </c>
      <c r="T1446" t="s">
        <v>25</v>
      </c>
      <c r="U1446" t="s">
        <v>596</v>
      </c>
      <c r="W1446" t="s">
        <v>26</v>
      </c>
      <c r="X1446" t="s">
        <v>590</v>
      </c>
      <c r="Y1446" t="s">
        <v>301</v>
      </c>
      <c r="Z1446" t="s">
        <v>745</v>
      </c>
      <c r="AA1446" t="s">
        <v>543</v>
      </c>
      <c r="AB1446" t="s">
        <v>827</v>
      </c>
      <c r="AC1446" t="s">
        <v>828</v>
      </c>
      <c r="AD1446" t="s">
        <v>270</v>
      </c>
      <c r="AE1446" t="s">
        <v>30</v>
      </c>
      <c r="AG1446">
        <v>4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1</v>
      </c>
      <c r="AP1446">
        <v>0</v>
      </c>
      <c r="AQ1446">
        <v>0</v>
      </c>
      <c r="AR1446">
        <v>0</v>
      </c>
      <c r="AS1446">
        <v>4</v>
      </c>
      <c r="AT1446">
        <v>4</v>
      </c>
      <c r="AU1446" t="s">
        <v>37</v>
      </c>
      <c r="AW1446">
        <v>150</v>
      </c>
      <c r="AX1446">
        <v>0</v>
      </c>
      <c r="AY1446">
        <v>0</v>
      </c>
      <c r="AZ1446">
        <v>0</v>
      </c>
      <c r="BA1446">
        <v>150</v>
      </c>
      <c r="BB1446">
        <v>6.0385846000000001</v>
      </c>
      <c r="BC1446">
        <v>14.4007468</v>
      </c>
      <c r="BD1446">
        <v>12</v>
      </c>
    </row>
    <row r="1447" spans="1:56" x14ac:dyDescent="0.25">
      <c r="A1447" s="171">
        <v>44186</v>
      </c>
      <c r="B1447" t="s">
        <v>10</v>
      </c>
      <c r="C1447" t="s">
        <v>659</v>
      </c>
      <c r="D1447" t="s">
        <v>927</v>
      </c>
      <c r="E1447" t="s">
        <v>928</v>
      </c>
      <c r="F1447" t="s">
        <v>1143</v>
      </c>
      <c r="G1447" t="s">
        <v>1144</v>
      </c>
      <c r="H1447" t="s">
        <v>578</v>
      </c>
      <c r="I1447" t="s">
        <v>14</v>
      </c>
      <c r="J1447" t="s">
        <v>611</v>
      </c>
      <c r="L1447" t="s">
        <v>34</v>
      </c>
      <c r="M1447" t="s">
        <v>651</v>
      </c>
      <c r="R1447" t="s">
        <v>372</v>
      </c>
      <c r="S1447" t="s">
        <v>83</v>
      </c>
      <c r="T1447" t="s">
        <v>25</v>
      </c>
      <c r="U1447" t="s">
        <v>596</v>
      </c>
      <c r="W1447" t="s">
        <v>10</v>
      </c>
      <c r="X1447" t="s">
        <v>659</v>
      </c>
      <c r="Y1447" t="s">
        <v>927</v>
      </c>
      <c r="Z1447" t="s">
        <v>928</v>
      </c>
      <c r="AA1447" t="s">
        <v>1143</v>
      </c>
      <c r="AB1447" t="s">
        <v>1144</v>
      </c>
      <c r="AC1447" t="s">
        <v>468</v>
      </c>
      <c r="AD1447" t="s">
        <v>270</v>
      </c>
      <c r="AE1447" t="s">
        <v>36</v>
      </c>
      <c r="AG1447">
        <v>0</v>
      </c>
      <c r="AH1447">
        <v>6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 s="36">
        <v>1</v>
      </c>
      <c r="AP1447">
        <v>0</v>
      </c>
      <c r="AQ1447">
        <v>0</v>
      </c>
      <c r="AR1447">
        <v>0</v>
      </c>
      <c r="AS1447">
        <v>6</v>
      </c>
      <c r="AT1447">
        <v>6</v>
      </c>
      <c r="AU1447" t="s">
        <v>151</v>
      </c>
      <c r="AV1447" t="s">
        <v>327</v>
      </c>
      <c r="AW1447">
        <v>308</v>
      </c>
      <c r="AX1447">
        <v>0</v>
      </c>
      <c r="AY1447">
        <v>0</v>
      </c>
      <c r="AZ1447">
        <v>2</v>
      </c>
      <c r="BA1447">
        <v>310</v>
      </c>
      <c r="BB1447">
        <v>9.2572727399999994</v>
      </c>
      <c r="BC1447">
        <v>13.77182711</v>
      </c>
      <c r="BD1447">
        <v>12</v>
      </c>
    </row>
    <row r="1448" spans="1:56" x14ac:dyDescent="0.25">
      <c r="A1448" s="171">
        <v>44186</v>
      </c>
      <c r="B1448" t="s">
        <v>10</v>
      </c>
      <c r="C1448" t="s">
        <v>659</v>
      </c>
      <c r="D1448" t="s">
        <v>927</v>
      </c>
      <c r="E1448" t="s">
        <v>928</v>
      </c>
      <c r="F1448" t="s">
        <v>1143</v>
      </c>
      <c r="G1448" t="s">
        <v>1144</v>
      </c>
      <c r="H1448" t="s">
        <v>578</v>
      </c>
      <c r="I1448" t="s">
        <v>14</v>
      </c>
      <c r="J1448" t="s">
        <v>611</v>
      </c>
      <c r="L1448" t="s">
        <v>326</v>
      </c>
      <c r="M1448" t="s">
        <v>657</v>
      </c>
      <c r="R1448" t="s">
        <v>372</v>
      </c>
      <c r="S1448" t="s">
        <v>182</v>
      </c>
      <c r="T1448" t="s">
        <v>25</v>
      </c>
      <c r="U1448" t="s">
        <v>596</v>
      </c>
      <c r="W1448" t="s">
        <v>10</v>
      </c>
      <c r="X1448" t="s">
        <v>659</v>
      </c>
      <c r="Y1448" t="s">
        <v>927</v>
      </c>
      <c r="Z1448" t="s">
        <v>928</v>
      </c>
      <c r="AA1448" t="s">
        <v>1143</v>
      </c>
      <c r="AB1448" t="s">
        <v>1144</v>
      </c>
      <c r="AC1448" t="s">
        <v>1145</v>
      </c>
      <c r="AD1448" t="s">
        <v>270</v>
      </c>
      <c r="AE1448" t="s">
        <v>36</v>
      </c>
      <c r="AG1448">
        <v>0</v>
      </c>
      <c r="AH1448">
        <v>8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 s="36">
        <v>1</v>
      </c>
      <c r="AP1448">
        <v>0</v>
      </c>
      <c r="AQ1448">
        <v>0</v>
      </c>
      <c r="AR1448">
        <v>0</v>
      </c>
      <c r="AS1448">
        <v>8</v>
      </c>
      <c r="AT1448">
        <v>8</v>
      </c>
      <c r="AU1448" t="s">
        <v>151</v>
      </c>
      <c r="AV1448" t="s">
        <v>327</v>
      </c>
      <c r="AW1448">
        <v>329</v>
      </c>
      <c r="AX1448">
        <v>0</v>
      </c>
      <c r="AY1448">
        <v>0</v>
      </c>
      <c r="AZ1448">
        <v>2</v>
      </c>
      <c r="BA1448">
        <v>331</v>
      </c>
      <c r="BB1448">
        <v>9.2572727399999994</v>
      </c>
      <c r="BC1448">
        <v>13.77182711</v>
      </c>
      <c r="BD1448">
        <v>12</v>
      </c>
    </row>
    <row r="1449" spans="1:56" x14ac:dyDescent="0.25">
      <c r="A1449" s="171">
        <v>44186</v>
      </c>
      <c r="B1449" t="s">
        <v>10</v>
      </c>
      <c r="C1449" t="s">
        <v>659</v>
      </c>
      <c r="D1449" t="s">
        <v>11</v>
      </c>
      <c r="E1449" t="s">
        <v>660</v>
      </c>
      <c r="F1449" t="s">
        <v>51</v>
      </c>
      <c r="G1449" t="s">
        <v>1141</v>
      </c>
      <c r="H1449" t="s">
        <v>361</v>
      </c>
      <c r="I1449" t="s">
        <v>25</v>
      </c>
      <c r="J1449" t="s">
        <v>596</v>
      </c>
      <c r="L1449" t="s">
        <v>10</v>
      </c>
      <c r="M1449" t="s">
        <v>659</v>
      </c>
      <c r="N1449" t="s">
        <v>11</v>
      </c>
      <c r="O1449" t="s">
        <v>660</v>
      </c>
      <c r="P1449" t="s">
        <v>51</v>
      </c>
      <c r="Q1449" t="s">
        <v>1141</v>
      </c>
      <c r="R1449" t="s">
        <v>1166</v>
      </c>
      <c r="S1449" t="s">
        <v>260</v>
      </c>
      <c r="T1449" t="s">
        <v>25</v>
      </c>
      <c r="U1449" t="s">
        <v>596</v>
      </c>
      <c r="W1449" t="s">
        <v>10</v>
      </c>
      <c r="X1449" t="s">
        <v>659</v>
      </c>
      <c r="Y1449" t="s">
        <v>927</v>
      </c>
      <c r="Z1449" t="s">
        <v>928</v>
      </c>
      <c r="AA1449" t="s">
        <v>1143</v>
      </c>
      <c r="AB1449" t="s">
        <v>1144</v>
      </c>
      <c r="AC1449" t="s">
        <v>468</v>
      </c>
      <c r="AD1449" t="s">
        <v>267</v>
      </c>
      <c r="AE1449" t="s">
        <v>30</v>
      </c>
      <c r="AG1449">
        <v>5</v>
      </c>
      <c r="AH1449">
        <v>0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 s="36">
        <v>1</v>
      </c>
      <c r="AP1449">
        <v>0</v>
      </c>
      <c r="AQ1449">
        <v>0</v>
      </c>
      <c r="AR1449">
        <v>0</v>
      </c>
      <c r="AS1449">
        <v>5</v>
      </c>
      <c r="AT1449">
        <v>5</v>
      </c>
      <c r="AU1449" t="s">
        <v>37</v>
      </c>
      <c r="AW1449">
        <v>60</v>
      </c>
      <c r="AX1449">
        <v>0</v>
      </c>
      <c r="AY1449">
        <v>0</v>
      </c>
      <c r="AZ1449">
        <v>0</v>
      </c>
      <c r="BA1449">
        <v>60</v>
      </c>
      <c r="BB1449">
        <v>8.6633450799999991</v>
      </c>
      <c r="BC1449">
        <v>14.9876931</v>
      </c>
      <c r="BD1449">
        <v>12</v>
      </c>
    </row>
    <row r="1450" spans="1:56" x14ac:dyDescent="0.25">
      <c r="A1450" s="171">
        <v>44186</v>
      </c>
      <c r="B1450" t="s">
        <v>10</v>
      </c>
      <c r="C1450" t="s">
        <v>659</v>
      </c>
      <c r="D1450" t="s">
        <v>11</v>
      </c>
      <c r="E1450" t="s">
        <v>660</v>
      </c>
      <c r="F1450" t="s">
        <v>51</v>
      </c>
      <c r="G1450" t="s">
        <v>1141</v>
      </c>
      <c r="H1450" t="s">
        <v>361</v>
      </c>
      <c r="I1450" t="s">
        <v>14</v>
      </c>
      <c r="J1450" t="s">
        <v>611</v>
      </c>
      <c r="L1450" t="s">
        <v>52</v>
      </c>
      <c r="M1450" t="s">
        <v>616</v>
      </c>
      <c r="R1450" t="s">
        <v>372</v>
      </c>
      <c r="S1450" t="s">
        <v>185</v>
      </c>
      <c r="T1450" t="s">
        <v>25</v>
      </c>
      <c r="U1450" t="s">
        <v>596</v>
      </c>
      <c r="W1450" t="s">
        <v>10</v>
      </c>
      <c r="X1450" t="s">
        <v>659</v>
      </c>
      <c r="Y1450" t="s">
        <v>11</v>
      </c>
      <c r="Z1450" t="s">
        <v>660</v>
      </c>
      <c r="AA1450" t="s">
        <v>12</v>
      </c>
      <c r="AB1450" t="s">
        <v>661</v>
      </c>
      <c r="AC1450" t="s">
        <v>382</v>
      </c>
      <c r="AD1450" t="s">
        <v>902</v>
      </c>
      <c r="AE1450" t="s">
        <v>36</v>
      </c>
      <c r="AG1450">
        <v>0</v>
      </c>
      <c r="AH1450">
        <v>8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 s="36">
        <v>1</v>
      </c>
      <c r="AP1450">
        <v>0</v>
      </c>
      <c r="AQ1450">
        <v>2</v>
      </c>
      <c r="AR1450">
        <v>2</v>
      </c>
      <c r="AS1450">
        <v>4</v>
      </c>
      <c r="AT1450">
        <v>8</v>
      </c>
      <c r="AU1450" t="s">
        <v>21</v>
      </c>
      <c r="AV1450" t="s">
        <v>652</v>
      </c>
      <c r="AW1450">
        <v>70</v>
      </c>
      <c r="AX1450">
        <v>30</v>
      </c>
      <c r="AY1450">
        <v>0</v>
      </c>
      <c r="AZ1450">
        <v>6</v>
      </c>
      <c r="BA1450">
        <v>106</v>
      </c>
      <c r="BB1450">
        <v>8.6633450799999991</v>
      </c>
      <c r="BC1450">
        <v>14.9876931</v>
      </c>
      <c r="BD1450">
        <v>12</v>
      </c>
    </row>
    <row r="1451" spans="1:56" x14ac:dyDescent="0.25">
      <c r="A1451" s="171">
        <v>44186</v>
      </c>
      <c r="B1451" t="s">
        <v>10</v>
      </c>
      <c r="C1451" t="s">
        <v>659</v>
      </c>
      <c r="D1451" t="s">
        <v>11</v>
      </c>
      <c r="E1451" t="s">
        <v>660</v>
      </c>
      <c r="F1451" t="s">
        <v>51</v>
      </c>
      <c r="G1451" t="s">
        <v>1141</v>
      </c>
      <c r="H1451" t="s">
        <v>361</v>
      </c>
      <c r="I1451" t="s">
        <v>25</v>
      </c>
      <c r="J1451" t="s">
        <v>596</v>
      </c>
      <c r="L1451" t="s">
        <v>10</v>
      </c>
      <c r="M1451" t="s">
        <v>659</v>
      </c>
      <c r="N1451" t="s">
        <v>11</v>
      </c>
      <c r="O1451" t="s">
        <v>660</v>
      </c>
      <c r="P1451" t="s">
        <v>51</v>
      </c>
      <c r="Q1451" t="s">
        <v>1141</v>
      </c>
      <c r="R1451" t="s">
        <v>361</v>
      </c>
      <c r="S1451" t="s">
        <v>260</v>
      </c>
      <c r="T1451" t="s">
        <v>17</v>
      </c>
      <c r="U1451" t="s">
        <v>594</v>
      </c>
      <c r="W1451" t="s">
        <v>614</v>
      </c>
      <c r="X1451" t="s">
        <v>615</v>
      </c>
      <c r="AC1451" t="s">
        <v>372</v>
      </c>
      <c r="AD1451" t="s">
        <v>1009</v>
      </c>
      <c r="AE1451" t="s">
        <v>30</v>
      </c>
      <c r="AG1451">
        <v>12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 s="36">
        <v>1</v>
      </c>
      <c r="AP1451">
        <v>2</v>
      </c>
      <c r="AQ1451">
        <v>3</v>
      </c>
      <c r="AR1451">
        <v>3</v>
      </c>
      <c r="AS1451">
        <v>4</v>
      </c>
      <c r="AT1451">
        <v>12</v>
      </c>
      <c r="AU1451" t="s">
        <v>21</v>
      </c>
      <c r="AV1451" t="s">
        <v>652</v>
      </c>
      <c r="AW1451">
        <v>130</v>
      </c>
      <c r="AX1451">
        <v>50</v>
      </c>
      <c r="AY1451">
        <v>0</v>
      </c>
      <c r="AZ1451">
        <v>8</v>
      </c>
      <c r="BA1451">
        <v>188</v>
      </c>
      <c r="BB1451">
        <v>8.6633450799999991</v>
      </c>
      <c r="BC1451">
        <v>14.9876931</v>
      </c>
      <c r="BD1451">
        <v>12</v>
      </c>
    </row>
    <row r="1452" spans="1:56" x14ac:dyDescent="0.25">
      <c r="A1452" s="171">
        <v>44186</v>
      </c>
      <c r="B1452" t="s">
        <v>10</v>
      </c>
      <c r="C1452" t="s">
        <v>659</v>
      </c>
      <c r="D1452" t="s">
        <v>11</v>
      </c>
      <c r="E1452" t="s">
        <v>660</v>
      </c>
      <c r="F1452" t="s">
        <v>51</v>
      </c>
      <c r="G1452" t="s">
        <v>1141</v>
      </c>
      <c r="H1452" t="s">
        <v>361</v>
      </c>
      <c r="I1452" t="s">
        <v>14</v>
      </c>
      <c r="J1452" t="s">
        <v>611</v>
      </c>
      <c r="L1452" t="s">
        <v>52</v>
      </c>
      <c r="M1452" t="s">
        <v>616</v>
      </c>
      <c r="R1452" t="s">
        <v>372</v>
      </c>
      <c r="S1452" t="s">
        <v>185</v>
      </c>
      <c r="T1452" t="s">
        <v>25</v>
      </c>
      <c r="U1452" t="s">
        <v>596</v>
      </c>
      <c r="W1452" t="s">
        <v>10</v>
      </c>
      <c r="X1452" t="s">
        <v>659</v>
      </c>
      <c r="Y1452" t="s">
        <v>11</v>
      </c>
      <c r="Z1452" t="s">
        <v>660</v>
      </c>
      <c r="AA1452" t="s">
        <v>12</v>
      </c>
      <c r="AB1452" t="s">
        <v>661</v>
      </c>
      <c r="AC1452" t="s">
        <v>381</v>
      </c>
      <c r="AD1452" t="s">
        <v>902</v>
      </c>
      <c r="AE1452" t="s">
        <v>36</v>
      </c>
      <c r="AG1452">
        <v>0</v>
      </c>
      <c r="AH1452">
        <v>8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 s="36">
        <v>1</v>
      </c>
      <c r="AP1452">
        <v>1</v>
      </c>
      <c r="AQ1452">
        <v>2</v>
      </c>
      <c r="AR1452">
        <v>2</v>
      </c>
      <c r="AS1452">
        <v>3</v>
      </c>
      <c r="AT1452">
        <v>8</v>
      </c>
      <c r="AU1452" t="s">
        <v>84</v>
      </c>
      <c r="AV1452" t="s">
        <v>652</v>
      </c>
      <c r="AW1452">
        <v>90</v>
      </c>
      <c r="AX1452">
        <v>30</v>
      </c>
      <c r="AY1452">
        <v>0</v>
      </c>
      <c r="AZ1452">
        <v>5</v>
      </c>
      <c r="BA1452">
        <v>125</v>
      </c>
      <c r="BB1452">
        <v>8.6633450799999991</v>
      </c>
      <c r="BC1452">
        <v>14.9876931</v>
      </c>
      <c r="BD1452">
        <v>12</v>
      </c>
    </row>
    <row r="1453" spans="1:56" x14ac:dyDescent="0.25">
      <c r="A1453" s="171">
        <v>44186</v>
      </c>
      <c r="B1453" t="s">
        <v>10</v>
      </c>
      <c r="C1453" t="s">
        <v>659</v>
      </c>
      <c r="D1453" t="s">
        <v>11</v>
      </c>
      <c r="E1453" t="s">
        <v>660</v>
      </c>
      <c r="F1453" t="s">
        <v>51</v>
      </c>
      <c r="G1453" t="s">
        <v>1141</v>
      </c>
      <c r="H1453" t="s">
        <v>361</v>
      </c>
      <c r="I1453" t="s">
        <v>25</v>
      </c>
      <c r="J1453" t="s">
        <v>596</v>
      </c>
      <c r="L1453" t="s">
        <v>10</v>
      </c>
      <c r="M1453" t="s">
        <v>659</v>
      </c>
      <c r="N1453" t="s">
        <v>11</v>
      </c>
      <c r="O1453" t="s">
        <v>660</v>
      </c>
      <c r="P1453" t="s">
        <v>51</v>
      </c>
      <c r="Q1453" t="s">
        <v>1141</v>
      </c>
      <c r="R1453" t="s">
        <v>361</v>
      </c>
      <c r="S1453" t="s">
        <v>260</v>
      </c>
      <c r="T1453" t="s">
        <v>17</v>
      </c>
      <c r="U1453" t="s">
        <v>594</v>
      </c>
      <c r="W1453" t="s">
        <v>614</v>
      </c>
      <c r="X1453" t="s">
        <v>615</v>
      </c>
      <c r="AC1453" t="s">
        <v>372</v>
      </c>
      <c r="AD1453" t="s">
        <v>867</v>
      </c>
      <c r="AE1453" t="s">
        <v>30</v>
      </c>
      <c r="AG1453">
        <v>10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 s="36">
        <v>1</v>
      </c>
      <c r="AP1453">
        <v>2</v>
      </c>
      <c r="AQ1453">
        <v>2</v>
      </c>
      <c r="AR1453">
        <v>2</v>
      </c>
      <c r="AS1453">
        <v>4</v>
      </c>
      <c r="AT1453">
        <v>10</v>
      </c>
      <c r="AU1453" t="s">
        <v>21</v>
      </c>
      <c r="AV1453" t="s">
        <v>652</v>
      </c>
      <c r="AW1453">
        <v>120</v>
      </c>
      <c r="AX1453">
        <v>40</v>
      </c>
      <c r="AY1453">
        <v>0</v>
      </c>
      <c r="AZ1453">
        <v>6</v>
      </c>
      <c r="BA1453">
        <v>166</v>
      </c>
      <c r="BB1453">
        <v>8.6633450799999991</v>
      </c>
      <c r="BC1453">
        <v>14.9876931</v>
      </c>
      <c r="BD1453">
        <v>12</v>
      </c>
    </row>
    <row r="1454" spans="1:56" x14ac:dyDescent="0.25">
      <c r="A1454" s="171">
        <v>44186</v>
      </c>
      <c r="B1454" t="s">
        <v>10</v>
      </c>
      <c r="C1454" t="s">
        <v>659</v>
      </c>
      <c r="D1454" t="s">
        <v>11</v>
      </c>
      <c r="E1454" t="s">
        <v>660</v>
      </c>
      <c r="F1454" t="s">
        <v>33</v>
      </c>
      <c r="G1454" t="s">
        <v>668</v>
      </c>
      <c r="H1454" t="s">
        <v>362</v>
      </c>
      <c r="I1454" t="s">
        <v>14</v>
      </c>
      <c r="J1454" t="s">
        <v>611</v>
      </c>
      <c r="L1454" t="s">
        <v>34</v>
      </c>
      <c r="M1454" t="s">
        <v>651</v>
      </c>
      <c r="R1454" t="s">
        <v>372</v>
      </c>
      <c r="S1454" t="s">
        <v>545</v>
      </c>
      <c r="T1454" t="s">
        <v>25</v>
      </c>
      <c r="U1454" t="s">
        <v>596</v>
      </c>
      <c r="W1454" t="s">
        <v>10</v>
      </c>
      <c r="X1454" t="s">
        <v>659</v>
      </c>
      <c r="Y1454" t="s">
        <v>927</v>
      </c>
      <c r="Z1454" t="s">
        <v>928</v>
      </c>
      <c r="AA1454" t="s">
        <v>1143</v>
      </c>
      <c r="AB1454" t="s">
        <v>1144</v>
      </c>
      <c r="AC1454" t="s">
        <v>1154</v>
      </c>
      <c r="AD1454" t="s">
        <v>270</v>
      </c>
      <c r="AE1454" t="s">
        <v>36</v>
      </c>
      <c r="AG1454">
        <v>0</v>
      </c>
      <c r="AH1454">
        <v>6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 s="36">
        <v>1</v>
      </c>
      <c r="AP1454">
        <v>0</v>
      </c>
      <c r="AQ1454">
        <v>0</v>
      </c>
      <c r="AR1454">
        <v>0</v>
      </c>
      <c r="AS1454">
        <v>6</v>
      </c>
      <c r="AT1454">
        <v>6</v>
      </c>
      <c r="AU1454" t="s">
        <v>37</v>
      </c>
      <c r="AW1454">
        <v>177</v>
      </c>
      <c r="AX1454">
        <v>0</v>
      </c>
      <c r="AY1454">
        <v>0</v>
      </c>
      <c r="AZ1454">
        <v>0</v>
      </c>
      <c r="BA1454">
        <v>177</v>
      </c>
      <c r="BB1454">
        <v>9.3887997999999993</v>
      </c>
      <c r="BC1454">
        <v>13.43275727</v>
      </c>
      <c r="BD1454">
        <v>12</v>
      </c>
    </row>
    <row r="1455" spans="1:56" x14ac:dyDescent="0.25">
      <c r="A1455" s="171">
        <v>44186</v>
      </c>
      <c r="B1455" t="s">
        <v>10</v>
      </c>
      <c r="C1455" t="s">
        <v>659</v>
      </c>
      <c r="D1455" t="s">
        <v>11</v>
      </c>
      <c r="E1455" t="s">
        <v>660</v>
      </c>
      <c r="F1455" t="s">
        <v>12</v>
      </c>
      <c r="G1455" t="s">
        <v>661</v>
      </c>
      <c r="H1455" t="s">
        <v>13</v>
      </c>
      <c r="I1455" t="s">
        <v>25</v>
      </c>
      <c r="J1455" t="s">
        <v>596</v>
      </c>
      <c r="L1455" t="s">
        <v>10</v>
      </c>
      <c r="M1455" t="s">
        <v>659</v>
      </c>
      <c r="N1455" t="s">
        <v>11</v>
      </c>
      <c r="O1455" t="s">
        <v>660</v>
      </c>
      <c r="P1455" t="s">
        <v>12</v>
      </c>
      <c r="Q1455" t="s">
        <v>661</v>
      </c>
      <c r="R1455" t="s">
        <v>499</v>
      </c>
      <c r="S1455" t="s">
        <v>320</v>
      </c>
      <c r="T1455" t="s">
        <v>14</v>
      </c>
      <c r="U1455" t="s">
        <v>611</v>
      </c>
      <c r="W1455" t="s">
        <v>97</v>
      </c>
      <c r="X1455" t="s">
        <v>644</v>
      </c>
      <c r="AC1455" t="s">
        <v>372</v>
      </c>
      <c r="AD1455" t="s">
        <v>260</v>
      </c>
      <c r="AE1455" t="s">
        <v>30</v>
      </c>
      <c r="AG1455">
        <v>3</v>
      </c>
      <c r="AH1455">
        <v>0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 s="36">
        <v>1</v>
      </c>
      <c r="AP1455">
        <v>0</v>
      </c>
      <c r="AQ1455">
        <v>0</v>
      </c>
      <c r="AR1455">
        <v>2</v>
      </c>
      <c r="AS1455">
        <v>1</v>
      </c>
      <c r="AT1455">
        <v>3</v>
      </c>
      <c r="AU1455" t="s">
        <v>21</v>
      </c>
      <c r="AV1455" t="s">
        <v>1175</v>
      </c>
      <c r="AW1455">
        <v>30</v>
      </c>
      <c r="AX1455">
        <v>20</v>
      </c>
      <c r="AY1455">
        <v>0</v>
      </c>
      <c r="AZ1455">
        <v>2</v>
      </c>
      <c r="BA1455">
        <v>52</v>
      </c>
      <c r="BB1455">
        <v>7.7847441999999996</v>
      </c>
      <c r="BC1455">
        <v>15.51739456</v>
      </c>
      <c r="BD1455">
        <v>12</v>
      </c>
    </row>
    <row r="1456" spans="1:56" x14ac:dyDescent="0.25">
      <c r="A1456" s="171">
        <v>44187</v>
      </c>
      <c r="B1456" t="s">
        <v>26</v>
      </c>
      <c r="C1456" t="s">
        <v>590</v>
      </c>
      <c r="D1456" t="s">
        <v>591</v>
      </c>
      <c r="E1456" t="s">
        <v>592</v>
      </c>
      <c r="F1456" t="s">
        <v>88</v>
      </c>
      <c r="G1456" t="s">
        <v>593</v>
      </c>
      <c r="H1456" t="s">
        <v>89</v>
      </c>
      <c r="I1456" t="s">
        <v>25</v>
      </c>
      <c r="J1456" t="s">
        <v>596</v>
      </c>
      <c r="L1456" t="s">
        <v>26</v>
      </c>
      <c r="M1456" t="s">
        <v>590</v>
      </c>
      <c r="N1456" t="s">
        <v>591</v>
      </c>
      <c r="O1456" t="s">
        <v>592</v>
      </c>
      <c r="P1456" t="s">
        <v>27</v>
      </c>
      <c r="Q1456" t="s">
        <v>607</v>
      </c>
      <c r="R1456" t="s">
        <v>394</v>
      </c>
      <c r="S1456" t="s">
        <v>320</v>
      </c>
      <c r="T1456" t="s">
        <v>25</v>
      </c>
      <c r="U1456" t="s">
        <v>596</v>
      </c>
      <c r="W1456" t="s">
        <v>26</v>
      </c>
      <c r="X1456" t="s">
        <v>590</v>
      </c>
      <c r="Y1456" t="s">
        <v>591</v>
      </c>
      <c r="Z1456" t="s">
        <v>592</v>
      </c>
      <c r="AA1456" t="s">
        <v>88</v>
      </c>
      <c r="AB1456" t="s">
        <v>593</v>
      </c>
      <c r="AC1456" t="s">
        <v>400</v>
      </c>
      <c r="AD1456" t="s">
        <v>270</v>
      </c>
      <c r="AE1456" t="s">
        <v>107</v>
      </c>
      <c r="AG1456">
        <v>1</v>
      </c>
      <c r="AH1456">
        <v>0</v>
      </c>
      <c r="AI1456">
        <v>1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2</v>
      </c>
      <c r="AP1456">
        <v>0</v>
      </c>
      <c r="AQ1456">
        <v>0</v>
      </c>
      <c r="AR1456">
        <v>0</v>
      </c>
      <c r="AS1456">
        <v>2</v>
      </c>
      <c r="AT1456">
        <v>2</v>
      </c>
      <c r="AU1456" t="s">
        <v>37</v>
      </c>
      <c r="AW1456">
        <v>28</v>
      </c>
      <c r="AX1456">
        <v>0</v>
      </c>
      <c r="AY1456">
        <v>0</v>
      </c>
      <c r="AZ1456">
        <v>0</v>
      </c>
      <c r="BA1456">
        <v>28</v>
      </c>
      <c r="BB1456">
        <v>6.7419379599999996</v>
      </c>
      <c r="BC1456">
        <v>14.56870743</v>
      </c>
      <c r="BD1456">
        <v>12</v>
      </c>
    </row>
    <row r="1457" spans="1:56" x14ac:dyDescent="0.25">
      <c r="A1457" s="171">
        <v>44187</v>
      </c>
      <c r="B1457" t="s">
        <v>26</v>
      </c>
      <c r="C1457" t="s">
        <v>590</v>
      </c>
      <c r="D1457" t="s">
        <v>591</v>
      </c>
      <c r="E1457" t="s">
        <v>592</v>
      </c>
      <c r="F1457" t="s">
        <v>88</v>
      </c>
      <c r="G1457" t="s">
        <v>593</v>
      </c>
      <c r="H1457" t="s">
        <v>89</v>
      </c>
      <c r="I1457" t="s">
        <v>25</v>
      </c>
      <c r="J1457" t="s">
        <v>596</v>
      </c>
      <c r="L1457" t="s">
        <v>26</v>
      </c>
      <c r="M1457" t="s">
        <v>590</v>
      </c>
      <c r="N1457" t="s">
        <v>591</v>
      </c>
      <c r="O1457" t="s">
        <v>592</v>
      </c>
      <c r="P1457" t="s">
        <v>142</v>
      </c>
      <c r="Q1457" t="s">
        <v>606</v>
      </c>
      <c r="R1457" t="s">
        <v>783</v>
      </c>
      <c r="S1457" t="s">
        <v>320</v>
      </c>
      <c r="T1457" t="s">
        <v>25</v>
      </c>
      <c r="U1457" t="s">
        <v>596</v>
      </c>
      <c r="W1457" t="s">
        <v>26</v>
      </c>
      <c r="X1457" t="s">
        <v>590</v>
      </c>
      <c r="Y1457" t="s">
        <v>591</v>
      </c>
      <c r="Z1457" t="s">
        <v>592</v>
      </c>
      <c r="AA1457" t="s">
        <v>88</v>
      </c>
      <c r="AB1457" t="s">
        <v>593</v>
      </c>
      <c r="AC1457" t="s">
        <v>442</v>
      </c>
      <c r="AD1457" t="s">
        <v>322</v>
      </c>
      <c r="AE1457" t="s">
        <v>30</v>
      </c>
      <c r="AG1457">
        <v>2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1</v>
      </c>
      <c r="AP1457">
        <v>0</v>
      </c>
      <c r="AQ1457">
        <v>0</v>
      </c>
      <c r="AR1457">
        <v>1</v>
      </c>
      <c r="AS1457">
        <v>1</v>
      </c>
      <c r="AT1457">
        <v>2</v>
      </c>
      <c r="AU1457" t="s">
        <v>37</v>
      </c>
      <c r="AW1457">
        <v>20</v>
      </c>
      <c r="AX1457">
        <v>0</v>
      </c>
      <c r="AY1457">
        <v>0</v>
      </c>
      <c r="AZ1457">
        <v>0</v>
      </c>
      <c r="BA1457">
        <v>20</v>
      </c>
      <c r="BB1457">
        <v>6.7419379599999996</v>
      </c>
      <c r="BC1457">
        <v>14.56870743</v>
      </c>
      <c r="BD1457">
        <v>12</v>
      </c>
    </row>
    <row r="1458" spans="1:56" x14ac:dyDescent="0.25">
      <c r="A1458" s="171">
        <v>44187</v>
      </c>
      <c r="B1458" t="s">
        <v>26</v>
      </c>
      <c r="C1458" t="s">
        <v>590</v>
      </c>
      <c r="D1458" t="s">
        <v>591</v>
      </c>
      <c r="E1458" t="s">
        <v>592</v>
      </c>
      <c r="F1458" t="s">
        <v>88</v>
      </c>
      <c r="G1458" t="s">
        <v>593</v>
      </c>
      <c r="H1458" t="s">
        <v>89</v>
      </c>
      <c r="I1458" t="s">
        <v>25</v>
      </c>
      <c r="J1458" t="s">
        <v>596</v>
      </c>
      <c r="L1458" t="s">
        <v>26</v>
      </c>
      <c r="M1458" t="s">
        <v>590</v>
      </c>
      <c r="N1458" t="s">
        <v>591</v>
      </c>
      <c r="O1458" t="s">
        <v>592</v>
      </c>
      <c r="P1458" t="s">
        <v>27</v>
      </c>
      <c r="Q1458" t="s">
        <v>607</v>
      </c>
      <c r="R1458" t="s">
        <v>689</v>
      </c>
      <c r="S1458" t="s">
        <v>320</v>
      </c>
      <c r="T1458" t="s">
        <v>25</v>
      </c>
      <c r="U1458" t="s">
        <v>596</v>
      </c>
      <c r="W1458" t="s">
        <v>109</v>
      </c>
      <c r="X1458" t="s">
        <v>690</v>
      </c>
      <c r="Y1458" t="s">
        <v>173</v>
      </c>
      <c r="Z1458" t="s">
        <v>691</v>
      </c>
      <c r="AA1458" t="s">
        <v>255</v>
      </c>
      <c r="AB1458" t="s">
        <v>702</v>
      </c>
      <c r="AC1458" t="s">
        <v>489</v>
      </c>
      <c r="AD1458" t="s">
        <v>658</v>
      </c>
      <c r="AE1458" t="s">
        <v>30</v>
      </c>
      <c r="AG1458">
        <v>3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1</v>
      </c>
      <c r="AP1458">
        <v>0</v>
      </c>
      <c r="AQ1458">
        <v>0</v>
      </c>
      <c r="AR1458">
        <v>0</v>
      </c>
      <c r="AS1458">
        <v>3</v>
      </c>
      <c r="AT1458">
        <v>3</v>
      </c>
      <c r="AU1458" t="s">
        <v>37</v>
      </c>
      <c r="AW1458">
        <v>56</v>
      </c>
      <c r="AX1458">
        <v>0</v>
      </c>
      <c r="AY1458">
        <v>0</v>
      </c>
      <c r="AZ1458">
        <v>0</v>
      </c>
      <c r="BA1458">
        <v>56</v>
      </c>
      <c r="BB1458">
        <v>6.7419379599999996</v>
      </c>
      <c r="BC1458">
        <v>14.56870743</v>
      </c>
      <c r="BD1458">
        <v>12</v>
      </c>
    </row>
    <row r="1459" spans="1:56" x14ac:dyDescent="0.25">
      <c r="A1459" s="171">
        <v>44187</v>
      </c>
      <c r="B1459" t="s">
        <v>26</v>
      </c>
      <c r="C1459" t="s">
        <v>590</v>
      </c>
      <c r="D1459" t="s">
        <v>591</v>
      </c>
      <c r="E1459" t="s">
        <v>592</v>
      </c>
      <c r="F1459" t="s">
        <v>88</v>
      </c>
      <c r="G1459" t="s">
        <v>593</v>
      </c>
      <c r="H1459" t="s">
        <v>89</v>
      </c>
      <c r="I1459" t="s">
        <v>25</v>
      </c>
      <c r="J1459" t="s">
        <v>596</v>
      </c>
      <c r="L1459" t="s">
        <v>26</v>
      </c>
      <c r="M1459" t="s">
        <v>590</v>
      </c>
      <c r="N1459" t="s">
        <v>591</v>
      </c>
      <c r="O1459" t="s">
        <v>592</v>
      </c>
      <c r="P1459" t="s">
        <v>88</v>
      </c>
      <c r="Q1459" t="s">
        <v>593</v>
      </c>
      <c r="R1459" t="s">
        <v>731</v>
      </c>
      <c r="S1459" t="s">
        <v>338</v>
      </c>
      <c r="T1459" t="s">
        <v>25</v>
      </c>
      <c r="U1459" t="s">
        <v>596</v>
      </c>
      <c r="W1459" t="s">
        <v>92</v>
      </c>
      <c r="X1459" t="s">
        <v>602</v>
      </c>
      <c r="Y1459" t="s">
        <v>157</v>
      </c>
      <c r="Z1459" t="s">
        <v>665</v>
      </c>
      <c r="AA1459" t="s">
        <v>671</v>
      </c>
      <c r="AB1459" t="s">
        <v>672</v>
      </c>
      <c r="AC1459" t="s">
        <v>787</v>
      </c>
      <c r="AD1459" t="s">
        <v>308</v>
      </c>
      <c r="AE1459" t="s">
        <v>30</v>
      </c>
      <c r="AG1459">
        <v>2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1</v>
      </c>
      <c r="AP1459">
        <v>0</v>
      </c>
      <c r="AQ1459">
        <v>0</v>
      </c>
      <c r="AR1459">
        <v>0</v>
      </c>
      <c r="AS1459">
        <v>2</v>
      </c>
      <c r="AT1459">
        <v>2</v>
      </c>
      <c r="AU1459" t="s">
        <v>37</v>
      </c>
      <c r="AW1459">
        <v>17</v>
      </c>
      <c r="AX1459">
        <v>0</v>
      </c>
      <c r="AY1459">
        <v>0</v>
      </c>
      <c r="AZ1459">
        <v>0</v>
      </c>
      <c r="BA1459">
        <v>17</v>
      </c>
      <c r="BB1459">
        <v>6.7419379599999996</v>
      </c>
      <c r="BC1459">
        <v>14.56870743</v>
      </c>
      <c r="BD1459">
        <v>12</v>
      </c>
    </row>
    <row r="1460" spans="1:56" x14ac:dyDescent="0.25">
      <c r="A1460" s="171">
        <v>44187</v>
      </c>
      <c r="B1460" t="s">
        <v>26</v>
      </c>
      <c r="C1460" t="s">
        <v>590</v>
      </c>
      <c r="D1460" t="s">
        <v>591</v>
      </c>
      <c r="E1460" t="s">
        <v>592</v>
      </c>
      <c r="F1460" t="s">
        <v>27</v>
      </c>
      <c r="G1460" t="s">
        <v>607</v>
      </c>
      <c r="H1460" t="s">
        <v>684</v>
      </c>
      <c r="I1460" t="s">
        <v>25</v>
      </c>
      <c r="J1460" t="s">
        <v>596</v>
      </c>
      <c r="L1460" t="s">
        <v>26</v>
      </c>
      <c r="M1460" t="s">
        <v>590</v>
      </c>
      <c r="N1460" t="s">
        <v>591</v>
      </c>
      <c r="O1460" t="s">
        <v>592</v>
      </c>
      <c r="P1460" t="s">
        <v>27</v>
      </c>
      <c r="Q1460" t="s">
        <v>607</v>
      </c>
      <c r="R1460" t="s">
        <v>822</v>
      </c>
      <c r="S1460" t="s">
        <v>260</v>
      </c>
      <c r="T1460" t="s">
        <v>25</v>
      </c>
      <c r="U1460" t="s">
        <v>596</v>
      </c>
      <c r="W1460" t="s">
        <v>26</v>
      </c>
      <c r="X1460" t="s">
        <v>590</v>
      </c>
      <c r="Y1460" t="s">
        <v>591</v>
      </c>
      <c r="Z1460" t="s">
        <v>592</v>
      </c>
      <c r="AA1460" t="s">
        <v>88</v>
      </c>
      <c r="AB1460" t="s">
        <v>593</v>
      </c>
      <c r="AC1460" t="s">
        <v>823</v>
      </c>
      <c r="AD1460" t="s">
        <v>321</v>
      </c>
      <c r="AE1460" t="s">
        <v>30</v>
      </c>
      <c r="AG1460">
        <v>8</v>
      </c>
      <c r="AH1460">
        <v>0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 s="36">
        <v>1</v>
      </c>
      <c r="AP1460">
        <v>2</v>
      </c>
      <c r="AQ1460">
        <v>1</v>
      </c>
      <c r="AR1460">
        <v>2</v>
      </c>
      <c r="AS1460">
        <v>3</v>
      </c>
      <c r="AT1460">
        <v>8</v>
      </c>
      <c r="AU1460" t="s">
        <v>66</v>
      </c>
      <c r="AV1460" t="s">
        <v>327</v>
      </c>
      <c r="AW1460">
        <v>86</v>
      </c>
      <c r="AX1460">
        <v>0</v>
      </c>
      <c r="AY1460">
        <v>9</v>
      </c>
      <c r="AZ1460">
        <v>3</v>
      </c>
      <c r="BA1460">
        <v>98</v>
      </c>
      <c r="BB1460">
        <v>6.7870415800000004</v>
      </c>
      <c r="BC1460">
        <v>15.02402678</v>
      </c>
      <c r="BD1460">
        <v>12</v>
      </c>
    </row>
    <row r="1461" spans="1:56" x14ac:dyDescent="0.25">
      <c r="A1461" s="171">
        <v>44187</v>
      </c>
      <c r="B1461" t="s">
        <v>92</v>
      </c>
      <c r="C1461" t="s">
        <v>602</v>
      </c>
      <c r="D1461" t="s">
        <v>940</v>
      </c>
      <c r="E1461" t="s">
        <v>604</v>
      </c>
      <c r="F1461" t="s">
        <v>193</v>
      </c>
      <c r="G1461" t="s">
        <v>754</v>
      </c>
      <c r="H1461" t="s">
        <v>367</v>
      </c>
      <c r="I1461" t="s">
        <v>17</v>
      </c>
      <c r="J1461" t="s">
        <v>594</v>
      </c>
      <c r="L1461" t="s">
        <v>647</v>
      </c>
      <c r="M1461" t="s">
        <v>648</v>
      </c>
      <c r="R1461" t="s">
        <v>372</v>
      </c>
      <c r="S1461" t="s">
        <v>54</v>
      </c>
      <c r="T1461" t="s">
        <v>25</v>
      </c>
      <c r="U1461" t="s">
        <v>596</v>
      </c>
      <c r="W1461" t="s">
        <v>92</v>
      </c>
      <c r="X1461" t="s">
        <v>602</v>
      </c>
      <c r="Y1461" t="s">
        <v>157</v>
      </c>
      <c r="Z1461" t="s">
        <v>665</v>
      </c>
      <c r="AA1461" t="s">
        <v>201</v>
      </c>
      <c r="AB1461" t="s">
        <v>666</v>
      </c>
      <c r="AC1461" t="s">
        <v>1054</v>
      </c>
      <c r="AD1461" t="s">
        <v>308</v>
      </c>
      <c r="AE1461" t="s">
        <v>112</v>
      </c>
      <c r="AG1461">
        <v>0</v>
      </c>
      <c r="AH1461">
        <v>0</v>
      </c>
      <c r="AI1461">
        <v>10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 s="36">
        <v>1</v>
      </c>
      <c r="AP1461">
        <v>2</v>
      </c>
      <c r="AQ1461">
        <v>3</v>
      </c>
      <c r="AR1461">
        <v>3</v>
      </c>
      <c r="AS1461">
        <v>2</v>
      </c>
      <c r="AT1461">
        <v>10</v>
      </c>
      <c r="AU1461" t="s">
        <v>66</v>
      </c>
      <c r="AV1461" t="s">
        <v>327</v>
      </c>
      <c r="AW1461">
        <v>196</v>
      </c>
      <c r="AX1461">
        <v>0</v>
      </c>
      <c r="AY1461">
        <v>12</v>
      </c>
      <c r="AZ1461">
        <v>3</v>
      </c>
      <c r="BA1461">
        <v>211</v>
      </c>
      <c r="BB1461">
        <v>4.8990748999999996</v>
      </c>
      <c r="BC1461">
        <v>14.54433978</v>
      </c>
      <c r="BD1461">
        <v>12</v>
      </c>
    </row>
    <row r="1462" spans="1:56" x14ac:dyDescent="0.25">
      <c r="A1462" s="171">
        <v>44187</v>
      </c>
      <c r="B1462" t="s">
        <v>92</v>
      </c>
      <c r="C1462" t="s">
        <v>602</v>
      </c>
      <c r="D1462" t="s">
        <v>940</v>
      </c>
      <c r="E1462" t="s">
        <v>604</v>
      </c>
      <c r="F1462" t="s">
        <v>193</v>
      </c>
      <c r="G1462" t="s">
        <v>754</v>
      </c>
      <c r="H1462" t="s">
        <v>367</v>
      </c>
      <c r="I1462" t="s">
        <v>25</v>
      </c>
      <c r="J1462" t="s">
        <v>596</v>
      </c>
      <c r="L1462" t="s">
        <v>92</v>
      </c>
      <c r="M1462" t="s">
        <v>602</v>
      </c>
      <c r="N1462" t="s">
        <v>940</v>
      </c>
      <c r="O1462" t="s">
        <v>604</v>
      </c>
      <c r="P1462" t="s">
        <v>193</v>
      </c>
      <c r="Q1462" t="s">
        <v>754</v>
      </c>
      <c r="R1462" t="s">
        <v>366</v>
      </c>
      <c r="S1462" t="s">
        <v>260</v>
      </c>
      <c r="T1462" t="s">
        <v>25</v>
      </c>
      <c r="U1462" t="s">
        <v>596</v>
      </c>
      <c r="W1462" t="s">
        <v>92</v>
      </c>
      <c r="X1462" t="s">
        <v>602</v>
      </c>
      <c r="Y1462" t="s">
        <v>603</v>
      </c>
      <c r="Z1462" t="s">
        <v>604</v>
      </c>
      <c r="AA1462" t="s">
        <v>180</v>
      </c>
      <c r="AB1462" t="s">
        <v>765</v>
      </c>
      <c r="AC1462" t="s">
        <v>1062</v>
      </c>
      <c r="AD1462" t="s">
        <v>279</v>
      </c>
      <c r="AE1462" t="s">
        <v>30</v>
      </c>
      <c r="AG1462">
        <v>3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 s="36">
        <v>1</v>
      </c>
      <c r="AP1462">
        <v>0</v>
      </c>
      <c r="AQ1462">
        <v>0</v>
      </c>
      <c r="AR1462">
        <v>0</v>
      </c>
      <c r="AS1462">
        <v>3</v>
      </c>
      <c r="AT1462">
        <v>3</v>
      </c>
      <c r="AU1462" t="s">
        <v>37</v>
      </c>
      <c r="AW1462">
        <v>58</v>
      </c>
      <c r="AX1462">
        <v>0</v>
      </c>
      <c r="AY1462">
        <v>0</v>
      </c>
      <c r="AZ1462">
        <v>0</v>
      </c>
      <c r="BA1462">
        <v>58</v>
      </c>
      <c r="BB1462">
        <v>4.8990748999999996</v>
      </c>
      <c r="BC1462">
        <v>14.54433978</v>
      </c>
      <c r="BD1462">
        <v>12</v>
      </c>
    </row>
    <row r="1463" spans="1:56" x14ac:dyDescent="0.25">
      <c r="A1463" s="171">
        <v>44187</v>
      </c>
      <c r="B1463" t="s">
        <v>92</v>
      </c>
      <c r="C1463" t="s">
        <v>602</v>
      </c>
      <c r="D1463" t="s">
        <v>940</v>
      </c>
      <c r="E1463" t="s">
        <v>604</v>
      </c>
      <c r="F1463" t="s">
        <v>193</v>
      </c>
      <c r="G1463" t="s">
        <v>754</v>
      </c>
      <c r="H1463" t="s">
        <v>367</v>
      </c>
      <c r="I1463" t="s">
        <v>17</v>
      </c>
      <c r="J1463" t="s">
        <v>594</v>
      </c>
      <c r="L1463" t="s">
        <v>221</v>
      </c>
      <c r="M1463" t="s">
        <v>622</v>
      </c>
      <c r="R1463" t="s">
        <v>372</v>
      </c>
      <c r="S1463" t="s">
        <v>320</v>
      </c>
      <c r="T1463" t="s">
        <v>25</v>
      </c>
      <c r="U1463" t="s">
        <v>596</v>
      </c>
      <c r="W1463" t="s">
        <v>92</v>
      </c>
      <c r="X1463" t="s">
        <v>602</v>
      </c>
      <c r="Y1463" t="s">
        <v>603</v>
      </c>
      <c r="Z1463" t="s">
        <v>604</v>
      </c>
      <c r="AA1463" t="s">
        <v>193</v>
      </c>
      <c r="AB1463" t="s">
        <v>754</v>
      </c>
      <c r="AC1463" t="s">
        <v>1039</v>
      </c>
      <c r="AD1463" t="s">
        <v>321</v>
      </c>
      <c r="AE1463" t="s">
        <v>30</v>
      </c>
      <c r="AG1463">
        <v>6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 s="36">
        <v>1</v>
      </c>
      <c r="AP1463">
        <v>0</v>
      </c>
      <c r="AQ1463">
        <v>0</v>
      </c>
      <c r="AR1463">
        <v>0</v>
      </c>
      <c r="AS1463">
        <v>6</v>
      </c>
      <c r="AT1463">
        <v>6</v>
      </c>
      <c r="AU1463" t="s">
        <v>37</v>
      </c>
      <c r="AW1463">
        <v>135</v>
      </c>
      <c r="AX1463">
        <v>0</v>
      </c>
      <c r="AY1463">
        <v>0</v>
      </c>
      <c r="AZ1463">
        <v>0</v>
      </c>
      <c r="BA1463">
        <v>135</v>
      </c>
      <c r="BB1463">
        <v>4.8990748999999996</v>
      </c>
      <c r="BC1463">
        <v>14.54433978</v>
      </c>
      <c r="BD1463">
        <v>12</v>
      </c>
    </row>
    <row r="1464" spans="1:56" x14ac:dyDescent="0.25">
      <c r="A1464" s="171">
        <v>44187</v>
      </c>
      <c r="B1464" t="s">
        <v>92</v>
      </c>
      <c r="C1464" t="s">
        <v>602</v>
      </c>
      <c r="D1464" t="s">
        <v>940</v>
      </c>
      <c r="E1464" t="s">
        <v>604</v>
      </c>
      <c r="F1464" t="s">
        <v>193</v>
      </c>
      <c r="G1464" t="s">
        <v>754</v>
      </c>
      <c r="H1464" t="s">
        <v>367</v>
      </c>
      <c r="I1464" t="s">
        <v>25</v>
      </c>
      <c r="J1464" t="s">
        <v>596</v>
      </c>
      <c r="L1464" t="s">
        <v>109</v>
      </c>
      <c r="M1464" t="s">
        <v>690</v>
      </c>
      <c r="N1464" t="s">
        <v>271</v>
      </c>
      <c r="O1464" t="s">
        <v>714</v>
      </c>
      <c r="P1464" t="s">
        <v>272</v>
      </c>
      <c r="Q1464" t="s">
        <v>715</v>
      </c>
      <c r="R1464" t="s">
        <v>1069</v>
      </c>
      <c r="S1464" t="s">
        <v>139</v>
      </c>
      <c r="T1464" t="s">
        <v>25</v>
      </c>
      <c r="U1464" t="s">
        <v>596</v>
      </c>
      <c r="W1464" t="s">
        <v>92</v>
      </c>
      <c r="X1464" t="s">
        <v>602</v>
      </c>
      <c r="Y1464" t="s">
        <v>603</v>
      </c>
      <c r="Z1464" t="s">
        <v>604</v>
      </c>
      <c r="AA1464" t="s">
        <v>193</v>
      </c>
      <c r="AB1464" t="s">
        <v>754</v>
      </c>
      <c r="AC1464" t="s">
        <v>480</v>
      </c>
      <c r="AD1464" t="s">
        <v>266</v>
      </c>
      <c r="AE1464" t="s">
        <v>30</v>
      </c>
      <c r="AG1464">
        <v>4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 s="36">
        <v>1</v>
      </c>
      <c r="AP1464">
        <v>0</v>
      </c>
      <c r="AQ1464">
        <v>0</v>
      </c>
      <c r="AR1464">
        <v>0</v>
      </c>
      <c r="AS1464">
        <v>4</v>
      </c>
      <c r="AT1464">
        <v>4</v>
      </c>
      <c r="AU1464" t="s">
        <v>37</v>
      </c>
      <c r="AW1464">
        <v>57</v>
      </c>
      <c r="AX1464">
        <v>0</v>
      </c>
      <c r="AY1464">
        <v>0</v>
      </c>
      <c r="AZ1464">
        <v>0</v>
      </c>
      <c r="BA1464">
        <v>57</v>
      </c>
      <c r="BB1464">
        <v>4.8990748999999996</v>
      </c>
      <c r="BC1464">
        <v>14.54433978</v>
      </c>
      <c r="BD1464">
        <v>12</v>
      </c>
    </row>
    <row r="1465" spans="1:56" x14ac:dyDescent="0.25">
      <c r="A1465" s="171">
        <v>44187</v>
      </c>
      <c r="B1465" t="s">
        <v>92</v>
      </c>
      <c r="C1465" t="s">
        <v>602</v>
      </c>
      <c r="D1465" t="s">
        <v>940</v>
      </c>
      <c r="E1465" t="s">
        <v>604</v>
      </c>
      <c r="F1465" t="s">
        <v>193</v>
      </c>
      <c r="G1465" t="s">
        <v>754</v>
      </c>
      <c r="H1465" t="s">
        <v>367</v>
      </c>
      <c r="I1465" t="s">
        <v>25</v>
      </c>
      <c r="J1465" t="s">
        <v>596</v>
      </c>
      <c r="L1465" t="s">
        <v>92</v>
      </c>
      <c r="M1465" t="s">
        <v>602</v>
      </c>
      <c r="N1465" t="s">
        <v>940</v>
      </c>
      <c r="O1465" t="s">
        <v>604</v>
      </c>
      <c r="P1465" t="s">
        <v>193</v>
      </c>
      <c r="Q1465" t="s">
        <v>754</v>
      </c>
      <c r="R1465" t="s">
        <v>1035</v>
      </c>
      <c r="S1465" t="s">
        <v>260</v>
      </c>
      <c r="T1465" t="s">
        <v>25</v>
      </c>
      <c r="U1465" t="s">
        <v>596</v>
      </c>
      <c r="W1465" t="s">
        <v>92</v>
      </c>
      <c r="X1465" t="s">
        <v>602</v>
      </c>
      <c r="Y1465" t="s">
        <v>603</v>
      </c>
      <c r="Z1465" t="s">
        <v>604</v>
      </c>
      <c r="AA1465" t="s">
        <v>154</v>
      </c>
      <c r="AB1465" t="s">
        <v>605</v>
      </c>
      <c r="AC1465" t="s">
        <v>1055</v>
      </c>
      <c r="AD1465" t="s">
        <v>267</v>
      </c>
      <c r="AE1465" t="s">
        <v>30</v>
      </c>
      <c r="AG1465">
        <v>4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 s="36">
        <v>1</v>
      </c>
      <c r="AP1465">
        <v>0</v>
      </c>
      <c r="AQ1465">
        <v>0</v>
      </c>
      <c r="AR1465">
        <v>0</v>
      </c>
      <c r="AS1465">
        <v>4</v>
      </c>
      <c r="AT1465">
        <v>4</v>
      </c>
      <c r="AU1465" t="s">
        <v>37</v>
      </c>
      <c r="AW1465">
        <v>37</v>
      </c>
      <c r="AX1465">
        <v>0</v>
      </c>
      <c r="AY1465">
        <v>0</v>
      </c>
      <c r="AZ1465">
        <v>0</v>
      </c>
      <c r="BA1465">
        <v>37</v>
      </c>
      <c r="BB1465">
        <v>4.8990748999999996</v>
      </c>
      <c r="BC1465">
        <v>14.54433978</v>
      </c>
      <c r="BD1465">
        <v>12</v>
      </c>
    </row>
    <row r="1466" spans="1:56" x14ac:dyDescent="0.25">
      <c r="A1466" s="171">
        <v>44187</v>
      </c>
      <c r="B1466" t="s">
        <v>92</v>
      </c>
      <c r="C1466" t="s">
        <v>602</v>
      </c>
      <c r="D1466" t="s">
        <v>940</v>
      </c>
      <c r="E1466" t="s">
        <v>604</v>
      </c>
      <c r="F1466" t="s">
        <v>193</v>
      </c>
      <c r="G1466" t="s">
        <v>754</v>
      </c>
      <c r="H1466" t="s">
        <v>367</v>
      </c>
      <c r="I1466" t="s">
        <v>25</v>
      </c>
      <c r="J1466" t="s">
        <v>596</v>
      </c>
      <c r="L1466" t="s">
        <v>92</v>
      </c>
      <c r="M1466" t="s">
        <v>602</v>
      </c>
      <c r="N1466" t="s">
        <v>157</v>
      </c>
      <c r="O1466" t="s">
        <v>665</v>
      </c>
      <c r="P1466" t="s">
        <v>158</v>
      </c>
      <c r="Q1466" t="s">
        <v>667</v>
      </c>
      <c r="R1466" t="s">
        <v>1124</v>
      </c>
      <c r="S1466" t="s">
        <v>63</v>
      </c>
      <c r="T1466" t="s">
        <v>25</v>
      </c>
      <c r="U1466" t="s">
        <v>596</v>
      </c>
      <c r="W1466" t="s">
        <v>92</v>
      </c>
      <c r="X1466" t="s">
        <v>602</v>
      </c>
      <c r="Y1466" t="s">
        <v>93</v>
      </c>
      <c r="Z1466" t="s">
        <v>687</v>
      </c>
      <c r="AA1466" t="s">
        <v>211</v>
      </c>
      <c r="AB1466" t="s">
        <v>688</v>
      </c>
      <c r="AC1466" t="s">
        <v>1125</v>
      </c>
      <c r="AD1466" t="s">
        <v>308</v>
      </c>
      <c r="AE1466" t="s">
        <v>30</v>
      </c>
      <c r="AG1466">
        <v>12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 s="36">
        <v>1</v>
      </c>
      <c r="AP1466">
        <v>3</v>
      </c>
      <c r="AQ1466">
        <v>4</v>
      </c>
      <c r="AR1466">
        <v>2</v>
      </c>
      <c r="AS1466">
        <v>3</v>
      </c>
      <c r="AT1466">
        <v>12</v>
      </c>
      <c r="AU1466" t="s">
        <v>66</v>
      </c>
      <c r="AV1466" t="s">
        <v>327</v>
      </c>
      <c r="AW1466">
        <v>207</v>
      </c>
      <c r="AX1466">
        <v>0</v>
      </c>
      <c r="AY1466">
        <v>13</v>
      </c>
      <c r="AZ1466">
        <v>4</v>
      </c>
      <c r="BA1466">
        <v>224</v>
      </c>
      <c r="BB1466">
        <v>4.8990748999999996</v>
      </c>
      <c r="BC1466">
        <v>14.54433978</v>
      </c>
      <c r="BD1466">
        <v>12</v>
      </c>
    </row>
    <row r="1467" spans="1:56" x14ac:dyDescent="0.25">
      <c r="A1467" s="171">
        <v>44187</v>
      </c>
      <c r="B1467" t="s">
        <v>92</v>
      </c>
      <c r="C1467" t="s">
        <v>602</v>
      </c>
      <c r="D1467" t="s">
        <v>940</v>
      </c>
      <c r="E1467" t="s">
        <v>604</v>
      </c>
      <c r="F1467" t="s">
        <v>193</v>
      </c>
      <c r="G1467" t="s">
        <v>754</v>
      </c>
      <c r="H1467" t="s">
        <v>367</v>
      </c>
      <c r="I1467" t="s">
        <v>25</v>
      </c>
      <c r="J1467" t="s">
        <v>596</v>
      </c>
      <c r="L1467" t="s">
        <v>92</v>
      </c>
      <c r="M1467" t="s">
        <v>602</v>
      </c>
      <c r="N1467" t="s">
        <v>940</v>
      </c>
      <c r="O1467" t="s">
        <v>604</v>
      </c>
      <c r="P1467" t="s">
        <v>193</v>
      </c>
      <c r="Q1467" t="s">
        <v>754</v>
      </c>
      <c r="R1467" t="s">
        <v>1035</v>
      </c>
      <c r="S1467" t="s">
        <v>260</v>
      </c>
      <c r="T1467" t="s">
        <v>25</v>
      </c>
      <c r="U1467" t="s">
        <v>596</v>
      </c>
      <c r="W1467" t="s">
        <v>92</v>
      </c>
      <c r="X1467" t="s">
        <v>602</v>
      </c>
      <c r="Y1467" t="s">
        <v>603</v>
      </c>
      <c r="Z1467" t="s">
        <v>604</v>
      </c>
      <c r="AA1467" t="s">
        <v>154</v>
      </c>
      <c r="AB1467" t="s">
        <v>605</v>
      </c>
      <c r="AC1467" t="s">
        <v>1041</v>
      </c>
      <c r="AD1467" t="s">
        <v>321</v>
      </c>
      <c r="AE1467" t="s">
        <v>30</v>
      </c>
      <c r="AG1467">
        <v>4</v>
      </c>
      <c r="AH1467">
        <v>0</v>
      </c>
      <c r="AI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 s="36">
        <v>1</v>
      </c>
      <c r="AP1467">
        <v>0</v>
      </c>
      <c r="AQ1467">
        <v>0</v>
      </c>
      <c r="AR1467">
        <v>0</v>
      </c>
      <c r="AS1467">
        <v>4</v>
      </c>
      <c r="AT1467">
        <v>4</v>
      </c>
      <c r="AU1467" t="s">
        <v>151</v>
      </c>
      <c r="AV1467" t="s">
        <v>327</v>
      </c>
      <c r="AW1467">
        <v>153</v>
      </c>
      <c r="AX1467">
        <v>0</v>
      </c>
      <c r="AY1467">
        <v>0</v>
      </c>
      <c r="AZ1467">
        <v>2</v>
      </c>
      <c r="BA1467">
        <v>155</v>
      </c>
      <c r="BB1467">
        <v>4.8990748999999996</v>
      </c>
      <c r="BC1467">
        <v>14.54433978</v>
      </c>
      <c r="BD1467">
        <v>12</v>
      </c>
    </row>
    <row r="1468" spans="1:56" x14ac:dyDescent="0.25">
      <c r="A1468" s="171">
        <v>44187</v>
      </c>
      <c r="B1468" t="s">
        <v>92</v>
      </c>
      <c r="C1468" t="s">
        <v>602</v>
      </c>
      <c r="D1468" t="s">
        <v>940</v>
      </c>
      <c r="E1468" t="s">
        <v>604</v>
      </c>
      <c r="F1468" t="s">
        <v>218</v>
      </c>
      <c r="G1468" t="s">
        <v>837</v>
      </c>
      <c r="H1468" t="s">
        <v>364</v>
      </c>
      <c r="I1468" t="s">
        <v>25</v>
      </c>
      <c r="J1468" t="s">
        <v>596</v>
      </c>
      <c r="L1468" t="s">
        <v>92</v>
      </c>
      <c r="M1468" t="s">
        <v>602</v>
      </c>
      <c r="N1468" t="s">
        <v>940</v>
      </c>
      <c r="O1468" t="s">
        <v>604</v>
      </c>
      <c r="P1468" t="s">
        <v>218</v>
      </c>
      <c r="Q1468" t="s">
        <v>837</v>
      </c>
      <c r="R1468" t="s">
        <v>949</v>
      </c>
      <c r="S1468" t="s">
        <v>260</v>
      </c>
      <c r="T1468" t="s">
        <v>17</v>
      </c>
      <c r="U1468" t="s">
        <v>594</v>
      </c>
      <c r="W1468" t="s">
        <v>220</v>
      </c>
      <c r="X1468" t="s">
        <v>943</v>
      </c>
      <c r="AC1468" t="s">
        <v>372</v>
      </c>
      <c r="AD1468" t="s">
        <v>862</v>
      </c>
      <c r="AE1468" t="s">
        <v>107</v>
      </c>
      <c r="AG1468">
        <v>5</v>
      </c>
      <c r="AH1468">
        <v>0</v>
      </c>
      <c r="AI1468">
        <v>4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2</v>
      </c>
      <c r="AP1468">
        <v>0</v>
      </c>
      <c r="AQ1468">
        <v>0</v>
      </c>
      <c r="AR1468">
        <v>2</v>
      </c>
      <c r="AS1468">
        <v>7</v>
      </c>
      <c r="AT1468">
        <v>9</v>
      </c>
      <c r="AU1468" t="s">
        <v>37</v>
      </c>
      <c r="AW1468">
        <v>402</v>
      </c>
      <c r="AX1468">
        <v>0</v>
      </c>
      <c r="AY1468">
        <v>0</v>
      </c>
      <c r="AZ1468">
        <v>0</v>
      </c>
      <c r="BA1468">
        <v>402</v>
      </c>
      <c r="BB1468">
        <v>5.0849866700000002</v>
      </c>
      <c r="BC1468">
        <v>14.63825578</v>
      </c>
      <c r="BD1468">
        <v>12</v>
      </c>
    </row>
    <row r="1469" spans="1:56" x14ac:dyDescent="0.25">
      <c r="A1469" s="171">
        <v>44187</v>
      </c>
      <c r="B1469" t="s">
        <v>92</v>
      </c>
      <c r="C1469" t="s">
        <v>602</v>
      </c>
      <c r="D1469" t="s">
        <v>940</v>
      </c>
      <c r="E1469" t="s">
        <v>604</v>
      </c>
      <c r="F1469" t="s">
        <v>218</v>
      </c>
      <c r="G1469" t="s">
        <v>837</v>
      </c>
      <c r="H1469" t="s">
        <v>364</v>
      </c>
      <c r="I1469" t="s">
        <v>25</v>
      </c>
      <c r="J1469" t="s">
        <v>596</v>
      </c>
      <c r="L1469" t="s">
        <v>92</v>
      </c>
      <c r="M1469" t="s">
        <v>602</v>
      </c>
      <c r="N1469" t="s">
        <v>940</v>
      </c>
      <c r="O1469" t="s">
        <v>604</v>
      </c>
      <c r="P1469" t="s">
        <v>218</v>
      </c>
      <c r="Q1469" t="s">
        <v>837</v>
      </c>
      <c r="R1469" t="s">
        <v>948</v>
      </c>
      <c r="S1469" t="s">
        <v>260</v>
      </c>
      <c r="T1469" t="s">
        <v>17</v>
      </c>
      <c r="U1469" t="s">
        <v>594</v>
      </c>
      <c r="W1469" t="s">
        <v>220</v>
      </c>
      <c r="X1469" t="s">
        <v>943</v>
      </c>
      <c r="AC1469" t="s">
        <v>372</v>
      </c>
      <c r="AD1469" t="s">
        <v>267</v>
      </c>
      <c r="AE1469" t="s">
        <v>156</v>
      </c>
      <c r="AG1469">
        <v>4</v>
      </c>
      <c r="AH1469">
        <v>0</v>
      </c>
      <c r="AI1469">
        <v>2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 s="36">
        <v>2</v>
      </c>
      <c r="AP1469">
        <v>0</v>
      </c>
      <c r="AQ1469">
        <v>0</v>
      </c>
      <c r="AR1469">
        <v>2</v>
      </c>
      <c r="AS1469">
        <v>4</v>
      </c>
      <c r="AT1469">
        <v>6</v>
      </c>
      <c r="AU1469" t="s">
        <v>37</v>
      </c>
      <c r="AW1469">
        <v>118</v>
      </c>
      <c r="AX1469">
        <v>0</v>
      </c>
      <c r="AY1469">
        <v>0</v>
      </c>
      <c r="AZ1469">
        <v>0</v>
      </c>
      <c r="BA1469">
        <v>118</v>
      </c>
      <c r="BB1469">
        <v>5.0849866700000002</v>
      </c>
      <c r="BC1469">
        <v>14.63825578</v>
      </c>
      <c r="BD1469">
        <v>12</v>
      </c>
    </row>
    <row r="1470" spans="1:56" x14ac:dyDescent="0.25">
      <c r="A1470" s="171">
        <v>44187</v>
      </c>
      <c r="B1470" t="s">
        <v>92</v>
      </c>
      <c r="C1470" t="s">
        <v>602</v>
      </c>
      <c r="D1470" t="s">
        <v>940</v>
      </c>
      <c r="E1470" t="s">
        <v>604</v>
      </c>
      <c r="F1470" t="s">
        <v>218</v>
      </c>
      <c r="G1470" t="s">
        <v>837</v>
      </c>
      <c r="H1470" t="s">
        <v>364</v>
      </c>
      <c r="I1470" t="s">
        <v>25</v>
      </c>
      <c r="J1470" t="s">
        <v>596</v>
      </c>
      <c r="L1470" t="s">
        <v>92</v>
      </c>
      <c r="M1470" t="s">
        <v>602</v>
      </c>
      <c r="N1470" t="s">
        <v>157</v>
      </c>
      <c r="O1470" t="s">
        <v>665</v>
      </c>
      <c r="P1470" t="s">
        <v>158</v>
      </c>
      <c r="Q1470" t="s">
        <v>667</v>
      </c>
      <c r="R1470" t="s">
        <v>994</v>
      </c>
      <c r="S1470" t="s">
        <v>283</v>
      </c>
      <c r="T1470" t="s">
        <v>17</v>
      </c>
      <c r="U1470" t="s">
        <v>594</v>
      </c>
      <c r="W1470" t="s">
        <v>221</v>
      </c>
      <c r="X1470" t="s">
        <v>622</v>
      </c>
      <c r="AC1470" t="s">
        <v>372</v>
      </c>
      <c r="AD1470" t="s">
        <v>995</v>
      </c>
      <c r="AE1470" t="s">
        <v>107</v>
      </c>
      <c r="AG1470">
        <v>2</v>
      </c>
      <c r="AH1470">
        <v>0</v>
      </c>
      <c r="AI1470">
        <v>5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 s="36">
        <v>2</v>
      </c>
      <c r="AP1470">
        <v>0</v>
      </c>
      <c r="AQ1470">
        <v>0</v>
      </c>
      <c r="AR1470">
        <v>1</v>
      </c>
      <c r="AS1470">
        <v>6</v>
      </c>
      <c r="AT1470">
        <v>7</v>
      </c>
      <c r="AU1470" t="s">
        <v>37</v>
      </c>
      <c r="AW1470">
        <v>450</v>
      </c>
      <c r="AX1470">
        <v>0</v>
      </c>
      <c r="AY1470">
        <v>0</v>
      </c>
      <c r="AZ1470">
        <v>0</v>
      </c>
      <c r="BA1470">
        <v>450</v>
      </c>
      <c r="BB1470">
        <v>5.0849866700000002</v>
      </c>
      <c r="BC1470">
        <v>14.63825578</v>
      </c>
      <c r="BD1470">
        <v>12</v>
      </c>
    </row>
    <row r="1471" spans="1:56" x14ac:dyDescent="0.25">
      <c r="A1471" s="171">
        <v>44187</v>
      </c>
      <c r="B1471" t="s">
        <v>92</v>
      </c>
      <c r="C1471" t="s">
        <v>602</v>
      </c>
      <c r="D1471" t="s">
        <v>940</v>
      </c>
      <c r="E1471" t="s">
        <v>604</v>
      </c>
      <c r="F1471" t="s">
        <v>218</v>
      </c>
      <c r="G1471" t="s">
        <v>837</v>
      </c>
      <c r="H1471" t="s">
        <v>364</v>
      </c>
      <c r="I1471" t="s">
        <v>25</v>
      </c>
      <c r="J1471" t="s">
        <v>596</v>
      </c>
      <c r="L1471" t="s">
        <v>92</v>
      </c>
      <c r="M1471" t="s">
        <v>602</v>
      </c>
      <c r="N1471" t="s">
        <v>157</v>
      </c>
      <c r="O1471" t="s">
        <v>665</v>
      </c>
      <c r="P1471" t="s">
        <v>158</v>
      </c>
      <c r="Q1471" t="s">
        <v>667</v>
      </c>
      <c r="R1471" t="s">
        <v>994</v>
      </c>
      <c r="S1471" t="s">
        <v>54</v>
      </c>
      <c r="T1471" t="s">
        <v>17</v>
      </c>
      <c r="U1471" t="s">
        <v>594</v>
      </c>
      <c r="W1471" t="s">
        <v>221</v>
      </c>
      <c r="X1471" t="s">
        <v>622</v>
      </c>
      <c r="AC1471" t="s">
        <v>372</v>
      </c>
      <c r="AD1471" t="s">
        <v>865</v>
      </c>
      <c r="AE1471" t="s">
        <v>112</v>
      </c>
      <c r="AG1471">
        <v>0</v>
      </c>
      <c r="AH1471">
        <v>0</v>
      </c>
      <c r="AI1471">
        <v>6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 s="36">
        <v>1</v>
      </c>
      <c r="AP1471">
        <v>0</v>
      </c>
      <c r="AQ1471">
        <v>0</v>
      </c>
      <c r="AR1471">
        <v>2</v>
      </c>
      <c r="AS1471">
        <v>4</v>
      </c>
      <c r="AT1471">
        <v>6</v>
      </c>
      <c r="AU1471" t="s">
        <v>37</v>
      </c>
      <c r="AW1471">
        <v>315</v>
      </c>
      <c r="AX1471">
        <v>0</v>
      </c>
      <c r="AY1471">
        <v>0</v>
      </c>
      <c r="AZ1471">
        <v>0</v>
      </c>
      <c r="BA1471">
        <v>315</v>
      </c>
      <c r="BB1471">
        <v>5.0849866700000002</v>
      </c>
      <c r="BC1471">
        <v>14.63825578</v>
      </c>
      <c r="BD1471">
        <v>12</v>
      </c>
    </row>
    <row r="1472" spans="1:56" x14ac:dyDescent="0.25">
      <c r="A1472" s="171">
        <v>44187</v>
      </c>
      <c r="B1472" t="s">
        <v>92</v>
      </c>
      <c r="C1472" t="s">
        <v>602</v>
      </c>
      <c r="D1472" t="s">
        <v>940</v>
      </c>
      <c r="E1472" t="s">
        <v>604</v>
      </c>
      <c r="F1472" t="s">
        <v>218</v>
      </c>
      <c r="G1472" t="s">
        <v>837</v>
      </c>
      <c r="H1472" t="s">
        <v>364</v>
      </c>
      <c r="I1472" t="s">
        <v>25</v>
      </c>
      <c r="J1472" t="s">
        <v>596</v>
      </c>
      <c r="L1472" t="s">
        <v>92</v>
      </c>
      <c r="M1472" t="s">
        <v>602</v>
      </c>
      <c r="N1472" t="s">
        <v>157</v>
      </c>
      <c r="O1472" t="s">
        <v>665</v>
      </c>
      <c r="P1472" t="s">
        <v>158</v>
      </c>
      <c r="Q1472" t="s">
        <v>667</v>
      </c>
      <c r="R1472" t="s">
        <v>994</v>
      </c>
      <c r="S1472" t="s">
        <v>54</v>
      </c>
      <c r="T1472" t="s">
        <v>17</v>
      </c>
      <c r="U1472" t="s">
        <v>594</v>
      </c>
      <c r="W1472" t="s">
        <v>221</v>
      </c>
      <c r="X1472" t="s">
        <v>622</v>
      </c>
      <c r="AC1472" t="s">
        <v>372</v>
      </c>
      <c r="AD1472" t="s">
        <v>898</v>
      </c>
      <c r="AE1472" t="s">
        <v>112</v>
      </c>
      <c r="AG1472">
        <v>0</v>
      </c>
      <c r="AH1472">
        <v>0</v>
      </c>
      <c r="AI1472">
        <v>7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 s="36">
        <v>1</v>
      </c>
      <c r="AP1472">
        <v>0</v>
      </c>
      <c r="AQ1472">
        <v>0</v>
      </c>
      <c r="AR1472">
        <v>3</v>
      </c>
      <c r="AS1472">
        <v>4</v>
      </c>
      <c r="AT1472">
        <v>7</v>
      </c>
      <c r="AU1472" t="s">
        <v>37</v>
      </c>
      <c r="AW1472">
        <v>700</v>
      </c>
      <c r="AX1472">
        <v>0</v>
      </c>
      <c r="AY1472">
        <v>0</v>
      </c>
      <c r="AZ1472">
        <v>0</v>
      </c>
      <c r="BA1472">
        <v>700</v>
      </c>
      <c r="BB1472">
        <v>5.0849866700000002</v>
      </c>
      <c r="BC1472">
        <v>14.63825578</v>
      </c>
      <c r="BD1472">
        <v>12</v>
      </c>
    </row>
    <row r="1473" spans="1:56" x14ac:dyDescent="0.25">
      <c r="A1473" s="171">
        <v>44187</v>
      </c>
      <c r="B1473" t="s">
        <v>92</v>
      </c>
      <c r="C1473" t="s">
        <v>602</v>
      </c>
      <c r="D1473" t="s">
        <v>157</v>
      </c>
      <c r="E1473" t="s">
        <v>665</v>
      </c>
      <c r="F1473" t="s">
        <v>158</v>
      </c>
      <c r="G1473" t="s">
        <v>667</v>
      </c>
      <c r="H1473" t="s">
        <v>847</v>
      </c>
      <c r="I1473" t="s">
        <v>17</v>
      </c>
      <c r="J1473" t="s">
        <v>594</v>
      </c>
      <c r="L1473" t="s">
        <v>221</v>
      </c>
      <c r="M1473" t="s">
        <v>622</v>
      </c>
      <c r="R1473" t="s">
        <v>372</v>
      </c>
      <c r="S1473" t="s">
        <v>56</v>
      </c>
      <c r="T1473" t="s">
        <v>25</v>
      </c>
      <c r="U1473" t="s">
        <v>596</v>
      </c>
      <c r="W1473" t="s">
        <v>92</v>
      </c>
      <c r="X1473" t="s">
        <v>602</v>
      </c>
      <c r="Y1473" t="s">
        <v>157</v>
      </c>
      <c r="Z1473" t="s">
        <v>665</v>
      </c>
      <c r="AA1473" t="s">
        <v>158</v>
      </c>
      <c r="AB1473" t="s">
        <v>667</v>
      </c>
      <c r="AC1473" t="s">
        <v>826</v>
      </c>
      <c r="AD1473" t="s">
        <v>658</v>
      </c>
      <c r="AE1473" t="s">
        <v>112</v>
      </c>
      <c r="AG1473">
        <v>0</v>
      </c>
      <c r="AH1473">
        <v>0</v>
      </c>
      <c r="AI1473">
        <v>2</v>
      </c>
      <c r="AJ1473">
        <v>0</v>
      </c>
      <c r="AK1473">
        <v>0</v>
      </c>
      <c r="AL1473">
        <v>0</v>
      </c>
      <c r="AM1473">
        <v>0</v>
      </c>
      <c r="AN1473">
        <v>0</v>
      </c>
      <c r="AO1473" s="36">
        <v>1</v>
      </c>
      <c r="AP1473">
        <v>0</v>
      </c>
      <c r="AQ1473">
        <v>0</v>
      </c>
      <c r="AR1473">
        <v>0</v>
      </c>
      <c r="AS1473">
        <v>2</v>
      </c>
      <c r="AT1473">
        <v>2</v>
      </c>
      <c r="AU1473" t="s">
        <v>37</v>
      </c>
      <c r="AW1473">
        <v>85</v>
      </c>
      <c r="AX1473">
        <v>0</v>
      </c>
      <c r="AY1473">
        <v>0</v>
      </c>
      <c r="AZ1473">
        <v>0</v>
      </c>
      <c r="BA1473">
        <v>85</v>
      </c>
      <c r="BB1473">
        <v>6.0385846000000001</v>
      </c>
      <c r="BC1473">
        <v>14.4007468</v>
      </c>
      <c r="BD1473">
        <v>12</v>
      </c>
    </row>
    <row r="1474" spans="1:56" x14ac:dyDescent="0.25">
      <c r="A1474" s="171">
        <v>44187</v>
      </c>
      <c r="B1474" t="s">
        <v>92</v>
      </c>
      <c r="C1474" t="s">
        <v>602</v>
      </c>
      <c r="D1474" t="s">
        <v>157</v>
      </c>
      <c r="E1474" t="s">
        <v>665</v>
      </c>
      <c r="F1474" t="s">
        <v>158</v>
      </c>
      <c r="G1474" t="s">
        <v>667</v>
      </c>
      <c r="H1474" t="s">
        <v>847</v>
      </c>
      <c r="I1474" t="s">
        <v>25</v>
      </c>
      <c r="J1474" t="s">
        <v>596</v>
      </c>
      <c r="L1474" t="s">
        <v>10</v>
      </c>
      <c r="M1474" t="s">
        <v>659</v>
      </c>
      <c r="N1474" t="s">
        <v>11</v>
      </c>
      <c r="O1474" t="s">
        <v>660</v>
      </c>
      <c r="P1474" t="s">
        <v>12</v>
      </c>
      <c r="Q1474" t="s">
        <v>661</v>
      </c>
      <c r="R1474" t="s">
        <v>499</v>
      </c>
      <c r="S1474" t="s">
        <v>338</v>
      </c>
      <c r="T1474" t="s">
        <v>25</v>
      </c>
      <c r="U1474" t="s">
        <v>596</v>
      </c>
      <c r="W1474" t="s">
        <v>92</v>
      </c>
      <c r="X1474" t="s">
        <v>602</v>
      </c>
      <c r="Y1474" t="s">
        <v>157</v>
      </c>
      <c r="Z1474" t="s">
        <v>665</v>
      </c>
      <c r="AA1474" t="s">
        <v>158</v>
      </c>
      <c r="AB1474" t="s">
        <v>667</v>
      </c>
      <c r="AC1474" t="s">
        <v>852</v>
      </c>
      <c r="AD1474" t="s">
        <v>279</v>
      </c>
      <c r="AE1474" t="s">
        <v>30</v>
      </c>
      <c r="AG1474">
        <v>1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1</v>
      </c>
      <c r="AP1474">
        <v>0</v>
      </c>
      <c r="AQ1474">
        <v>0</v>
      </c>
      <c r="AR1474">
        <v>0</v>
      </c>
      <c r="AS1474">
        <v>1</v>
      </c>
      <c r="AT1474">
        <v>1</v>
      </c>
      <c r="AU1474" t="s">
        <v>37</v>
      </c>
      <c r="AW1474">
        <v>55</v>
      </c>
      <c r="AX1474">
        <v>0</v>
      </c>
      <c r="AY1474">
        <v>0</v>
      </c>
      <c r="AZ1474">
        <v>0</v>
      </c>
      <c r="BA1474">
        <v>55</v>
      </c>
      <c r="BB1474">
        <v>6.0385846000000001</v>
      </c>
      <c r="BC1474">
        <v>14.4007468</v>
      </c>
      <c r="BD1474">
        <v>12</v>
      </c>
    </row>
    <row r="1475" spans="1:56" x14ac:dyDescent="0.25">
      <c r="A1475" s="171">
        <v>44187</v>
      </c>
      <c r="B1475" t="s">
        <v>92</v>
      </c>
      <c r="C1475" t="s">
        <v>602</v>
      </c>
      <c r="D1475" t="s">
        <v>157</v>
      </c>
      <c r="E1475" t="s">
        <v>665</v>
      </c>
      <c r="F1475" t="s">
        <v>158</v>
      </c>
      <c r="G1475" t="s">
        <v>667</v>
      </c>
      <c r="H1475" t="s">
        <v>847</v>
      </c>
      <c r="I1475" t="s">
        <v>17</v>
      </c>
      <c r="J1475" t="s">
        <v>594</v>
      </c>
      <c r="L1475" t="s">
        <v>18</v>
      </c>
      <c r="M1475" t="s">
        <v>601</v>
      </c>
      <c r="R1475" t="s">
        <v>372</v>
      </c>
      <c r="S1475" t="s">
        <v>56</v>
      </c>
      <c r="T1475" t="s">
        <v>25</v>
      </c>
      <c r="U1475" t="s">
        <v>596</v>
      </c>
      <c r="W1475" t="s">
        <v>92</v>
      </c>
      <c r="X1475" t="s">
        <v>602</v>
      </c>
      <c r="Y1475" t="s">
        <v>157</v>
      </c>
      <c r="Z1475" t="s">
        <v>665</v>
      </c>
      <c r="AA1475" t="s">
        <v>158</v>
      </c>
      <c r="AB1475" t="s">
        <v>667</v>
      </c>
      <c r="AC1475" t="s">
        <v>894</v>
      </c>
      <c r="AD1475" t="s">
        <v>658</v>
      </c>
      <c r="AE1475" t="s">
        <v>112</v>
      </c>
      <c r="AG1475">
        <v>0</v>
      </c>
      <c r="AH1475">
        <v>0</v>
      </c>
      <c r="AI1475">
        <v>3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1</v>
      </c>
      <c r="AP1475">
        <v>0</v>
      </c>
      <c r="AQ1475">
        <v>0</v>
      </c>
      <c r="AR1475">
        <v>0</v>
      </c>
      <c r="AS1475">
        <v>3</v>
      </c>
      <c r="AT1475">
        <v>3</v>
      </c>
      <c r="AU1475" t="s">
        <v>37</v>
      </c>
      <c r="AW1475">
        <v>105</v>
      </c>
      <c r="AX1475">
        <v>0</v>
      </c>
      <c r="AY1475">
        <v>0</v>
      </c>
      <c r="AZ1475">
        <v>0</v>
      </c>
      <c r="BA1475">
        <v>105</v>
      </c>
      <c r="BB1475">
        <v>6.0385846000000001</v>
      </c>
      <c r="BC1475">
        <v>14.4007468</v>
      </c>
      <c r="BD1475">
        <v>12</v>
      </c>
    </row>
    <row r="1476" spans="1:56" x14ac:dyDescent="0.25">
      <c r="A1476" s="171">
        <v>44187</v>
      </c>
      <c r="B1476" t="s">
        <v>92</v>
      </c>
      <c r="C1476" t="s">
        <v>602</v>
      </c>
      <c r="D1476" t="s">
        <v>157</v>
      </c>
      <c r="E1476" t="s">
        <v>665</v>
      </c>
      <c r="F1476" t="s">
        <v>158</v>
      </c>
      <c r="G1476" t="s">
        <v>667</v>
      </c>
      <c r="H1476" t="s">
        <v>847</v>
      </c>
      <c r="I1476" t="s">
        <v>17</v>
      </c>
      <c r="J1476" t="s">
        <v>594</v>
      </c>
      <c r="L1476" t="s">
        <v>18</v>
      </c>
      <c r="M1476" t="s">
        <v>601</v>
      </c>
      <c r="R1476" t="s">
        <v>372</v>
      </c>
      <c r="S1476" t="s">
        <v>56</v>
      </c>
      <c r="T1476" t="s">
        <v>25</v>
      </c>
      <c r="U1476" t="s">
        <v>596</v>
      </c>
      <c r="W1476" t="s">
        <v>92</v>
      </c>
      <c r="X1476" t="s">
        <v>602</v>
      </c>
      <c r="Y1476" t="s">
        <v>157</v>
      </c>
      <c r="Z1476" t="s">
        <v>665</v>
      </c>
      <c r="AA1476" t="s">
        <v>158</v>
      </c>
      <c r="AB1476" t="s">
        <v>667</v>
      </c>
      <c r="AC1476" t="s">
        <v>826</v>
      </c>
      <c r="AD1476" t="s">
        <v>658</v>
      </c>
      <c r="AE1476" t="s">
        <v>112</v>
      </c>
      <c r="AG1476">
        <v>0</v>
      </c>
      <c r="AH1476">
        <v>0</v>
      </c>
      <c r="AI1476">
        <v>2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1</v>
      </c>
      <c r="AP1476">
        <v>0</v>
      </c>
      <c r="AQ1476">
        <v>0</v>
      </c>
      <c r="AR1476">
        <v>0</v>
      </c>
      <c r="AS1476">
        <v>2</v>
      </c>
      <c r="AT1476">
        <v>2</v>
      </c>
      <c r="AU1476" t="s">
        <v>37</v>
      </c>
      <c r="AW1476">
        <v>90</v>
      </c>
      <c r="AX1476">
        <v>0</v>
      </c>
      <c r="AY1476">
        <v>0</v>
      </c>
      <c r="AZ1476">
        <v>0</v>
      </c>
      <c r="BA1476">
        <v>90</v>
      </c>
      <c r="BB1476">
        <v>6.0385846000000001</v>
      </c>
      <c r="BC1476">
        <v>14.4007468</v>
      </c>
      <c r="BD1476">
        <v>12</v>
      </c>
    </row>
    <row r="1477" spans="1:56" x14ac:dyDescent="0.25">
      <c r="A1477" s="171">
        <v>44187</v>
      </c>
      <c r="B1477" t="s">
        <v>92</v>
      </c>
      <c r="C1477" t="s">
        <v>602</v>
      </c>
      <c r="D1477" t="s">
        <v>157</v>
      </c>
      <c r="E1477" t="s">
        <v>665</v>
      </c>
      <c r="F1477" t="s">
        <v>158</v>
      </c>
      <c r="G1477" t="s">
        <v>667</v>
      </c>
      <c r="H1477" t="s">
        <v>847</v>
      </c>
      <c r="I1477" t="s">
        <v>25</v>
      </c>
      <c r="J1477" t="s">
        <v>596</v>
      </c>
      <c r="L1477" t="s">
        <v>10</v>
      </c>
      <c r="M1477" t="s">
        <v>659</v>
      </c>
      <c r="N1477" t="s">
        <v>11</v>
      </c>
      <c r="O1477" t="s">
        <v>660</v>
      </c>
      <c r="P1477" t="s">
        <v>12</v>
      </c>
      <c r="Q1477" t="s">
        <v>661</v>
      </c>
      <c r="R1477" t="s">
        <v>102</v>
      </c>
      <c r="S1477" t="s">
        <v>196</v>
      </c>
      <c r="T1477" t="s">
        <v>25</v>
      </c>
      <c r="U1477" t="s">
        <v>596</v>
      </c>
      <c r="W1477" t="s">
        <v>92</v>
      </c>
      <c r="X1477" t="s">
        <v>602</v>
      </c>
      <c r="Y1477" t="s">
        <v>157</v>
      </c>
      <c r="Z1477" t="s">
        <v>665</v>
      </c>
      <c r="AA1477" t="s">
        <v>158</v>
      </c>
      <c r="AB1477" t="s">
        <v>667</v>
      </c>
      <c r="AC1477" t="s">
        <v>925</v>
      </c>
      <c r="AD1477" t="s">
        <v>279</v>
      </c>
      <c r="AE1477" t="s">
        <v>30</v>
      </c>
      <c r="AG1477">
        <v>2</v>
      </c>
      <c r="AH1477">
        <v>0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1</v>
      </c>
      <c r="AP1477">
        <v>0</v>
      </c>
      <c r="AQ1477">
        <v>0</v>
      </c>
      <c r="AR1477">
        <v>0</v>
      </c>
      <c r="AS1477">
        <v>2</v>
      </c>
      <c r="AT1477">
        <v>2</v>
      </c>
      <c r="AU1477" t="s">
        <v>37</v>
      </c>
      <c r="AW1477">
        <v>70</v>
      </c>
      <c r="AX1477">
        <v>0</v>
      </c>
      <c r="AY1477">
        <v>0</v>
      </c>
      <c r="AZ1477">
        <v>0</v>
      </c>
      <c r="BA1477">
        <v>70</v>
      </c>
      <c r="BB1477">
        <v>6.0385846000000001</v>
      </c>
      <c r="BC1477">
        <v>14.4007468</v>
      </c>
      <c r="BD1477">
        <v>12</v>
      </c>
    </row>
    <row r="1478" spans="1:56" x14ac:dyDescent="0.25">
      <c r="A1478" s="171">
        <v>44187</v>
      </c>
      <c r="B1478" t="s">
        <v>92</v>
      </c>
      <c r="C1478" t="s">
        <v>602</v>
      </c>
      <c r="D1478" t="s">
        <v>157</v>
      </c>
      <c r="E1478" t="s">
        <v>665</v>
      </c>
      <c r="F1478" t="s">
        <v>158</v>
      </c>
      <c r="G1478" t="s">
        <v>667</v>
      </c>
      <c r="H1478" t="s">
        <v>847</v>
      </c>
      <c r="I1478" t="s">
        <v>17</v>
      </c>
      <c r="J1478" t="s">
        <v>594</v>
      </c>
      <c r="L1478" t="s">
        <v>18</v>
      </c>
      <c r="M1478" t="s">
        <v>601</v>
      </c>
      <c r="R1478" t="s">
        <v>372</v>
      </c>
      <c r="S1478" t="s">
        <v>56</v>
      </c>
      <c r="T1478" t="s">
        <v>25</v>
      </c>
      <c r="U1478" t="s">
        <v>596</v>
      </c>
      <c r="W1478" t="s">
        <v>92</v>
      </c>
      <c r="X1478" t="s">
        <v>602</v>
      </c>
      <c r="Y1478" t="s">
        <v>157</v>
      </c>
      <c r="Z1478" t="s">
        <v>665</v>
      </c>
      <c r="AA1478" t="s">
        <v>158</v>
      </c>
      <c r="AB1478" t="s">
        <v>667</v>
      </c>
      <c r="AC1478" t="s">
        <v>826</v>
      </c>
      <c r="AD1478" t="s">
        <v>658</v>
      </c>
      <c r="AE1478" t="s">
        <v>112</v>
      </c>
      <c r="AG1478">
        <v>0</v>
      </c>
      <c r="AH1478">
        <v>0</v>
      </c>
      <c r="AI1478">
        <v>2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1</v>
      </c>
      <c r="AP1478">
        <v>0</v>
      </c>
      <c r="AQ1478">
        <v>0</v>
      </c>
      <c r="AR1478">
        <v>0</v>
      </c>
      <c r="AS1478">
        <v>2</v>
      </c>
      <c r="AT1478">
        <v>2</v>
      </c>
      <c r="AU1478" t="s">
        <v>37</v>
      </c>
      <c r="AW1478">
        <v>200</v>
      </c>
      <c r="AX1478">
        <v>0</v>
      </c>
      <c r="AY1478">
        <v>0</v>
      </c>
      <c r="AZ1478">
        <v>0</v>
      </c>
      <c r="BA1478">
        <v>200</v>
      </c>
      <c r="BB1478">
        <v>6.0385846000000001</v>
      </c>
      <c r="BC1478">
        <v>14.4007468</v>
      </c>
      <c r="BD1478">
        <v>12</v>
      </c>
    </row>
    <row r="1479" spans="1:56" x14ac:dyDescent="0.25">
      <c r="A1479" s="171">
        <v>44187</v>
      </c>
      <c r="B1479" t="s">
        <v>10</v>
      </c>
      <c r="C1479" t="s">
        <v>659</v>
      </c>
      <c r="D1479" t="s">
        <v>927</v>
      </c>
      <c r="E1479" t="s">
        <v>928</v>
      </c>
      <c r="F1479" t="s">
        <v>1143</v>
      </c>
      <c r="G1479" t="s">
        <v>1144</v>
      </c>
      <c r="H1479" t="s">
        <v>578</v>
      </c>
      <c r="I1479" t="s">
        <v>14</v>
      </c>
      <c r="J1479" t="s">
        <v>611</v>
      </c>
      <c r="L1479" t="s">
        <v>326</v>
      </c>
      <c r="M1479" t="s">
        <v>657</v>
      </c>
      <c r="R1479" t="s">
        <v>372</v>
      </c>
      <c r="S1479" t="s">
        <v>176</v>
      </c>
      <c r="T1479" t="s">
        <v>281</v>
      </c>
      <c r="U1479" t="s">
        <v>1019</v>
      </c>
      <c r="W1479" t="s">
        <v>282</v>
      </c>
      <c r="X1479" t="s">
        <v>1020</v>
      </c>
      <c r="AC1479" t="s">
        <v>372</v>
      </c>
      <c r="AD1479" t="s">
        <v>722</v>
      </c>
      <c r="AE1479" t="s">
        <v>310</v>
      </c>
      <c r="AG1479">
        <v>0</v>
      </c>
      <c r="AH1479">
        <v>0</v>
      </c>
      <c r="AI1479">
        <v>0</v>
      </c>
      <c r="AJ1479">
        <v>6</v>
      </c>
      <c r="AK1479">
        <v>0</v>
      </c>
      <c r="AL1479">
        <v>0</v>
      </c>
      <c r="AM1479">
        <v>0</v>
      </c>
      <c r="AN1479">
        <v>0</v>
      </c>
      <c r="AO1479" s="36">
        <v>1</v>
      </c>
      <c r="AP1479">
        <v>0</v>
      </c>
      <c r="AQ1479">
        <v>0</v>
      </c>
      <c r="AR1479">
        <v>0</v>
      </c>
      <c r="AS1479">
        <v>6</v>
      </c>
      <c r="AT1479">
        <v>6</v>
      </c>
      <c r="AU1479" t="s">
        <v>151</v>
      </c>
      <c r="AV1479" t="s">
        <v>327</v>
      </c>
      <c r="AW1479">
        <v>315</v>
      </c>
      <c r="AX1479">
        <v>0</v>
      </c>
      <c r="AY1479">
        <v>0</v>
      </c>
      <c r="AZ1479">
        <v>3</v>
      </c>
      <c r="BA1479">
        <v>318</v>
      </c>
      <c r="BB1479">
        <v>9.2572727399999994</v>
      </c>
      <c r="BC1479">
        <v>13.77182711</v>
      </c>
      <c r="BD1479">
        <v>12</v>
      </c>
    </row>
    <row r="1480" spans="1:56" x14ac:dyDescent="0.25">
      <c r="A1480" s="171">
        <v>44187</v>
      </c>
      <c r="B1480" t="s">
        <v>10</v>
      </c>
      <c r="C1480" t="s">
        <v>659</v>
      </c>
      <c r="D1480" t="s">
        <v>927</v>
      </c>
      <c r="E1480" t="s">
        <v>928</v>
      </c>
      <c r="F1480" t="s">
        <v>1143</v>
      </c>
      <c r="G1480" t="s">
        <v>1144</v>
      </c>
      <c r="H1480" t="s">
        <v>578</v>
      </c>
      <c r="I1480" t="s">
        <v>14</v>
      </c>
      <c r="J1480" t="s">
        <v>611</v>
      </c>
      <c r="L1480" t="s">
        <v>159</v>
      </c>
      <c r="M1480" t="s">
        <v>653</v>
      </c>
      <c r="R1480" t="s">
        <v>372</v>
      </c>
      <c r="S1480" t="s">
        <v>162</v>
      </c>
      <c r="T1480" t="s">
        <v>281</v>
      </c>
      <c r="U1480" t="s">
        <v>1019</v>
      </c>
      <c r="W1480" t="s">
        <v>282</v>
      </c>
      <c r="X1480" t="s">
        <v>1020</v>
      </c>
      <c r="AC1480" t="s">
        <v>372</v>
      </c>
      <c r="AD1480" t="s">
        <v>862</v>
      </c>
      <c r="AE1480" t="s">
        <v>310</v>
      </c>
      <c r="AG1480">
        <v>0</v>
      </c>
      <c r="AH1480">
        <v>0</v>
      </c>
      <c r="AI1480">
        <v>0</v>
      </c>
      <c r="AJ1480">
        <v>9</v>
      </c>
      <c r="AK1480">
        <v>0</v>
      </c>
      <c r="AL1480">
        <v>0</v>
      </c>
      <c r="AM1480">
        <v>0</v>
      </c>
      <c r="AN1480">
        <v>0</v>
      </c>
      <c r="AO1480" s="36">
        <v>1</v>
      </c>
      <c r="AP1480">
        <v>0</v>
      </c>
      <c r="AQ1480">
        <v>0</v>
      </c>
      <c r="AR1480">
        <v>0</v>
      </c>
      <c r="AS1480">
        <v>9</v>
      </c>
      <c r="AT1480">
        <v>9</v>
      </c>
      <c r="AU1480" t="s">
        <v>151</v>
      </c>
      <c r="AV1480" t="s">
        <v>327</v>
      </c>
      <c r="AW1480">
        <v>437</v>
      </c>
      <c r="AX1480">
        <v>0</v>
      </c>
      <c r="AY1480">
        <v>0</v>
      </c>
      <c r="AZ1480">
        <v>3</v>
      </c>
      <c r="BA1480">
        <v>440</v>
      </c>
      <c r="BB1480">
        <v>9.2572727399999994</v>
      </c>
      <c r="BC1480">
        <v>13.77182711</v>
      </c>
      <c r="BD1480">
        <v>12</v>
      </c>
    </row>
    <row r="1481" spans="1:56" x14ac:dyDescent="0.25">
      <c r="A1481" s="171">
        <v>44187</v>
      </c>
      <c r="B1481" t="s">
        <v>10</v>
      </c>
      <c r="C1481" t="s">
        <v>659</v>
      </c>
      <c r="D1481" t="s">
        <v>11</v>
      </c>
      <c r="E1481" t="s">
        <v>660</v>
      </c>
      <c r="F1481" t="s">
        <v>51</v>
      </c>
      <c r="G1481" t="s">
        <v>1141</v>
      </c>
      <c r="H1481" t="s">
        <v>361</v>
      </c>
      <c r="I1481" t="s">
        <v>25</v>
      </c>
      <c r="J1481" t="s">
        <v>596</v>
      </c>
      <c r="L1481" t="s">
        <v>10</v>
      </c>
      <c r="M1481" t="s">
        <v>659</v>
      </c>
      <c r="N1481" t="s">
        <v>11</v>
      </c>
      <c r="O1481" t="s">
        <v>660</v>
      </c>
      <c r="P1481" t="s">
        <v>51</v>
      </c>
      <c r="Q1481" t="s">
        <v>1141</v>
      </c>
      <c r="R1481" t="s">
        <v>1142</v>
      </c>
      <c r="S1481" t="s">
        <v>338</v>
      </c>
      <c r="T1481" t="s">
        <v>17</v>
      </c>
      <c r="U1481" t="s">
        <v>594</v>
      </c>
      <c r="W1481" t="s">
        <v>614</v>
      </c>
      <c r="X1481" t="s">
        <v>615</v>
      </c>
      <c r="AC1481" t="s">
        <v>372</v>
      </c>
      <c r="AD1481" t="s">
        <v>902</v>
      </c>
      <c r="AE1481" t="s">
        <v>30</v>
      </c>
      <c r="AG1481">
        <v>9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 s="36">
        <v>1</v>
      </c>
      <c r="AP1481">
        <v>2</v>
      </c>
      <c r="AQ1481">
        <v>2</v>
      </c>
      <c r="AR1481">
        <v>2</v>
      </c>
      <c r="AS1481">
        <v>3</v>
      </c>
      <c r="AT1481">
        <v>9</v>
      </c>
      <c r="AU1481" t="s">
        <v>21</v>
      </c>
      <c r="AV1481" t="s">
        <v>327</v>
      </c>
      <c r="AW1481">
        <v>100</v>
      </c>
      <c r="AX1481">
        <v>40</v>
      </c>
      <c r="AY1481">
        <v>0</v>
      </c>
      <c r="AZ1481">
        <v>5</v>
      </c>
      <c r="BA1481">
        <v>145</v>
      </c>
      <c r="BB1481">
        <v>8.6633450799999991</v>
      </c>
      <c r="BC1481">
        <v>14.9876931</v>
      </c>
      <c r="BD1481">
        <v>12</v>
      </c>
    </row>
    <row r="1482" spans="1:56" x14ac:dyDescent="0.25">
      <c r="A1482" s="171">
        <v>44187</v>
      </c>
      <c r="B1482" t="s">
        <v>10</v>
      </c>
      <c r="C1482" t="s">
        <v>659</v>
      </c>
      <c r="D1482" t="s">
        <v>11</v>
      </c>
      <c r="E1482" t="s">
        <v>660</v>
      </c>
      <c r="F1482" t="s">
        <v>51</v>
      </c>
      <c r="G1482" t="s">
        <v>1141</v>
      </c>
      <c r="H1482" t="s">
        <v>361</v>
      </c>
      <c r="I1482" t="s">
        <v>14</v>
      </c>
      <c r="J1482" t="s">
        <v>611</v>
      </c>
      <c r="L1482" t="s">
        <v>52</v>
      </c>
      <c r="M1482" t="s">
        <v>616</v>
      </c>
      <c r="R1482" t="s">
        <v>372</v>
      </c>
      <c r="S1482" t="s">
        <v>319</v>
      </c>
      <c r="T1482" t="s">
        <v>17</v>
      </c>
      <c r="U1482" t="s">
        <v>594</v>
      </c>
      <c r="W1482" t="s">
        <v>614</v>
      </c>
      <c r="X1482" t="s">
        <v>615</v>
      </c>
      <c r="AC1482" t="s">
        <v>372</v>
      </c>
      <c r="AD1482" t="s">
        <v>862</v>
      </c>
      <c r="AE1482" t="s">
        <v>36</v>
      </c>
      <c r="AG1482">
        <v>0</v>
      </c>
      <c r="AH1482">
        <v>9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 s="36">
        <v>1</v>
      </c>
      <c r="AP1482">
        <v>2</v>
      </c>
      <c r="AQ1482">
        <v>2</v>
      </c>
      <c r="AR1482">
        <v>2</v>
      </c>
      <c r="AS1482">
        <v>3</v>
      </c>
      <c r="AT1482">
        <v>9</v>
      </c>
      <c r="AU1482" t="s">
        <v>21</v>
      </c>
      <c r="AV1482" t="s">
        <v>652</v>
      </c>
      <c r="AW1482">
        <v>90</v>
      </c>
      <c r="AX1482">
        <v>30</v>
      </c>
      <c r="AY1482">
        <v>0</v>
      </c>
      <c r="AZ1482">
        <v>5</v>
      </c>
      <c r="BA1482">
        <v>125</v>
      </c>
      <c r="BB1482">
        <v>8.6633450799999991</v>
      </c>
      <c r="BC1482">
        <v>14.9876931</v>
      </c>
      <c r="BD1482">
        <v>12</v>
      </c>
    </row>
    <row r="1483" spans="1:56" x14ac:dyDescent="0.25">
      <c r="A1483" s="171">
        <v>44187</v>
      </c>
      <c r="B1483" t="s">
        <v>10</v>
      </c>
      <c r="C1483" t="s">
        <v>659</v>
      </c>
      <c r="D1483" t="s">
        <v>11</v>
      </c>
      <c r="E1483" t="s">
        <v>660</v>
      </c>
      <c r="F1483" t="s">
        <v>51</v>
      </c>
      <c r="G1483" t="s">
        <v>1141</v>
      </c>
      <c r="H1483" t="s">
        <v>361</v>
      </c>
      <c r="I1483" t="s">
        <v>14</v>
      </c>
      <c r="J1483" t="s">
        <v>611</v>
      </c>
      <c r="L1483" t="s">
        <v>52</v>
      </c>
      <c r="M1483" t="s">
        <v>616</v>
      </c>
      <c r="R1483" t="s">
        <v>372</v>
      </c>
      <c r="S1483" t="s">
        <v>319</v>
      </c>
      <c r="T1483" t="s">
        <v>25</v>
      </c>
      <c r="U1483" t="s">
        <v>596</v>
      </c>
      <c r="W1483" t="s">
        <v>10</v>
      </c>
      <c r="X1483" t="s">
        <v>659</v>
      </c>
      <c r="Y1483" t="s">
        <v>11</v>
      </c>
      <c r="Z1483" t="s">
        <v>660</v>
      </c>
      <c r="AA1483" t="s">
        <v>12</v>
      </c>
      <c r="AB1483" t="s">
        <v>661</v>
      </c>
      <c r="AC1483" t="s">
        <v>381</v>
      </c>
      <c r="AD1483" t="s">
        <v>995</v>
      </c>
      <c r="AE1483" t="s">
        <v>36</v>
      </c>
      <c r="AG1483">
        <v>0</v>
      </c>
      <c r="AH1483">
        <v>10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 s="36">
        <v>1</v>
      </c>
      <c r="AP1483">
        <v>1</v>
      </c>
      <c r="AQ1483">
        <v>2</v>
      </c>
      <c r="AR1483">
        <v>3</v>
      </c>
      <c r="AS1483">
        <v>4</v>
      </c>
      <c r="AT1483">
        <v>10</v>
      </c>
      <c r="AU1483" t="s">
        <v>21</v>
      </c>
      <c r="AV1483" t="s">
        <v>652</v>
      </c>
      <c r="AW1483">
        <v>120</v>
      </c>
      <c r="AX1483">
        <v>60</v>
      </c>
      <c r="AY1483">
        <v>0</v>
      </c>
      <c r="AZ1483">
        <v>6</v>
      </c>
      <c r="BA1483">
        <v>186</v>
      </c>
      <c r="BB1483">
        <v>8.6633450799999991</v>
      </c>
      <c r="BC1483">
        <v>14.9876931</v>
      </c>
      <c r="BD1483">
        <v>12</v>
      </c>
    </row>
    <row r="1484" spans="1:56" x14ac:dyDescent="0.25">
      <c r="A1484" s="171">
        <v>44187</v>
      </c>
      <c r="B1484" t="s">
        <v>10</v>
      </c>
      <c r="C1484" t="s">
        <v>659</v>
      </c>
      <c r="D1484" t="s">
        <v>11</v>
      </c>
      <c r="E1484" t="s">
        <v>660</v>
      </c>
      <c r="F1484" t="s">
        <v>51</v>
      </c>
      <c r="G1484" t="s">
        <v>1141</v>
      </c>
      <c r="H1484" t="s">
        <v>361</v>
      </c>
      <c r="I1484" t="s">
        <v>25</v>
      </c>
      <c r="J1484" t="s">
        <v>596</v>
      </c>
      <c r="L1484" t="s">
        <v>10</v>
      </c>
      <c r="M1484" t="s">
        <v>659</v>
      </c>
      <c r="N1484" t="s">
        <v>11</v>
      </c>
      <c r="O1484" t="s">
        <v>660</v>
      </c>
      <c r="P1484" t="s">
        <v>51</v>
      </c>
      <c r="Q1484" t="s">
        <v>1141</v>
      </c>
      <c r="R1484" t="s">
        <v>361</v>
      </c>
      <c r="S1484" t="s">
        <v>338</v>
      </c>
      <c r="T1484" t="s">
        <v>17</v>
      </c>
      <c r="U1484" t="s">
        <v>594</v>
      </c>
      <c r="W1484" t="s">
        <v>614</v>
      </c>
      <c r="X1484" t="s">
        <v>615</v>
      </c>
      <c r="AC1484" t="s">
        <v>372</v>
      </c>
      <c r="AD1484" t="s">
        <v>849</v>
      </c>
      <c r="AE1484" t="s">
        <v>30</v>
      </c>
      <c r="AG1484">
        <v>10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 s="36">
        <v>1</v>
      </c>
      <c r="AP1484">
        <v>1</v>
      </c>
      <c r="AQ1484">
        <v>2</v>
      </c>
      <c r="AR1484">
        <v>3</v>
      </c>
      <c r="AS1484">
        <v>4</v>
      </c>
      <c r="AT1484">
        <v>10</v>
      </c>
      <c r="AU1484" t="s">
        <v>21</v>
      </c>
      <c r="AV1484" t="s">
        <v>652</v>
      </c>
      <c r="AW1484">
        <v>130</v>
      </c>
      <c r="AX1484">
        <v>50</v>
      </c>
      <c r="AY1484">
        <v>0</v>
      </c>
      <c r="AZ1484">
        <v>6</v>
      </c>
      <c r="BA1484">
        <v>186</v>
      </c>
      <c r="BB1484">
        <v>8.6633450799999991</v>
      </c>
      <c r="BC1484">
        <v>14.9876931</v>
      </c>
      <c r="BD1484">
        <v>12</v>
      </c>
    </row>
    <row r="1485" spans="1:56" x14ac:dyDescent="0.25">
      <c r="A1485" s="171">
        <v>44187</v>
      </c>
      <c r="B1485" t="s">
        <v>10</v>
      </c>
      <c r="C1485" t="s">
        <v>659</v>
      </c>
      <c r="D1485" t="s">
        <v>11</v>
      </c>
      <c r="E1485" t="s">
        <v>660</v>
      </c>
      <c r="F1485" t="s">
        <v>51</v>
      </c>
      <c r="G1485" t="s">
        <v>1141</v>
      </c>
      <c r="H1485" t="s">
        <v>361</v>
      </c>
      <c r="I1485" t="s">
        <v>14</v>
      </c>
      <c r="J1485" t="s">
        <v>611</v>
      </c>
      <c r="L1485" t="s">
        <v>52</v>
      </c>
      <c r="M1485" t="s">
        <v>616</v>
      </c>
      <c r="R1485" t="s">
        <v>372</v>
      </c>
      <c r="S1485" t="s">
        <v>319</v>
      </c>
      <c r="T1485" t="s">
        <v>17</v>
      </c>
      <c r="U1485" t="s">
        <v>594</v>
      </c>
      <c r="W1485" t="s">
        <v>614</v>
      </c>
      <c r="X1485" t="s">
        <v>615</v>
      </c>
      <c r="AC1485" t="s">
        <v>372</v>
      </c>
      <c r="AD1485" t="s">
        <v>1167</v>
      </c>
      <c r="AE1485" t="s">
        <v>36</v>
      </c>
      <c r="AG1485">
        <v>0</v>
      </c>
      <c r="AH1485">
        <v>10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 s="36">
        <v>1</v>
      </c>
      <c r="AP1485">
        <v>1</v>
      </c>
      <c r="AQ1485">
        <v>2</v>
      </c>
      <c r="AR1485">
        <v>3</v>
      </c>
      <c r="AS1485">
        <v>4</v>
      </c>
      <c r="AT1485">
        <v>10</v>
      </c>
      <c r="AU1485" t="s">
        <v>21</v>
      </c>
      <c r="AV1485" t="s">
        <v>652</v>
      </c>
      <c r="AW1485">
        <v>120</v>
      </c>
      <c r="AX1485">
        <v>40</v>
      </c>
      <c r="AY1485">
        <v>0</v>
      </c>
      <c r="AZ1485">
        <v>5</v>
      </c>
      <c r="BA1485">
        <v>165</v>
      </c>
      <c r="BB1485">
        <v>8.6633450799999991</v>
      </c>
      <c r="BC1485">
        <v>14.9876931</v>
      </c>
      <c r="BD1485">
        <v>12</v>
      </c>
    </row>
    <row r="1486" spans="1:56" x14ac:dyDescent="0.25">
      <c r="A1486" s="171">
        <v>44187</v>
      </c>
      <c r="B1486" t="s">
        <v>10</v>
      </c>
      <c r="C1486" t="s">
        <v>659</v>
      </c>
      <c r="D1486" t="s">
        <v>11</v>
      </c>
      <c r="E1486" t="s">
        <v>660</v>
      </c>
      <c r="F1486" t="s">
        <v>51</v>
      </c>
      <c r="G1486" t="s">
        <v>1141</v>
      </c>
      <c r="H1486" t="s">
        <v>361</v>
      </c>
      <c r="I1486" t="s">
        <v>25</v>
      </c>
      <c r="J1486" t="s">
        <v>596</v>
      </c>
      <c r="L1486" t="s">
        <v>10</v>
      </c>
      <c r="M1486" t="s">
        <v>659</v>
      </c>
      <c r="N1486" t="s">
        <v>11</v>
      </c>
      <c r="O1486" t="s">
        <v>660</v>
      </c>
      <c r="P1486" t="s">
        <v>51</v>
      </c>
      <c r="Q1486" t="s">
        <v>1141</v>
      </c>
      <c r="R1486" t="s">
        <v>361</v>
      </c>
      <c r="S1486" t="s">
        <v>338</v>
      </c>
      <c r="T1486" t="s">
        <v>25</v>
      </c>
      <c r="U1486" t="s">
        <v>596</v>
      </c>
      <c r="W1486" t="s">
        <v>10</v>
      </c>
      <c r="X1486" t="s">
        <v>659</v>
      </c>
      <c r="Y1486" t="s">
        <v>11</v>
      </c>
      <c r="Z1486" t="s">
        <v>660</v>
      </c>
      <c r="AA1486" t="s">
        <v>12</v>
      </c>
      <c r="AB1486" t="s">
        <v>661</v>
      </c>
      <c r="AC1486" t="s">
        <v>381</v>
      </c>
      <c r="AD1486" t="s">
        <v>722</v>
      </c>
      <c r="AE1486" t="s">
        <v>30</v>
      </c>
      <c r="AG1486">
        <v>10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 s="36">
        <v>1</v>
      </c>
      <c r="AP1486">
        <v>2</v>
      </c>
      <c r="AQ1486">
        <v>2</v>
      </c>
      <c r="AR1486">
        <v>3</v>
      </c>
      <c r="AS1486">
        <v>3</v>
      </c>
      <c r="AT1486">
        <v>10</v>
      </c>
      <c r="AU1486" t="s">
        <v>21</v>
      </c>
      <c r="AV1486" t="s">
        <v>652</v>
      </c>
      <c r="AW1486">
        <v>90</v>
      </c>
      <c r="AX1486">
        <v>30</v>
      </c>
      <c r="AY1486">
        <v>0</v>
      </c>
      <c r="AZ1486">
        <v>5</v>
      </c>
      <c r="BA1486">
        <v>125</v>
      </c>
      <c r="BB1486">
        <v>8.6633450799999991</v>
      </c>
      <c r="BC1486">
        <v>14.9876931</v>
      </c>
      <c r="BD1486">
        <v>12</v>
      </c>
    </row>
    <row r="1487" spans="1:56" x14ac:dyDescent="0.25">
      <c r="A1487" s="171">
        <v>44187</v>
      </c>
      <c r="B1487" t="s">
        <v>10</v>
      </c>
      <c r="C1487" t="s">
        <v>659</v>
      </c>
      <c r="D1487" t="s">
        <v>11</v>
      </c>
      <c r="E1487" t="s">
        <v>660</v>
      </c>
      <c r="F1487" t="s">
        <v>51</v>
      </c>
      <c r="G1487" t="s">
        <v>1141</v>
      </c>
      <c r="H1487" t="s">
        <v>361</v>
      </c>
      <c r="I1487" t="s">
        <v>14</v>
      </c>
      <c r="J1487" t="s">
        <v>611</v>
      </c>
      <c r="L1487" t="s">
        <v>52</v>
      </c>
      <c r="M1487" t="s">
        <v>616</v>
      </c>
      <c r="R1487" t="s">
        <v>372</v>
      </c>
      <c r="S1487" t="s">
        <v>319</v>
      </c>
      <c r="T1487" t="s">
        <v>17</v>
      </c>
      <c r="U1487" t="s">
        <v>594</v>
      </c>
      <c r="W1487" t="s">
        <v>614</v>
      </c>
      <c r="X1487" t="s">
        <v>615</v>
      </c>
      <c r="AC1487" t="s">
        <v>372</v>
      </c>
      <c r="AD1487" t="s">
        <v>849</v>
      </c>
      <c r="AE1487" t="s">
        <v>36</v>
      </c>
      <c r="AG1487">
        <v>0</v>
      </c>
      <c r="AH1487">
        <v>10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 s="36">
        <v>1</v>
      </c>
      <c r="AP1487">
        <v>3</v>
      </c>
      <c r="AQ1487">
        <v>2</v>
      </c>
      <c r="AR1487">
        <v>1</v>
      </c>
      <c r="AS1487">
        <v>4</v>
      </c>
      <c r="AT1487">
        <v>10</v>
      </c>
      <c r="AU1487" t="s">
        <v>21</v>
      </c>
      <c r="AV1487" t="s">
        <v>652</v>
      </c>
      <c r="AW1487">
        <v>150</v>
      </c>
      <c r="AX1487">
        <v>40</v>
      </c>
      <c r="AY1487">
        <v>0</v>
      </c>
      <c r="AZ1487">
        <v>8</v>
      </c>
      <c r="BA1487">
        <v>198</v>
      </c>
      <c r="BB1487">
        <v>8.6633450799999991</v>
      </c>
      <c r="BC1487">
        <v>14.9876931</v>
      </c>
      <c r="BD1487">
        <v>12</v>
      </c>
    </row>
    <row r="1488" spans="1:56" x14ac:dyDescent="0.25">
      <c r="A1488" s="171">
        <v>44187</v>
      </c>
      <c r="B1488" t="s">
        <v>10</v>
      </c>
      <c r="C1488" t="s">
        <v>659</v>
      </c>
      <c r="D1488" t="s">
        <v>11</v>
      </c>
      <c r="E1488" t="s">
        <v>660</v>
      </c>
      <c r="F1488" t="s">
        <v>51</v>
      </c>
      <c r="G1488" t="s">
        <v>1141</v>
      </c>
      <c r="H1488" t="s">
        <v>361</v>
      </c>
      <c r="I1488" t="s">
        <v>14</v>
      </c>
      <c r="J1488" t="s">
        <v>611</v>
      </c>
      <c r="L1488" t="s">
        <v>52</v>
      </c>
      <c r="M1488" t="s">
        <v>616</v>
      </c>
      <c r="R1488" t="s">
        <v>372</v>
      </c>
      <c r="S1488" t="s">
        <v>319</v>
      </c>
      <c r="T1488" t="s">
        <v>17</v>
      </c>
      <c r="U1488" t="s">
        <v>594</v>
      </c>
      <c r="W1488" t="s">
        <v>614</v>
      </c>
      <c r="X1488" t="s">
        <v>615</v>
      </c>
      <c r="AC1488" t="s">
        <v>372</v>
      </c>
      <c r="AD1488" t="s">
        <v>849</v>
      </c>
      <c r="AE1488" t="s">
        <v>36</v>
      </c>
      <c r="AG1488">
        <v>0</v>
      </c>
      <c r="AH1488">
        <v>8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 s="36">
        <v>1</v>
      </c>
      <c r="AP1488">
        <v>1</v>
      </c>
      <c r="AQ1488">
        <v>2</v>
      </c>
      <c r="AR1488">
        <v>2</v>
      </c>
      <c r="AS1488">
        <v>3</v>
      </c>
      <c r="AT1488">
        <v>8</v>
      </c>
      <c r="AU1488" t="s">
        <v>21</v>
      </c>
      <c r="AV1488" t="s">
        <v>652</v>
      </c>
      <c r="AW1488">
        <v>120</v>
      </c>
      <c r="AX1488">
        <v>40</v>
      </c>
      <c r="AY1488">
        <v>0</v>
      </c>
      <c r="AZ1488">
        <v>5</v>
      </c>
      <c r="BA1488">
        <v>165</v>
      </c>
      <c r="BB1488">
        <v>8.6633450799999991</v>
      </c>
      <c r="BC1488">
        <v>14.9876931</v>
      </c>
      <c r="BD1488">
        <v>12</v>
      </c>
    </row>
    <row r="1489" spans="1:56" x14ac:dyDescent="0.25">
      <c r="A1489" s="171">
        <v>44188</v>
      </c>
      <c r="B1489" t="s">
        <v>26</v>
      </c>
      <c r="C1489" t="s">
        <v>590</v>
      </c>
      <c r="D1489" t="s">
        <v>591</v>
      </c>
      <c r="E1489" t="s">
        <v>592</v>
      </c>
      <c r="F1489" t="s">
        <v>88</v>
      </c>
      <c r="G1489" t="s">
        <v>593</v>
      </c>
      <c r="H1489" t="s">
        <v>89</v>
      </c>
      <c r="I1489" t="s">
        <v>25</v>
      </c>
      <c r="J1489" t="s">
        <v>596</v>
      </c>
      <c r="L1489" t="s">
        <v>26</v>
      </c>
      <c r="M1489" t="s">
        <v>590</v>
      </c>
      <c r="N1489" t="s">
        <v>591</v>
      </c>
      <c r="O1489" t="s">
        <v>592</v>
      </c>
      <c r="P1489" t="s">
        <v>88</v>
      </c>
      <c r="Q1489" t="s">
        <v>593</v>
      </c>
      <c r="R1489" t="s">
        <v>331</v>
      </c>
      <c r="S1489" t="s">
        <v>270</v>
      </c>
      <c r="T1489" t="s">
        <v>25</v>
      </c>
      <c r="U1489" t="s">
        <v>596</v>
      </c>
      <c r="W1489" t="s">
        <v>26</v>
      </c>
      <c r="X1489" t="s">
        <v>590</v>
      </c>
      <c r="Y1489" t="s">
        <v>591</v>
      </c>
      <c r="Z1489" t="s">
        <v>592</v>
      </c>
      <c r="AA1489" t="s">
        <v>88</v>
      </c>
      <c r="AB1489" t="s">
        <v>593</v>
      </c>
      <c r="AC1489" t="s">
        <v>400</v>
      </c>
      <c r="AD1489" t="s">
        <v>321</v>
      </c>
      <c r="AE1489" t="s">
        <v>30</v>
      </c>
      <c r="AG1489">
        <v>2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 s="36">
        <v>1</v>
      </c>
      <c r="AP1489">
        <v>0</v>
      </c>
      <c r="AQ1489">
        <v>0</v>
      </c>
      <c r="AR1489">
        <v>0</v>
      </c>
      <c r="AS1489">
        <v>2</v>
      </c>
      <c r="AT1489">
        <v>2</v>
      </c>
      <c r="AU1489" t="s">
        <v>37</v>
      </c>
      <c r="AW1489">
        <v>4</v>
      </c>
      <c r="AX1489">
        <v>0</v>
      </c>
      <c r="AY1489">
        <v>0</v>
      </c>
      <c r="AZ1489">
        <v>0</v>
      </c>
      <c r="BA1489">
        <v>4</v>
      </c>
      <c r="BB1489">
        <v>6.7419379599999996</v>
      </c>
      <c r="BC1489">
        <v>14.56870743</v>
      </c>
      <c r="BD1489">
        <v>12</v>
      </c>
    </row>
    <row r="1490" spans="1:56" x14ac:dyDescent="0.25">
      <c r="A1490" s="171">
        <v>44188</v>
      </c>
      <c r="B1490" t="s">
        <v>26</v>
      </c>
      <c r="C1490" t="s">
        <v>590</v>
      </c>
      <c r="D1490" t="s">
        <v>591</v>
      </c>
      <c r="E1490" t="s">
        <v>592</v>
      </c>
      <c r="F1490" t="s">
        <v>88</v>
      </c>
      <c r="G1490" t="s">
        <v>593</v>
      </c>
      <c r="H1490" t="s">
        <v>89</v>
      </c>
      <c r="I1490" t="s">
        <v>25</v>
      </c>
      <c r="J1490" t="s">
        <v>596</v>
      </c>
      <c r="L1490" t="s">
        <v>26</v>
      </c>
      <c r="M1490" t="s">
        <v>590</v>
      </c>
      <c r="N1490" t="s">
        <v>591</v>
      </c>
      <c r="O1490" t="s">
        <v>592</v>
      </c>
      <c r="P1490" t="s">
        <v>27</v>
      </c>
      <c r="Q1490" t="s">
        <v>607</v>
      </c>
      <c r="R1490" t="s">
        <v>394</v>
      </c>
      <c r="S1490" t="s">
        <v>260</v>
      </c>
      <c r="T1490" t="s">
        <v>25</v>
      </c>
      <c r="U1490" t="s">
        <v>596</v>
      </c>
      <c r="W1490" t="s">
        <v>26</v>
      </c>
      <c r="X1490" t="s">
        <v>590</v>
      </c>
      <c r="Y1490" t="s">
        <v>591</v>
      </c>
      <c r="Z1490" t="s">
        <v>592</v>
      </c>
      <c r="AA1490" t="s">
        <v>88</v>
      </c>
      <c r="AB1490" t="s">
        <v>593</v>
      </c>
      <c r="AC1490" t="s">
        <v>400</v>
      </c>
      <c r="AD1490" t="s">
        <v>321</v>
      </c>
      <c r="AE1490" t="s">
        <v>30</v>
      </c>
      <c r="AG1490">
        <v>2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 s="36">
        <v>1</v>
      </c>
      <c r="AP1490">
        <v>0</v>
      </c>
      <c r="AQ1490">
        <v>0</v>
      </c>
      <c r="AR1490">
        <v>0</v>
      </c>
      <c r="AS1490">
        <v>2</v>
      </c>
      <c r="AT1490">
        <v>2</v>
      </c>
      <c r="AU1490" t="s">
        <v>37</v>
      </c>
      <c r="AW1490">
        <v>21</v>
      </c>
      <c r="AX1490">
        <v>0</v>
      </c>
      <c r="AY1490">
        <v>0</v>
      </c>
      <c r="AZ1490">
        <v>0</v>
      </c>
      <c r="BA1490">
        <v>21</v>
      </c>
      <c r="BB1490">
        <v>6.7419379599999996</v>
      </c>
      <c r="BC1490">
        <v>14.56870743</v>
      </c>
      <c r="BD1490">
        <v>12</v>
      </c>
    </row>
    <row r="1491" spans="1:56" x14ac:dyDescent="0.25">
      <c r="A1491" s="171">
        <v>44188</v>
      </c>
      <c r="B1491" t="s">
        <v>26</v>
      </c>
      <c r="C1491" t="s">
        <v>590</v>
      </c>
      <c r="D1491" t="s">
        <v>591</v>
      </c>
      <c r="E1491" t="s">
        <v>592</v>
      </c>
      <c r="F1491" t="s">
        <v>88</v>
      </c>
      <c r="G1491" t="s">
        <v>593</v>
      </c>
      <c r="H1491" t="s">
        <v>89</v>
      </c>
      <c r="I1491" t="s">
        <v>25</v>
      </c>
      <c r="J1491" t="s">
        <v>596</v>
      </c>
      <c r="L1491" t="s">
        <v>26</v>
      </c>
      <c r="M1491" t="s">
        <v>590</v>
      </c>
      <c r="N1491" t="s">
        <v>591</v>
      </c>
      <c r="O1491" t="s">
        <v>592</v>
      </c>
      <c r="P1491" t="s">
        <v>27</v>
      </c>
      <c r="Q1491" t="s">
        <v>607</v>
      </c>
      <c r="R1491" t="s">
        <v>689</v>
      </c>
      <c r="S1491" t="s">
        <v>320</v>
      </c>
      <c r="T1491" t="s">
        <v>25</v>
      </c>
      <c r="U1491" t="s">
        <v>596</v>
      </c>
      <c r="W1491" t="s">
        <v>167</v>
      </c>
      <c r="X1491" t="s">
        <v>597</v>
      </c>
      <c r="Y1491" t="s">
        <v>186</v>
      </c>
      <c r="Z1491" t="s">
        <v>766</v>
      </c>
      <c r="AA1491" t="s">
        <v>187</v>
      </c>
      <c r="AB1491" t="s">
        <v>790</v>
      </c>
      <c r="AC1491" t="s">
        <v>413</v>
      </c>
      <c r="AD1491" t="s">
        <v>670</v>
      </c>
      <c r="AE1491" t="s">
        <v>30</v>
      </c>
      <c r="AG1491">
        <v>5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1</v>
      </c>
      <c r="AP1491">
        <v>0</v>
      </c>
      <c r="AQ1491">
        <v>0</v>
      </c>
      <c r="AR1491">
        <v>2</v>
      </c>
      <c r="AS1491">
        <v>3</v>
      </c>
      <c r="AT1491">
        <v>5</v>
      </c>
      <c r="AU1491" t="s">
        <v>37</v>
      </c>
      <c r="AW1491">
        <v>76</v>
      </c>
      <c r="AX1491">
        <v>0</v>
      </c>
      <c r="AY1491">
        <v>0</v>
      </c>
      <c r="AZ1491">
        <v>0</v>
      </c>
      <c r="BA1491">
        <v>76</v>
      </c>
      <c r="BB1491">
        <v>6.7419379599999996</v>
      </c>
      <c r="BC1491">
        <v>14.56870743</v>
      </c>
      <c r="BD1491">
        <v>12</v>
      </c>
    </row>
    <row r="1492" spans="1:56" x14ac:dyDescent="0.25">
      <c r="A1492" s="171">
        <v>44188</v>
      </c>
      <c r="B1492" t="s">
        <v>92</v>
      </c>
      <c r="C1492" t="s">
        <v>602</v>
      </c>
      <c r="D1492" t="s">
        <v>940</v>
      </c>
      <c r="E1492" t="s">
        <v>604</v>
      </c>
      <c r="F1492" t="s">
        <v>193</v>
      </c>
      <c r="G1492" t="s">
        <v>754</v>
      </c>
      <c r="H1492" t="s">
        <v>367</v>
      </c>
      <c r="I1492" t="s">
        <v>25</v>
      </c>
      <c r="J1492" t="s">
        <v>596</v>
      </c>
      <c r="L1492" t="s">
        <v>92</v>
      </c>
      <c r="M1492" t="s">
        <v>602</v>
      </c>
      <c r="N1492" t="s">
        <v>940</v>
      </c>
      <c r="O1492" t="s">
        <v>604</v>
      </c>
      <c r="P1492" t="s">
        <v>193</v>
      </c>
      <c r="Q1492" t="s">
        <v>754</v>
      </c>
      <c r="R1492" t="s">
        <v>366</v>
      </c>
      <c r="S1492" t="s">
        <v>338</v>
      </c>
      <c r="T1492" t="s">
        <v>25</v>
      </c>
      <c r="U1492" t="s">
        <v>596</v>
      </c>
      <c r="W1492" t="s">
        <v>92</v>
      </c>
      <c r="X1492" t="s">
        <v>602</v>
      </c>
      <c r="Y1492" t="s">
        <v>603</v>
      </c>
      <c r="Z1492" t="s">
        <v>604</v>
      </c>
      <c r="AA1492" t="s">
        <v>154</v>
      </c>
      <c r="AB1492" t="s">
        <v>605</v>
      </c>
      <c r="AC1492" t="s">
        <v>401</v>
      </c>
      <c r="AD1492" t="s">
        <v>321</v>
      </c>
      <c r="AE1492" t="s">
        <v>30</v>
      </c>
      <c r="AG1492">
        <v>3</v>
      </c>
      <c r="AH1492">
        <v>0</v>
      </c>
      <c r="AI1492">
        <v>0</v>
      </c>
      <c r="AJ1492">
        <v>0</v>
      </c>
      <c r="AK1492">
        <v>0</v>
      </c>
      <c r="AL1492">
        <v>0</v>
      </c>
      <c r="AM1492">
        <v>0</v>
      </c>
      <c r="AN1492">
        <v>0</v>
      </c>
      <c r="AO1492" s="36">
        <v>1</v>
      </c>
      <c r="AP1492">
        <v>0</v>
      </c>
      <c r="AQ1492">
        <v>0</v>
      </c>
      <c r="AR1492">
        <v>0</v>
      </c>
      <c r="AS1492">
        <v>3</v>
      </c>
      <c r="AT1492">
        <v>3</v>
      </c>
      <c r="AU1492" t="s">
        <v>37</v>
      </c>
      <c r="AW1492">
        <v>24</v>
      </c>
      <c r="AX1492">
        <v>0</v>
      </c>
      <c r="AY1492">
        <v>0</v>
      </c>
      <c r="AZ1492">
        <v>0</v>
      </c>
      <c r="BA1492">
        <v>24</v>
      </c>
      <c r="BB1492">
        <v>4.8990748999999996</v>
      </c>
      <c r="BC1492">
        <v>14.54433978</v>
      </c>
      <c r="BD1492">
        <v>12</v>
      </c>
    </row>
    <row r="1493" spans="1:56" x14ac:dyDescent="0.25">
      <c r="A1493" s="171">
        <v>44188</v>
      </c>
      <c r="B1493" t="s">
        <v>92</v>
      </c>
      <c r="C1493" t="s">
        <v>602</v>
      </c>
      <c r="D1493" t="s">
        <v>940</v>
      </c>
      <c r="E1493" t="s">
        <v>604</v>
      </c>
      <c r="F1493" t="s">
        <v>218</v>
      </c>
      <c r="G1493" t="s">
        <v>837</v>
      </c>
      <c r="H1493" t="s">
        <v>364</v>
      </c>
      <c r="I1493" t="s">
        <v>25</v>
      </c>
      <c r="J1493" t="s">
        <v>596</v>
      </c>
      <c r="L1493" t="s">
        <v>92</v>
      </c>
      <c r="M1493" t="s">
        <v>602</v>
      </c>
      <c r="N1493" t="s">
        <v>940</v>
      </c>
      <c r="O1493" t="s">
        <v>604</v>
      </c>
      <c r="P1493" t="s">
        <v>193</v>
      </c>
      <c r="Q1493" t="s">
        <v>754</v>
      </c>
      <c r="R1493" t="s">
        <v>419</v>
      </c>
      <c r="S1493" t="s">
        <v>338</v>
      </c>
      <c r="T1493" t="s">
        <v>17</v>
      </c>
      <c r="U1493" t="s">
        <v>594</v>
      </c>
      <c r="W1493" t="s">
        <v>221</v>
      </c>
      <c r="X1493" t="s">
        <v>622</v>
      </c>
      <c r="AC1493" t="s">
        <v>372</v>
      </c>
      <c r="AD1493" t="s">
        <v>664</v>
      </c>
      <c r="AE1493" t="s">
        <v>107</v>
      </c>
      <c r="AG1493">
        <v>5</v>
      </c>
      <c r="AH1493">
        <v>0</v>
      </c>
      <c r="AI1493">
        <v>2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2</v>
      </c>
      <c r="AP1493">
        <v>0</v>
      </c>
      <c r="AQ1493">
        <v>0</v>
      </c>
      <c r="AR1493">
        <v>2</v>
      </c>
      <c r="AS1493">
        <v>5</v>
      </c>
      <c r="AT1493">
        <v>7</v>
      </c>
      <c r="AU1493" t="s">
        <v>37</v>
      </c>
      <c r="AW1493">
        <v>180</v>
      </c>
      <c r="AX1493">
        <v>0</v>
      </c>
      <c r="AY1493">
        <v>0</v>
      </c>
      <c r="AZ1493">
        <v>0</v>
      </c>
      <c r="BA1493">
        <v>180</v>
      </c>
      <c r="BB1493">
        <v>5.0849866700000002</v>
      </c>
      <c r="BC1493">
        <v>14.63825578</v>
      </c>
      <c r="BD1493">
        <v>12</v>
      </c>
    </row>
    <row r="1494" spans="1:56" x14ac:dyDescent="0.25">
      <c r="A1494" s="171">
        <v>44188</v>
      </c>
      <c r="B1494" t="s">
        <v>92</v>
      </c>
      <c r="C1494" t="s">
        <v>602</v>
      </c>
      <c r="D1494" t="s">
        <v>940</v>
      </c>
      <c r="E1494" t="s">
        <v>604</v>
      </c>
      <c r="F1494" t="s">
        <v>218</v>
      </c>
      <c r="G1494" t="s">
        <v>837</v>
      </c>
      <c r="H1494" t="s">
        <v>364</v>
      </c>
      <c r="I1494" t="s">
        <v>25</v>
      </c>
      <c r="J1494" t="s">
        <v>596</v>
      </c>
      <c r="L1494" t="s">
        <v>92</v>
      </c>
      <c r="M1494" t="s">
        <v>602</v>
      </c>
      <c r="N1494" t="s">
        <v>940</v>
      </c>
      <c r="O1494" t="s">
        <v>604</v>
      </c>
      <c r="P1494" t="s">
        <v>193</v>
      </c>
      <c r="Q1494" t="s">
        <v>754</v>
      </c>
      <c r="R1494" t="s">
        <v>419</v>
      </c>
      <c r="S1494" t="s">
        <v>338</v>
      </c>
      <c r="T1494" t="s">
        <v>17</v>
      </c>
      <c r="U1494" t="s">
        <v>594</v>
      </c>
      <c r="W1494" t="s">
        <v>221</v>
      </c>
      <c r="X1494" t="s">
        <v>622</v>
      </c>
      <c r="AC1494" t="s">
        <v>372</v>
      </c>
      <c r="AD1494" t="s">
        <v>304</v>
      </c>
      <c r="AE1494" t="s">
        <v>107</v>
      </c>
      <c r="AG1494">
        <v>6</v>
      </c>
      <c r="AH1494">
        <v>0</v>
      </c>
      <c r="AI1494">
        <v>3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 s="36">
        <v>2</v>
      </c>
      <c r="AP1494">
        <v>0</v>
      </c>
      <c r="AQ1494">
        <v>0</v>
      </c>
      <c r="AR1494">
        <v>4</v>
      </c>
      <c r="AS1494">
        <v>5</v>
      </c>
      <c r="AT1494">
        <v>9</v>
      </c>
      <c r="AU1494" t="s">
        <v>37</v>
      </c>
      <c r="AW1494">
        <v>318</v>
      </c>
      <c r="AX1494">
        <v>0</v>
      </c>
      <c r="AY1494">
        <v>0</v>
      </c>
      <c r="AZ1494">
        <v>0</v>
      </c>
      <c r="BA1494">
        <v>318</v>
      </c>
      <c r="BB1494">
        <v>5.0849866700000002</v>
      </c>
      <c r="BC1494">
        <v>14.63825578</v>
      </c>
      <c r="BD1494">
        <v>12</v>
      </c>
    </row>
    <row r="1495" spans="1:56" x14ac:dyDescent="0.25">
      <c r="A1495" s="171">
        <v>44188</v>
      </c>
      <c r="B1495" t="s">
        <v>92</v>
      </c>
      <c r="C1495" t="s">
        <v>602</v>
      </c>
      <c r="D1495" t="s">
        <v>940</v>
      </c>
      <c r="E1495" t="s">
        <v>604</v>
      </c>
      <c r="F1495" t="s">
        <v>218</v>
      </c>
      <c r="G1495" t="s">
        <v>837</v>
      </c>
      <c r="H1495" t="s">
        <v>364</v>
      </c>
      <c r="I1495" t="s">
        <v>25</v>
      </c>
      <c r="J1495" t="s">
        <v>596</v>
      </c>
      <c r="L1495" t="s">
        <v>92</v>
      </c>
      <c r="M1495" t="s">
        <v>602</v>
      </c>
      <c r="N1495" t="s">
        <v>940</v>
      </c>
      <c r="O1495" t="s">
        <v>604</v>
      </c>
      <c r="P1495" t="s">
        <v>218</v>
      </c>
      <c r="Q1495" t="s">
        <v>837</v>
      </c>
      <c r="R1495" t="s">
        <v>948</v>
      </c>
      <c r="S1495" t="s">
        <v>338</v>
      </c>
      <c r="T1495" t="s">
        <v>17</v>
      </c>
      <c r="U1495" t="s">
        <v>594</v>
      </c>
      <c r="W1495" t="s">
        <v>18</v>
      </c>
      <c r="X1495" t="s">
        <v>601</v>
      </c>
      <c r="AC1495" t="s">
        <v>372</v>
      </c>
      <c r="AD1495" t="s">
        <v>952</v>
      </c>
      <c r="AE1495" t="s">
        <v>107</v>
      </c>
      <c r="AG1495">
        <v>8</v>
      </c>
      <c r="AH1495">
        <v>0</v>
      </c>
      <c r="AI1495">
        <v>6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 s="36">
        <v>2</v>
      </c>
      <c r="AP1495">
        <v>0</v>
      </c>
      <c r="AQ1495">
        <v>0</v>
      </c>
      <c r="AR1495">
        <v>0</v>
      </c>
      <c r="AS1495">
        <v>14</v>
      </c>
      <c r="AT1495">
        <v>14</v>
      </c>
      <c r="AU1495" t="s">
        <v>37</v>
      </c>
      <c r="AW1495">
        <v>602</v>
      </c>
      <c r="AX1495">
        <v>0</v>
      </c>
      <c r="AY1495">
        <v>0</v>
      </c>
      <c r="AZ1495">
        <v>0</v>
      </c>
      <c r="BA1495">
        <v>602</v>
      </c>
      <c r="BB1495">
        <v>5.0849866700000002</v>
      </c>
      <c r="BC1495">
        <v>14.63825578</v>
      </c>
      <c r="BD1495">
        <v>12</v>
      </c>
    </row>
    <row r="1496" spans="1:56" x14ac:dyDescent="0.25">
      <c r="A1496" s="171">
        <v>44188</v>
      </c>
      <c r="B1496" t="s">
        <v>92</v>
      </c>
      <c r="C1496" t="s">
        <v>602</v>
      </c>
      <c r="D1496" t="s">
        <v>940</v>
      </c>
      <c r="E1496" t="s">
        <v>604</v>
      </c>
      <c r="F1496" t="s">
        <v>218</v>
      </c>
      <c r="G1496" t="s">
        <v>837</v>
      </c>
      <c r="H1496" t="s">
        <v>364</v>
      </c>
      <c r="I1496" t="s">
        <v>25</v>
      </c>
      <c r="J1496" t="s">
        <v>596</v>
      </c>
      <c r="L1496" t="s">
        <v>92</v>
      </c>
      <c r="M1496" t="s">
        <v>602</v>
      </c>
      <c r="N1496" t="s">
        <v>940</v>
      </c>
      <c r="O1496" t="s">
        <v>604</v>
      </c>
      <c r="P1496" t="s">
        <v>218</v>
      </c>
      <c r="Q1496" t="s">
        <v>837</v>
      </c>
      <c r="R1496" t="s">
        <v>998</v>
      </c>
      <c r="S1496" t="s">
        <v>338</v>
      </c>
      <c r="T1496" t="s">
        <v>17</v>
      </c>
      <c r="U1496" t="s">
        <v>594</v>
      </c>
      <c r="W1496" t="s">
        <v>18</v>
      </c>
      <c r="X1496" t="s">
        <v>601</v>
      </c>
      <c r="AC1496" t="s">
        <v>372</v>
      </c>
      <c r="AD1496" t="s">
        <v>999</v>
      </c>
      <c r="AE1496" t="s">
        <v>156</v>
      </c>
      <c r="AG1496">
        <v>6</v>
      </c>
      <c r="AH1496">
        <v>0</v>
      </c>
      <c r="AI1496">
        <v>9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 s="36">
        <v>2</v>
      </c>
      <c r="AP1496">
        <v>0</v>
      </c>
      <c r="AQ1496">
        <v>0</v>
      </c>
      <c r="AR1496">
        <v>5</v>
      </c>
      <c r="AS1496">
        <v>10</v>
      </c>
      <c r="AT1496">
        <v>15</v>
      </c>
      <c r="AU1496" t="s">
        <v>37</v>
      </c>
      <c r="AW1496">
        <v>400</v>
      </c>
      <c r="AX1496">
        <v>0</v>
      </c>
      <c r="AY1496">
        <v>0</v>
      </c>
      <c r="AZ1496">
        <v>0</v>
      </c>
      <c r="BA1496">
        <v>400</v>
      </c>
      <c r="BB1496">
        <v>5.0849866700000002</v>
      </c>
      <c r="BC1496">
        <v>14.63825578</v>
      </c>
      <c r="BD1496">
        <v>12</v>
      </c>
    </row>
    <row r="1497" spans="1:56" x14ac:dyDescent="0.25">
      <c r="A1497" s="171">
        <v>44188</v>
      </c>
      <c r="B1497" t="s">
        <v>92</v>
      </c>
      <c r="C1497" t="s">
        <v>602</v>
      </c>
      <c r="D1497" t="s">
        <v>940</v>
      </c>
      <c r="E1497" t="s">
        <v>604</v>
      </c>
      <c r="F1497" t="s">
        <v>218</v>
      </c>
      <c r="G1497" t="s">
        <v>837</v>
      </c>
      <c r="H1497" t="s">
        <v>364</v>
      </c>
      <c r="I1497" t="s">
        <v>25</v>
      </c>
      <c r="J1497" t="s">
        <v>596</v>
      </c>
      <c r="L1497" t="s">
        <v>92</v>
      </c>
      <c r="M1497" t="s">
        <v>602</v>
      </c>
      <c r="N1497" t="s">
        <v>157</v>
      </c>
      <c r="O1497" t="s">
        <v>665</v>
      </c>
      <c r="P1497" t="s">
        <v>201</v>
      </c>
      <c r="Q1497" t="s">
        <v>666</v>
      </c>
      <c r="R1497" t="s">
        <v>967</v>
      </c>
      <c r="S1497" t="s">
        <v>320</v>
      </c>
      <c r="T1497" t="s">
        <v>17</v>
      </c>
      <c r="U1497" t="s">
        <v>594</v>
      </c>
      <c r="W1497" t="s">
        <v>18</v>
      </c>
      <c r="X1497" t="s">
        <v>601</v>
      </c>
      <c r="AC1497" t="s">
        <v>372</v>
      </c>
      <c r="AD1497" t="s">
        <v>902</v>
      </c>
      <c r="AE1497" t="s">
        <v>107</v>
      </c>
      <c r="AG1497">
        <v>6</v>
      </c>
      <c r="AH1497">
        <v>0</v>
      </c>
      <c r="AI1497">
        <v>4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 s="36">
        <v>2</v>
      </c>
      <c r="AP1497">
        <v>0</v>
      </c>
      <c r="AQ1497">
        <v>0</v>
      </c>
      <c r="AR1497">
        <v>0</v>
      </c>
      <c r="AS1497">
        <v>10</v>
      </c>
      <c r="AT1497">
        <v>10</v>
      </c>
      <c r="AU1497" t="s">
        <v>37</v>
      </c>
      <c r="AW1497">
        <v>526</v>
      </c>
      <c r="AX1497">
        <v>0</v>
      </c>
      <c r="AY1497">
        <v>0</v>
      </c>
      <c r="AZ1497">
        <v>0</v>
      </c>
      <c r="BA1497">
        <v>526</v>
      </c>
      <c r="BB1497">
        <v>5.0849866700000002</v>
      </c>
      <c r="BC1497">
        <v>14.63825578</v>
      </c>
      <c r="BD1497">
        <v>12</v>
      </c>
    </row>
    <row r="1498" spans="1:56" x14ac:dyDescent="0.25">
      <c r="A1498" s="171">
        <v>44188</v>
      </c>
      <c r="B1498" t="s">
        <v>92</v>
      </c>
      <c r="C1498" t="s">
        <v>602</v>
      </c>
      <c r="D1498" t="s">
        <v>940</v>
      </c>
      <c r="E1498" t="s">
        <v>604</v>
      </c>
      <c r="F1498" t="s">
        <v>218</v>
      </c>
      <c r="G1498" t="s">
        <v>837</v>
      </c>
      <c r="H1498" t="s">
        <v>364</v>
      </c>
      <c r="I1498" t="s">
        <v>25</v>
      </c>
      <c r="J1498" t="s">
        <v>596</v>
      </c>
      <c r="L1498" t="s">
        <v>92</v>
      </c>
      <c r="M1498" t="s">
        <v>602</v>
      </c>
      <c r="N1498" t="s">
        <v>940</v>
      </c>
      <c r="O1498" t="s">
        <v>604</v>
      </c>
      <c r="P1498" t="s">
        <v>218</v>
      </c>
      <c r="Q1498" t="s">
        <v>837</v>
      </c>
      <c r="R1498" t="s">
        <v>998</v>
      </c>
      <c r="S1498" t="s">
        <v>270</v>
      </c>
      <c r="T1498" t="s">
        <v>17</v>
      </c>
      <c r="U1498" t="s">
        <v>594</v>
      </c>
      <c r="W1498" t="s">
        <v>221</v>
      </c>
      <c r="X1498" t="s">
        <v>622</v>
      </c>
      <c r="AC1498" t="s">
        <v>372</v>
      </c>
      <c r="AD1498" t="s">
        <v>867</v>
      </c>
      <c r="AE1498" t="s">
        <v>30</v>
      </c>
      <c r="AG1498">
        <v>7</v>
      </c>
      <c r="AH1498">
        <v>0</v>
      </c>
      <c r="AI1498">
        <v>0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 s="36">
        <v>1</v>
      </c>
      <c r="AP1498">
        <v>0</v>
      </c>
      <c r="AQ1498">
        <v>0</v>
      </c>
      <c r="AR1498">
        <v>0</v>
      </c>
      <c r="AS1498">
        <v>7</v>
      </c>
      <c r="AT1498">
        <v>7</v>
      </c>
      <c r="AU1498" t="s">
        <v>37</v>
      </c>
      <c r="AW1498">
        <v>315</v>
      </c>
      <c r="AX1498">
        <v>0</v>
      </c>
      <c r="AY1498">
        <v>0</v>
      </c>
      <c r="AZ1498">
        <v>0</v>
      </c>
      <c r="BA1498">
        <v>315</v>
      </c>
      <c r="BB1498">
        <v>5.0849866700000002</v>
      </c>
      <c r="BC1498">
        <v>14.63825578</v>
      </c>
      <c r="BD1498">
        <v>12</v>
      </c>
    </row>
    <row r="1499" spans="1:56" x14ac:dyDescent="0.25">
      <c r="A1499" s="171">
        <v>44188</v>
      </c>
      <c r="B1499" t="s">
        <v>92</v>
      </c>
      <c r="C1499" t="s">
        <v>602</v>
      </c>
      <c r="D1499" t="s">
        <v>940</v>
      </c>
      <c r="E1499" t="s">
        <v>604</v>
      </c>
      <c r="F1499" t="s">
        <v>218</v>
      </c>
      <c r="G1499" t="s">
        <v>837</v>
      </c>
      <c r="H1499" t="s">
        <v>364</v>
      </c>
      <c r="I1499" t="s">
        <v>25</v>
      </c>
      <c r="J1499" t="s">
        <v>596</v>
      </c>
      <c r="L1499" t="s">
        <v>92</v>
      </c>
      <c r="M1499" t="s">
        <v>602</v>
      </c>
      <c r="N1499" t="s">
        <v>940</v>
      </c>
      <c r="O1499" t="s">
        <v>604</v>
      </c>
      <c r="P1499" t="s">
        <v>193</v>
      </c>
      <c r="Q1499" t="s">
        <v>754</v>
      </c>
      <c r="R1499" t="s">
        <v>1006</v>
      </c>
      <c r="S1499" t="s">
        <v>260</v>
      </c>
      <c r="T1499" t="s">
        <v>17</v>
      </c>
      <c r="U1499" t="s">
        <v>594</v>
      </c>
      <c r="W1499" t="s">
        <v>18</v>
      </c>
      <c r="X1499" t="s">
        <v>601</v>
      </c>
      <c r="AC1499" t="s">
        <v>372</v>
      </c>
      <c r="AD1499" t="s">
        <v>739</v>
      </c>
      <c r="AE1499" t="s">
        <v>30</v>
      </c>
      <c r="AG1499">
        <v>6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 s="36">
        <v>1</v>
      </c>
      <c r="AP1499">
        <v>0</v>
      </c>
      <c r="AQ1499">
        <v>0</v>
      </c>
      <c r="AR1499">
        <v>0</v>
      </c>
      <c r="AS1499">
        <v>6</v>
      </c>
      <c r="AT1499">
        <v>6</v>
      </c>
      <c r="AU1499" t="s">
        <v>37</v>
      </c>
      <c r="AW1499">
        <v>165</v>
      </c>
      <c r="AX1499">
        <v>0</v>
      </c>
      <c r="AY1499">
        <v>0</v>
      </c>
      <c r="AZ1499">
        <v>0</v>
      </c>
      <c r="BA1499">
        <v>165</v>
      </c>
      <c r="BB1499">
        <v>5.0849866700000002</v>
      </c>
      <c r="BC1499">
        <v>14.63825578</v>
      </c>
      <c r="BD1499">
        <v>12</v>
      </c>
    </row>
    <row r="1500" spans="1:56" x14ac:dyDescent="0.25">
      <c r="A1500" s="171">
        <v>44188</v>
      </c>
      <c r="B1500" t="s">
        <v>92</v>
      </c>
      <c r="C1500" t="s">
        <v>602</v>
      </c>
      <c r="D1500" t="s">
        <v>940</v>
      </c>
      <c r="E1500" t="s">
        <v>604</v>
      </c>
      <c r="F1500" t="s">
        <v>218</v>
      </c>
      <c r="G1500" t="s">
        <v>837</v>
      </c>
      <c r="H1500" t="s">
        <v>364</v>
      </c>
      <c r="I1500" t="s">
        <v>25</v>
      </c>
      <c r="J1500" t="s">
        <v>596</v>
      </c>
      <c r="L1500" t="s">
        <v>92</v>
      </c>
      <c r="M1500" t="s">
        <v>602</v>
      </c>
      <c r="N1500" t="s">
        <v>157</v>
      </c>
      <c r="O1500" t="s">
        <v>665</v>
      </c>
      <c r="P1500" t="s">
        <v>201</v>
      </c>
      <c r="Q1500" t="s">
        <v>666</v>
      </c>
      <c r="R1500" t="s">
        <v>840</v>
      </c>
      <c r="S1500" t="s">
        <v>62</v>
      </c>
      <c r="T1500" t="s">
        <v>17</v>
      </c>
      <c r="U1500" t="s">
        <v>594</v>
      </c>
      <c r="W1500" t="s">
        <v>221</v>
      </c>
      <c r="X1500" t="s">
        <v>622</v>
      </c>
      <c r="AC1500" t="s">
        <v>372</v>
      </c>
      <c r="AD1500" t="s">
        <v>846</v>
      </c>
      <c r="AE1500" t="s">
        <v>107</v>
      </c>
      <c r="AG1500">
        <v>3</v>
      </c>
      <c r="AH1500">
        <v>0</v>
      </c>
      <c r="AI1500">
        <v>5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 s="36">
        <v>2</v>
      </c>
      <c r="AP1500">
        <v>0</v>
      </c>
      <c r="AQ1500">
        <v>0</v>
      </c>
      <c r="AR1500">
        <v>0</v>
      </c>
      <c r="AS1500">
        <v>8</v>
      </c>
      <c r="AT1500">
        <v>8</v>
      </c>
      <c r="AU1500" t="s">
        <v>37</v>
      </c>
      <c r="AW1500">
        <v>216</v>
      </c>
      <c r="AX1500">
        <v>0</v>
      </c>
      <c r="AY1500">
        <v>0</v>
      </c>
      <c r="AZ1500">
        <v>0</v>
      </c>
      <c r="BA1500">
        <v>216</v>
      </c>
      <c r="BB1500">
        <v>5.0849866700000002</v>
      </c>
      <c r="BC1500">
        <v>14.63825578</v>
      </c>
      <c r="BD1500">
        <v>12</v>
      </c>
    </row>
    <row r="1501" spans="1:56" x14ac:dyDescent="0.25">
      <c r="A1501" s="171">
        <v>44188</v>
      </c>
      <c r="B1501" t="s">
        <v>92</v>
      </c>
      <c r="C1501" t="s">
        <v>602</v>
      </c>
      <c r="D1501" t="s">
        <v>940</v>
      </c>
      <c r="E1501" t="s">
        <v>604</v>
      </c>
      <c r="F1501" t="s">
        <v>218</v>
      </c>
      <c r="G1501" t="s">
        <v>837</v>
      </c>
      <c r="H1501" t="s">
        <v>364</v>
      </c>
      <c r="I1501" t="s">
        <v>25</v>
      </c>
      <c r="J1501" t="s">
        <v>596</v>
      </c>
      <c r="L1501" t="s">
        <v>92</v>
      </c>
      <c r="M1501" t="s">
        <v>602</v>
      </c>
      <c r="N1501" t="s">
        <v>157</v>
      </c>
      <c r="O1501" t="s">
        <v>665</v>
      </c>
      <c r="P1501" t="s">
        <v>201</v>
      </c>
      <c r="Q1501" t="s">
        <v>666</v>
      </c>
      <c r="R1501" t="s">
        <v>958</v>
      </c>
      <c r="S1501" t="s">
        <v>260</v>
      </c>
      <c r="T1501" t="s">
        <v>17</v>
      </c>
      <c r="U1501" t="s">
        <v>594</v>
      </c>
      <c r="W1501" t="s">
        <v>221</v>
      </c>
      <c r="X1501" t="s">
        <v>622</v>
      </c>
      <c r="AC1501" t="s">
        <v>372</v>
      </c>
      <c r="AD1501" t="s">
        <v>863</v>
      </c>
      <c r="AE1501" t="s">
        <v>107</v>
      </c>
      <c r="AG1501">
        <v>7</v>
      </c>
      <c r="AH1501">
        <v>0</v>
      </c>
      <c r="AI1501">
        <v>5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 s="36">
        <v>2</v>
      </c>
      <c r="AP1501">
        <v>0</v>
      </c>
      <c r="AQ1501">
        <v>0</v>
      </c>
      <c r="AR1501">
        <v>0</v>
      </c>
      <c r="AS1501">
        <v>12</v>
      </c>
      <c r="AT1501">
        <v>12</v>
      </c>
      <c r="AU1501" t="s">
        <v>37</v>
      </c>
      <c r="AW1501">
        <v>554</v>
      </c>
      <c r="AX1501">
        <v>0</v>
      </c>
      <c r="AY1501">
        <v>0</v>
      </c>
      <c r="AZ1501">
        <v>0</v>
      </c>
      <c r="BA1501">
        <v>554</v>
      </c>
      <c r="BB1501">
        <v>5.0849866700000002</v>
      </c>
      <c r="BC1501">
        <v>14.63825578</v>
      </c>
      <c r="BD1501">
        <v>12</v>
      </c>
    </row>
    <row r="1502" spans="1:56" x14ac:dyDescent="0.25">
      <c r="A1502" s="171">
        <v>44188</v>
      </c>
      <c r="B1502" t="s">
        <v>10</v>
      </c>
      <c r="C1502" t="s">
        <v>659</v>
      </c>
      <c r="D1502" t="s">
        <v>11</v>
      </c>
      <c r="E1502" t="s">
        <v>660</v>
      </c>
      <c r="F1502" t="s">
        <v>51</v>
      </c>
      <c r="G1502" t="s">
        <v>1141</v>
      </c>
      <c r="H1502" t="s">
        <v>361</v>
      </c>
      <c r="I1502" t="s">
        <v>25</v>
      </c>
      <c r="J1502" t="s">
        <v>596</v>
      </c>
      <c r="L1502" t="s">
        <v>10</v>
      </c>
      <c r="M1502" t="s">
        <v>659</v>
      </c>
      <c r="N1502" t="s">
        <v>11</v>
      </c>
      <c r="O1502" t="s">
        <v>660</v>
      </c>
      <c r="P1502" t="s">
        <v>51</v>
      </c>
      <c r="Q1502" t="s">
        <v>1141</v>
      </c>
      <c r="R1502" t="s">
        <v>1166</v>
      </c>
      <c r="S1502" t="s">
        <v>270</v>
      </c>
      <c r="T1502" t="s">
        <v>25</v>
      </c>
      <c r="U1502" t="s">
        <v>596</v>
      </c>
      <c r="W1502" t="s">
        <v>10</v>
      </c>
      <c r="X1502" t="s">
        <v>659</v>
      </c>
      <c r="Y1502" t="s">
        <v>11</v>
      </c>
      <c r="Z1502" t="s">
        <v>660</v>
      </c>
      <c r="AA1502" t="s">
        <v>12</v>
      </c>
      <c r="AB1502" t="s">
        <v>661</v>
      </c>
      <c r="AC1502" t="s">
        <v>499</v>
      </c>
      <c r="AD1502" t="s">
        <v>308</v>
      </c>
      <c r="AE1502" t="s">
        <v>30</v>
      </c>
      <c r="AG1502">
        <v>5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 s="36">
        <v>1</v>
      </c>
      <c r="AP1502">
        <v>0</v>
      </c>
      <c r="AQ1502">
        <v>0</v>
      </c>
      <c r="AR1502">
        <v>0</v>
      </c>
      <c r="AS1502">
        <v>5</v>
      </c>
      <c r="AT1502">
        <v>5</v>
      </c>
      <c r="AU1502" t="s">
        <v>37</v>
      </c>
      <c r="AW1502">
        <v>50</v>
      </c>
      <c r="AX1502">
        <v>0</v>
      </c>
      <c r="AY1502">
        <v>0</v>
      </c>
      <c r="AZ1502">
        <v>0</v>
      </c>
      <c r="BA1502">
        <v>50</v>
      </c>
      <c r="BB1502">
        <v>8.6633450799999991</v>
      </c>
      <c r="BC1502">
        <v>14.9876931</v>
      </c>
      <c r="BD1502">
        <v>12</v>
      </c>
    </row>
    <row r="1503" spans="1:56" x14ac:dyDescent="0.25">
      <c r="A1503" s="171">
        <v>44188</v>
      </c>
      <c r="B1503" t="s">
        <v>10</v>
      </c>
      <c r="C1503" t="s">
        <v>659</v>
      </c>
      <c r="D1503" t="s">
        <v>11</v>
      </c>
      <c r="E1503" t="s">
        <v>660</v>
      </c>
      <c r="F1503" t="s">
        <v>51</v>
      </c>
      <c r="G1503" t="s">
        <v>1141</v>
      </c>
      <c r="H1503" t="s">
        <v>361</v>
      </c>
      <c r="I1503" t="s">
        <v>14</v>
      </c>
      <c r="J1503" t="s">
        <v>611</v>
      </c>
      <c r="L1503" t="s">
        <v>52</v>
      </c>
      <c r="M1503" t="s">
        <v>616</v>
      </c>
      <c r="R1503" t="s">
        <v>372</v>
      </c>
      <c r="S1503" t="s">
        <v>297</v>
      </c>
      <c r="T1503" t="s">
        <v>25</v>
      </c>
      <c r="U1503" t="s">
        <v>596</v>
      </c>
      <c r="W1503" t="s">
        <v>10</v>
      </c>
      <c r="X1503" t="s">
        <v>659</v>
      </c>
      <c r="Y1503" t="s">
        <v>11</v>
      </c>
      <c r="Z1503" t="s">
        <v>660</v>
      </c>
      <c r="AA1503" t="s">
        <v>12</v>
      </c>
      <c r="AB1503" t="s">
        <v>661</v>
      </c>
      <c r="AC1503" t="s">
        <v>381</v>
      </c>
      <c r="AD1503" t="s">
        <v>662</v>
      </c>
      <c r="AE1503" t="s">
        <v>36</v>
      </c>
      <c r="AG1503">
        <v>0</v>
      </c>
      <c r="AH1503">
        <v>9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 s="36">
        <v>1</v>
      </c>
      <c r="AP1503">
        <v>1</v>
      </c>
      <c r="AQ1503">
        <v>2</v>
      </c>
      <c r="AR1503">
        <v>3</v>
      </c>
      <c r="AS1503">
        <v>3</v>
      </c>
      <c r="AT1503">
        <v>9</v>
      </c>
      <c r="AU1503" t="s">
        <v>269</v>
      </c>
      <c r="AV1503" t="s">
        <v>327</v>
      </c>
      <c r="AW1503">
        <v>90</v>
      </c>
      <c r="AX1503">
        <v>30</v>
      </c>
      <c r="AY1503">
        <v>0</v>
      </c>
      <c r="AZ1503">
        <v>4</v>
      </c>
      <c r="BA1503">
        <v>124</v>
      </c>
      <c r="BB1503">
        <v>8.6633450799999991</v>
      </c>
      <c r="BC1503">
        <v>14.9876931</v>
      </c>
      <c r="BD1503">
        <v>12</v>
      </c>
    </row>
    <row r="1504" spans="1:56" x14ac:dyDescent="0.25">
      <c r="A1504" s="171">
        <v>44188</v>
      </c>
      <c r="B1504" t="s">
        <v>10</v>
      </c>
      <c r="C1504" t="s">
        <v>659</v>
      </c>
      <c r="D1504" t="s">
        <v>11</v>
      </c>
      <c r="E1504" t="s">
        <v>660</v>
      </c>
      <c r="F1504" t="s">
        <v>51</v>
      </c>
      <c r="G1504" t="s">
        <v>1141</v>
      </c>
      <c r="H1504" t="s">
        <v>361</v>
      </c>
      <c r="I1504" t="s">
        <v>25</v>
      </c>
      <c r="J1504" t="s">
        <v>596</v>
      </c>
      <c r="L1504" t="s">
        <v>10</v>
      </c>
      <c r="M1504" t="s">
        <v>659</v>
      </c>
      <c r="N1504" t="s">
        <v>11</v>
      </c>
      <c r="O1504" t="s">
        <v>660</v>
      </c>
      <c r="P1504" t="s">
        <v>51</v>
      </c>
      <c r="Q1504" t="s">
        <v>1141</v>
      </c>
      <c r="R1504" t="s">
        <v>361</v>
      </c>
      <c r="S1504" t="s">
        <v>270</v>
      </c>
      <c r="T1504" t="s">
        <v>17</v>
      </c>
      <c r="U1504" t="s">
        <v>594</v>
      </c>
      <c r="W1504" t="s">
        <v>614</v>
      </c>
      <c r="X1504" t="s">
        <v>615</v>
      </c>
      <c r="AC1504" t="s">
        <v>372</v>
      </c>
      <c r="AD1504" t="s">
        <v>898</v>
      </c>
      <c r="AE1504" t="s">
        <v>30</v>
      </c>
      <c r="AG1504">
        <v>7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 s="36">
        <v>1</v>
      </c>
      <c r="AP1504">
        <v>1</v>
      </c>
      <c r="AQ1504">
        <v>2</v>
      </c>
      <c r="AR1504">
        <v>2</v>
      </c>
      <c r="AS1504">
        <v>2</v>
      </c>
      <c r="AT1504">
        <v>7</v>
      </c>
      <c r="AU1504" t="s">
        <v>21</v>
      </c>
      <c r="AV1504" t="s">
        <v>327</v>
      </c>
      <c r="AW1504">
        <v>70</v>
      </c>
      <c r="AX1504">
        <v>30</v>
      </c>
      <c r="AY1504">
        <v>0</v>
      </c>
      <c r="AZ1504">
        <v>4</v>
      </c>
      <c r="BA1504">
        <v>104</v>
      </c>
      <c r="BB1504">
        <v>8.6633450799999991</v>
      </c>
      <c r="BC1504">
        <v>14.9876931</v>
      </c>
      <c r="BD1504">
        <v>12</v>
      </c>
    </row>
    <row r="1505" spans="1:56" x14ac:dyDescent="0.25">
      <c r="A1505" s="171">
        <v>44188</v>
      </c>
      <c r="B1505" t="s">
        <v>10</v>
      </c>
      <c r="C1505" t="s">
        <v>659</v>
      </c>
      <c r="D1505" t="s">
        <v>11</v>
      </c>
      <c r="E1505" t="s">
        <v>660</v>
      </c>
      <c r="F1505" t="s">
        <v>51</v>
      </c>
      <c r="G1505" t="s">
        <v>1141</v>
      </c>
      <c r="H1505" t="s">
        <v>361</v>
      </c>
      <c r="I1505" t="s">
        <v>14</v>
      </c>
      <c r="J1505" t="s">
        <v>611</v>
      </c>
      <c r="L1505" t="s">
        <v>52</v>
      </c>
      <c r="M1505" t="s">
        <v>616</v>
      </c>
      <c r="R1505" t="s">
        <v>372</v>
      </c>
      <c r="S1505" t="s">
        <v>77</v>
      </c>
      <c r="T1505" t="s">
        <v>17</v>
      </c>
      <c r="U1505" t="s">
        <v>594</v>
      </c>
      <c r="W1505" t="s">
        <v>614</v>
      </c>
      <c r="X1505" t="s">
        <v>615</v>
      </c>
      <c r="AC1505" t="s">
        <v>372</v>
      </c>
      <c r="AD1505" t="s">
        <v>1167</v>
      </c>
      <c r="AE1505" t="s">
        <v>36</v>
      </c>
      <c r="AG1505">
        <v>0</v>
      </c>
      <c r="AH1505">
        <v>11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 s="36">
        <v>1</v>
      </c>
      <c r="AP1505">
        <v>2</v>
      </c>
      <c r="AQ1505">
        <v>2</v>
      </c>
      <c r="AR1505">
        <v>3</v>
      </c>
      <c r="AS1505">
        <v>4</v>
      </c>
      <c r="AT1505">
        <v>11</v>
      </c>
      <c r="AU1505" t="s">
        <v>21</v>
      </c>
      <c r="AV1505" t="s">
        <v>327</v>
      </c>
      <c r="AW1505">
        <v>120</v>
      </c>
      <c r="AX1505">
        <v>50</v>
      </c>
      <c r="AY1505">
        <v>0</v>
      </c>
      <c r="AZ1505">
        <v>5</v>
      </c>
      <c r="BA1505">
        <v>175</v>
      </c>
      <c r="BB1505">
        <v>8.6633450799999991</v>
      </c>
      <c r="BC1505">
        <v>14.9876931</v>
      </c>
      <c r="BD1505">
        <v>12</v>
      </c>
    </row>
    <row r="1506" spans="1:56" x14ac:dyDescent="0.25">
      <c r="A1506" s="171">
        <v>44189</v>
      </c>
      <c r="B1506" t="s">
        <v>26</v>
      </c>
      <c r="C1506" t="s">
        <v>590</v>
      </c>
      <c r="D1506" t="s">
        <v>591</v>
      </c>
      <c r="E1506" t="s">
        <v>592</v>
      </c>
      <c r="F1506" t="s">
        <v>88</v>
      </c>
      <c r="G1506" t="s">
        <v>593</v>
      </c>
      <c r="H1506" t="s">
        <v>89</v>
      </c>
      <c r="I1506" t="s">
        <v>25</v>
      </c>
      <c r="J1506" t="s">
        <v>596</v>
      </c>
      <c r="L1506" t="s">
        <v>26</v>
      </c>
      <c r="M1506" t="s">
        <v>590</v>
      </c>
      <c r="N1506" t="s">
        <v>591</v>
      </c>
      <c r="O1506" t="s">
        <v>592</v>
      </c>
      <c r="P1506" t="s">
        <v>88</v>
      </c>
      <c r="Q1506" t="s">
        <v>593</v>
      </c>
      <c r="R1506" t="s">
        <v>331</v>
      </c>
      <c r="S1506" t="s">
        <v>321</v>
      </c>
      <c r="T1506" t="s">
        <v>25</v>
      </c>
      <c r="U1506" t="s">
        <v>596</v>
      </c>
      <c r="W1506" t="s">
        <v>26</v>
      </c>
      <c r="X1506" t="s">
        <v>590</v>
      </c>
      <c r="Y1506" t="s">
        <v>591</v>
      </c>
      <c r="Z1506" t="s">
        <v>592</v>
      </c>
      <c r="AA1506" t="s">
        <v>88</v>
      </c>
      <c r="AB1506" t="s">
        <v>593</v>
      </c>
      <c r="AC1506" t="s">
        <v>776</v>
      </c>
      <c r="AD1506" t="s">
        <v>266</v>
      </c>
      <c r="AE1506" t="s">
        <v>30</v>
      </c>
      <c r="AG1506">
        <v>2</v>
      </c>
      <c r="AH1506">
        <v>0</v>
      </c>
      <c r="AI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1</v>
      </c>
      <c r="AP1506">
        <v>0</v>
      </c>
      <c r="AQ1506">
        <v>0</v>
      </c>
      <c r="AR1506">
        <v>0</v>
      </c>
      <c r="AS1506">
        <v>2</v>
      </c>
      <c r="AT1506">
        <v>2</v>
      </c>
      <c r="AU1506" t="s">
        <v>37</v>
      </c>
      <c r="AW1506">
        <v>17</v>
      </c>
      <c r="AX1506">
        <v>0</v>
      </c>
      <c r="AY1506">
        <v>0</v>
      </c>
      <c r="AZ1506">
        <v>0</v>
      </c>
      <c r="BA1506">
        <v>17</v>
      </c>
      <c r="BB1506">
        <v>6.7419379599999996</v>
      </c>
      <c r="BC1506">
        <v>14.56870743</v>
      </c>
      <c r="BD1506">
        <v>12</v>
      </c>
    </row>
    <row r="1507" spans="1:56" x14ac:dyDescent="0.25">
      <c r="A1507" s="171">
        <v>44189</v>
      </c>
      <c r="B1507" t="s">
        <v>10</v>
      </c>
      <c r="C1507" t="s">
        <v>659</v>
      </c>
      <c r="D1507" t="s">
        <v>11</v>
      </c>
      <c r="E1507" t="s">
        <v>660</v>
      </c>
      <c r="F1507" t="s">
        <v>51</v>
      </c>
      <c r="G1507" t="s">
        <v>1141</v>
      </c>
      <c r="H1507" t="s">
        <v>361</v>
      </c>
      <c r="I1507" t="s">
        <v>14</v>
      </c>
      <c r="J1507" t="s">
        <v>611</v>
      </c>
      <c r="L1507" t="s">
        <v>52</v>
      </c>
      <c r="M1507" t="s">
        <v>616</v>
      </c>
      <c r="R1507" t="s">
        <v>372</v>
      </c>
      <c r="S1507" t="s">
        <v>283</v>
      </c>
      <c r="T1507" t="s">
        <v>17</v>
      </c>
      <c r="U1507" t="s">
        <v>594</v>
      </c>
      <c r="W1507" t="s">
        <v>614</v>
      </c>
      <c r="X1507" t="s">
        <v>615</v>
      </c>
      <c r="AC1507" t="s">
        <v>372</v>
      </c>
      <c r="AD1507" t="s">
        <v>863</v>
      </c>
      <c r="AE1507" t="s">
        <v>36</v>
      </c>
      <c r="AG1507">
        <v>0</v>
      </c>
      <c r="AH1507">
        <v>6</v>
      </c>
      <c r="AI1507">
        <v>0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 s="36">
        <v>1</v>
      </c>
      <c r="AP1507">
        <v>1</v>
      </c>
      <c r="AQ1507">
        <v>2</v>
      </c>
      <c r="AR1507">
        <v>1</v>
      </c>
      <c r="AS1507">
        <v>2</v>
      </c>
      <c r="AT1507">
        <v>6</v>
      </c>
      <c r="AU1507" t="s">
        <v>21</v>
      </c>
      <c r="AV1507" t="s">
        <v>652</v>
      </c>
      <c r="AW1507">
        <v>60</v>
      </c>
      <c r="AX1507">
        <v>20</v>
      </c>
      <c r="AY1507">
        <v>0</v>
      </c>
      <c r="AZ1507">
        <v>4</v>
      </c>
      <c r="BA1507">
        <v>84</v>
      </c>
      <c r="BB1507">
        <v>8.6633450799999991</v>
      </c>
      <c r="BC1507">
        <v>14.9876931</v>
      </c>
      <c r="BD1507">
        <v>12</v>
      </c>
    </row>
    <row r="1508" spans="1:56" x14ac:dyDescent="0.25">
      <c r="A1508" s="171">
        <v>44189</v>
      </c>
      <c r="B1508" t="s">
        <v>10</v>
      </c>
      <c r="C1508" t="s">
        <v>659</v>
      </c>
      <c r="D1508" t="s">
        <v>11</v>
      </c>
      <c r="E1508" t="s">
        <v>660</v>
      </c>
      <c r="F1508" t="s">
        <v>51</v>
      </c>
      <c r="G1508" t="s">
        <v>1141</v>
      </c>
      <c r="H1508" t="s">
        <v>361</v>
      </c>
      <c r="I1508" t="s">
        <v>25</v>
      </c>
      <c r="J1508" t="s">
        <v>596</v>
      </c>
      <c r="L1508" t="s">
        <v>10</v>
      </c>
      <c r="M1508" t="s">
        <v>659</v>
      </c>
      <c r="N1508" t="s">
        <v>11</v>
      </c>
      <c r="O1508" t="s">
        <v>660</v>
      </c>
      <c r="P1508" t="s">
        <v>51</v>
      </c>
      <c r="Q1508" t="s">
        <v>1141</v>
      </c>
      <c r="R1508" t="s">
        <v>1166</v>
      </c>
      <c r="S1508" t="s">
        <v>321</v>
      </c>
      <c r="T1508" t="s">
        <v>25</v>
      </c>
      <c r="U1508" t="s">
        <v>596</v>
      </c>
      <c r="W1508" t="s">
        <v>10</v>
      </c>
      <c r="X1508" t="s">
        <v>659</v>
      </c>
      <c r="Y1508" t="s">
        <v>11</v>
      </c>
      <c r="Z1508" t="s">
        <v>660</v>
      </c>
      <c r="AA1508" t="s">
        <v>12</v>
      </c>
      <c r="AB1508" t="s">
        <v>661</v>
      </c>
      <c r="AC1508" t="s">
        <v>381</v>
      </c>
      <c r="AD1508" t="s">
        <v>339</v>
      </c>
      <c r="AE1508" t="s">
        <v>30</v>
      </c>
      <c r="AG1508">
        <v>7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 s="36">
        <v>1</v>
      </c>
      <c r="AP1508">
        <v>1</v>
      </c>
      <c r="AQ1508">
        <v>2</v>
      </c>
      <c r="AR1508">
        <v>1</v>
      </c>
      <c r="AS1508">
        <v>3</v>
      </c>
      <c r="AT1508">
        <v>7</v>
      </c>
      <c r="AU1508" t="s">
        <v>21</v>
      </c>
      <c r="AV1508" t="s">
        <v>652</v>
      </c>
      <c r="AW1508">
        <v>100</v>
      </c>
      <c r="AX1508">
        <v>40</v>
      </c>
      <c r="AY1508">
        <v>0</v>
      </c>
      <c r="AZ1508">
        <v>6</v>
      </c>
      <c r="BA1508">
        <v>146</v>
      </c>
      <c r="BB1508">
        <v>8.6633450799999991</v>
      </c>
      <c r="BC1508">
        <v>14.9876931</v>
      </c>
      <c r="BD1508">
        <v>12</v>
      </c>
    </row>
    <row r="1509" spans="1:56" x14ac:dyDescent="0.25">
      <c r="A1509" s="171">
        <v>44189</v>
      </c>
      <c r="B1509" t="s">
        <v>10</v>
      </c>
      <c r="C1509" t="s">
        <v>659</v>
      </c>
      <c r="D1509" t="s">
        <v>11</v>
      </c>
      <c r="E1509" t="s">
        <v>660</v>
      </c>
      <c r="F1509" t="s">
        <v>51</v>
      </c>
      <c r="G1509" t="s">
        <v>1141</v>
      </c>
      <c r="H1509" t="s">
        <v>361</v>
      </c>
      <c r="I1509" t="s">
        <v>14</v>
      </c>
      <c r="J1509" t="s">
        <v>611</v>
      </c>
      <c r="L1509" t="s">
        <v>52</v>
      </c>
      <c r="M1509" t="s">
        <v>616</v>
      </c>
      <c r="R1509" t="s">
        <v>372</v>
      </c>
      <c r="S1509" t="s">
        <v>283</v>
      </c>
      <c r="T1509" t="s">
        <v>17</v>
      </c>
      <c r="U1509" t="s">
        <v>594</v>
      </c>
      <c r="W1509" t="s">
        <v>614</v>
      </c>
      <c r="X1509" t="s">
        <v>615</v>
      </c>
      <c r="AC1509" t="s">
        <v>372</v>
      </c>
      <c r="AD1509" t="s">
        <v>863</v>
      </c>
      <c r="AE1509" t="s">
        <v>36</v>
      </c>
      <c r="AG1509">
        <v>0</v>
      </c>
      <c r="AH1509">
        <v>8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 s="36">
        <v>1</v>
      </c>
      <c r="AP1509">
        <v>2</v>
      </c>
      <c r="AQ1509">
        <v>2</v>
      </c>
      <c r="AR1509">
        <v>1</v>
      </c>
      <c r="AS1509">
        <v>3</v>
      </c>
      <c r="AT1509">
        <v>8</v>
      </c>
      <c r="AU1509" t="s">
        <v>21</v>
      </c>
      <c r="AV1509" t="s">
        <v>652</v>
      </c>
      <c r="AW1509">
        <v>90</v>
      </c>
      <c r="AX1509">
        <v>30</v>
      </c>
      <c r="AY1509">
        <v>0</v>
      </c>
      <c r="AZ1509">
        <v>5</v>
      </c>
      <c r="BA1509">
        <v>125</v>
      </c>
      <c r="BB1509">
        <v>8.6633450799999991</v>
      </c>
      <c r="BC1509">
        <v>14.9876931</v>
      </c>
      <c r="BD1509">
        <v>12</v>
      </c>
    </row>
    <row r="1510" spans="1:56" x14ac:dyDescent="0.25">
      <c r="A1510" s="171">
        <v>44189</v>
      </c>
      <c r="B1510" t="s">
        <v>10</v>
      </c>
      <c r="C1510" t="s">
        <v>659</v>
      </c>
      <c r="D1510" t="s">
        <v>11</v>
      </c>
      <c r="E1510" t="s">
        <v>660</v>
      </c>
      <c r="F1510" t="s">
        <v>12</v>
      </c>
      <c r="G1510" t="s">
        <v>661</v>
      </c>
      <c r="H1510" t="s">
        <v>13</v>
      </c>
      <c r="I1510" t="s">
        <v>25</v>
      </c>
      <c r="J1510" t="s">
        <v>596</v>
      </c>
      <c r="L1510" t="s">
        <v>10</v>
      </c>
      <c r="M1510" t="s">
        <v>659</v>
      </c>
      <c r="N1510" t="s">
        <v>11</v>
      </c>
      <c r="O1510" t="s">
        <v>660</v>
      </c>
      <c r="P1510" t="s">
        <v>12</v>
      </c>
      <c r="Q1510" t="s">
        <v>661</v>
      </c>
      <c r="R1510" t="s">
        <v>13</v>
      </c>
      <c r="S1510" t="s">
        <v>321</v>
      </c>
      <c r="T1510" t="s">
        <v>14</v>
      </c>
      <c r="U1510" t="s">
        <v>611</v>
      </c>
      <c r="W1510" t="s">
        <v>15</v>
      </c>
      <c r="X1510" t="s">
        <v>642</v>
      </c>
      <c r="AC1510" t="s">
        <v>372</v>
      </c>
      <c r="AD1510" t="s">
        <v>266</v>
      </c>
      <c r="AE1510" t="s">
        <v>30</v>
      </c>
      <c r="AG1510">
        <v>2</v>
      </c>
      <c r="AH1510">
        <v>0</v>
      </c>
      <c r="AI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 s="36">
        <v>1</v>
      </c>
      <c r="AP1510">
        <v>0</v>
      </c>
      <c r="AQ1510">
        <v>0</v>
      </c>
      <c r="AR1510">
        <v>1</v>
      </c>
      <c r="AS1510">
        <v>1</v>
      </c>
      <c r="AT1510">
        <v>2</v>
      </c>
      <c r="AU1510" t="s">
        <v>39</v>
      </c>
      <c r="AW1510">
        <v>20</v>
      </c>
      <c r="AX1510">
        <v>10</v>
      </c>
      <c r="AY1510">
        <v>15</v>
      </c>
      <c r="AZ1510">
        <v>0</v>
      </c>
      <c r="BA1510">
        <v>45</v>
      </c>
      <c r="BB1510">
        <v>7.7847441999999996</v>
      </c>
      <c r="BC1510">
        <v>15.51739456</v>
      </c>
      <c r="BD1510">
        <v>12</v>
      </c>
    </row>
    <row r="1511" spans="1:56" x14ac:dyDescent="0.25">
      <c r="A1511" s="171">
        <v>44189</v>
      </c>
      <c r="B1511" t="s">
        <v>10</v>
      </c>
      <c r="C1511" t="s">
        <v>659</v>
      </c>
      <c r="D1511" t="s">
        <v>11</v>
      </c>
      <c r="E1511" t="s">
        <v>660</v>
      </c>
      <c r="F1511" t="s">
        <v>12</v>
      </c>
      <c r="G1511" t="s">
        <v>661</v>
      </c>
      <c r="H1511" t="s">
        <v>13</v>
      </c>
      <c r="I1511" t="s">
        <v>25</v>
      </c>
      <c r="J1511" t="s">
        <v>596</v>
      </c>
      <c r="L1511" t="s">
        <v>10</v>
      </c>
      <c r="M1511" t="s">
        <v>659</v>
      </c>
      <c r="N1511" t="s">
        <v>11</v>
      </c>
      <c r="O1511" t="s">
        <v>660</v>
      </c>
      <c r="P1511" t="s">
        <v>12</v>
      </c>
      <c r="Q1511" t="s">
        <v>661</v>
      </c>
      <c r="R1511" t="s">
        <v>102</v>
      </c>
      <c r="S1511" t="s">
        <v>270</v>
      </c>
      <c r="T1511" t="s">
        <v>14</v>
      </c>
      <c r="U1511" t="s">
        <v>611</v>
      </c>
      <c r="W1511" t="s">
        <v>97</v>
      </c>
      <c r="X1511" t="s">
        <v>644</v>
      </c>
      <c r="AC1511" t="s">
        <v>372</v>
      </c>
      <c r="AD1511" t="s">
        <v>266</v>
      </c>
      <c r="AE1511" t="s">
        <v>30</v>
      </c>
      <c r="AG1511">
        <v>2</v>
      </c>
      <c r="AH1511">
        <v>0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 s="36">
        <v>1</v>
      </c>
      <c r="AP1511">
        <v>0</v>
      </c>
      <c r="AQ1511">
        <v>0</v>
      </c>
      <c r="AR1511">
        <v>1</v>
      </c>
      <c r="AS1511">
        <v>1</v>
      </c>
      <c r="AT1511">
        <v>2</v>
      </c>
      <c r="AU1511" t="s">
        <v>37</v>
      </c>
      <c r="AW1511">
        <v>20</v>
      </c>
      <c r="AX1511">
        <v>0</v>
      </c>
      <c r="AY1511">
        <v>0</v>
      </c>
      <c r="AZ1511">
        <v>0</v>
      </c>
      <c r="BA1511">
        <v>20</v>
      </c>
      <c r="BB1511">
        <v>7.7847441999999996</v>
      </c>
      <c r="BC1511">
        <v>15.51739456</v>
      </c>
      <c r="BD1511">
        <v>12</v>
      </c>
    </row>
    <row r="1512" spans="1:56" x14ac:dyDescent="0.25">
      <c r="A1512" s="171">
        <v>44190</v>
      </c>
      <c r="B1512" t="s">
        <v>26</v>
      </c>
      <c r="C1512" t="s">
        <v>590</v>
      </c>
      <c r="D1512" t="s">
        <v>591</v>
      </c>
      <c r="E1512" t="s">
        <v>592</v>
      </c>
      <c r="F1512" t="s">
        <v>88</v>
      </c>
      <c r="G1512" t="s">
        <v>593</v>
      </c>
      <c r="H1512" t="s">
        <v>89</v>
      </c>
      <c r="I1512" t="s">
        <v>17</v>
      </c>
      <c r="J1512" t="s">
        <v>594</v>
      </c>
      <c r="L1512" t="s">
        <v>18</v>
      </c>
      <c r="M1512" t="s">
        <v>601</v>
      </c>
      <c r="R1512" t="s">
        <v>372</v>
      </c>
      <c r="S1512" t="s">
        <v>249</v>
      </c>
      <c r="T1512" t="s">
        <v>25</v>
      </c>
      <c r="U1512" t="s">
        <v>596</v>
      </c>
      <c r="W1512" t="s">
        <v>26</v>
      </c>
      <c r="X1512" t="s">
        <v>590</v>
      </c>
      <c r="Y1512" t="s">
        <v>301</v>
      </c>
      <c r="Z1512" t="s">
        <v>745</v>
      </c>
      <c r="AA1512" t="s">
        <v>302</v>
      </c>
      <c r="AB1512" t="s">
        <v>746</v>
      </c>
      <c r="AC1512" t="s">
        <v>511</v>
      </c>
      <c r="AD1512" t="s">
        <v>308</v>
      </c>
      <c r="AE1512" t="s">
        <v>156</v>
      </c>
      <c r="AG1512">
        <v>1</v>
      </c>
      <c r="AH1512">
        <v>0</v>
      </c>
      <c r="AI1512">
        <v>2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 s="36">
        <v>2</v>
      </c>
      <c r="AP1512">
        <v>0</v>
      </c>
      <c r="AQ1512">
        <v>0</v>
      </c>
      <c r="AR1512">
        <v>0</v>
      </c>
      <c r="AS1512">
        <v>3</v>
      </c>
      <c r="AT1512">
        <v>3</v>
      </c>
      <c r="AU1512" t="s">
        <v>37</v>
      </c>
      <c r="AW1512">
        <v>35</v>
      </c>
      <c r="AX1512">
        <v>0</v>
      </c>
      <c r="AY1512">
        <v>0</v>
      </c>
      <c r="AZ1512">
        <v>0</v>
      </c>
      <c r="BA1512">
        <v>35</v>
      </c>
      <c r="BB1512">
        <v>6.7419379599999996</v>
      </c>
      <c r="BC1512">
        <v>14.56870743</v>
      </c>
      <c r="BD1512">
        <v>12</v>
      </c>
    </row>
    <row r="1513" spans="1:56" x14ac:dyDescent="0.25">
      <c r="A1513" s="171">
        <v>44190</v>
      </c>
      <c r="B1513" t="s">
        <v>26</v>
      </c>
      <c r="C1513" t="s">
        <v>590</v>
      </c>
      <c r="D1513" t="s">
        <v>591</v>
      </c>
      <c r="E1513" t="s">
        <v>592</v>
      </c>
      <c r="F1513" t="s">
        <v>88</v>
      </c>
      <c r="G1513" t="s">
        <v>593</v>
      </c>
      <c r="H1513" t="s">
        <v>89</v>
      </c>
      <c r="I1513" t="s">
        <v>25</v>
      </c>
      <c r="J1513" t="s">
        <v>596</v>
      </c>
      <c r="L1513" t="s">
        <v>26</v>
      </c>
      <c r="M1513" t="s">
        <v>590</v>
      </c>
      <c r="N1513" t="s">
        <v>591</v>
      </c>
      <c r="O1513" t="s">
        <v>592</v>
      </c>
      <c r="P1513" t="s">
        <v>27</v>
      </c>
      <c r="Q1513" t="s">
        <v>607</v>
      </c>
      <c r="R1513" t="s">
        <v>723</v>
      </c>
      <c r="S1513" t="s">
        <v>338</v>
      </c>
      <c r="T1513" t="s">
        <v>25</v>
      </c>
      <c r="U1513" t="s">
        <v>596</v>
      </c>
      <c r="W1513" t="s">
        <v>92</v>
      </c>
      <c r="X1513" t="s">
        <v>602</v>
      </c>
      <c r="Y1513" t="s">
        <v>105</v>
      </c>
      <c r="Z1513" t="s">
        <v>609</v>
      </c>
      <c r="AA1513" t="s">
        <v>724</v>
      </c>
      <c r="AB1513" t="s">
        <v>725</v>
      </c>
      <c r="AC1513" t="s">
        <v>726</v>
      </c>
      <c r="AD1513" t="s">
        <v>722</v>
      </c>
      <c r="AE1513" t="s">
        <v>30</v>
      </c>
      <c r="AG1513">
        <v>3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1</v>
      </c>
      <c r="AP1513">
        <v>0</v>
      </c>
      <c r="AQ1513">
        <v>0</v>
      </c>
      <c r="AR1513">
        <v>0</v>
      </c>
      <c r="AS1513">
        <v>3</v>
      </c>
      <c r="AT1513">
        <v>3</v>
      </c>
      <c r="AU1513" t="s">
        <v>37</v>
      </c>
      <c r="AW1513">
        <v>51</v>
      </c>
      <c r="AX1513">
        <v>0</v>
      </c>
      <c r="AY1513">
        <v>0</v>
      </c>
      <c r="AZ1513">
        <v>0</v>
      </c>
      <c r="BA1513">
        <v>51</v>
      </c>
      <c r="BB1513">
        <v>6.7419379599999996</v>
      </c>
      <c r="BC1513">
        <v>14.56870743</v>
      </c>
      <c r="BD1513">
        <v>12</v>
      </c>
    </row>
    <row r="1514" spans="1:56" x14ac:dyDescent="0.25">
      <c r="A1514" s="171">
        <v>44190</v>
      </c>
      <c r="B1514" t="s">
        <v>26</v>
      </c>
      <c r="C1514" t="s">
        <v>590</v>
      </c>
      <c r="D1514" t="s">
        <v>591</v>
      </c>
      <c r="E1514" t="s">
        <v>592</v>
      </c>
      <c r="F1514" t="s">
        <v>88</v>
      </c>
      <c r="G1514" t="s">
        <v>593</v>
      </c>
      <c r="H1514" t="s">
        <v>89</v>
      </c>
      <c r="I1514" t="s">
        <v>17</v>
      </c>
      <c r="J1514" t="s">
        <v>594</v>
      </c>
      <c r="L1514" t="s">
        <v>18</v>
      </c>
      <c r="M1514" t="s">
        <v>601</v>
      </c>
      <c r="R1514" t="s">
        <v>372</v>
      </c>
      <c r="S1514" t="s">
        <v>283</v>
      </c>
      <c r="T1514" t="s">
        <v>25</v>
      </c>
      <c r="U1514" t="s">
        <v>596</v>
      </c>
      <c r="W1514" t="s">
        <v>92</v>
      </c>
      <c r="X1514" t="s">
        <v>602</v>
      </c>
      <c r="Y1514" t="s">
        <v>157</v>
      </c>
      <c r="Z1514" t="s">
        <v>665</v>
      </c>
      <c r="AA1514" t="s">
        <v>158</v>
      </c>
      <c r="AB1514" t="s">
        <v>667</v>
      </c>
      <c r="AC1514" t="s">
        <v>734</v>
      </c>
      <c r="AD1514" t="s">
        <v>304</v>
      </c>
      <c r="AE1514" t="s">
        <v>112</v>
      </c>
      <c r="AG1514">
        <v>0</v>
      </c>
      <c r="AH1514">
        <v>0</v>
      </c>
      <c r="AI1514">
        <v>4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1</v>
      </c>
      <c r="AP1514">
        <v>0</v>
      </c>
      <c r="AQ1514">
        <v>0</v>
      </c>
      <c r="AR1514">
        <v>1</v>
      </c>
      <c r="AS1514">
        <v>3</v>
      </c>
      <c r="AT1514">
        <v>4</v>
      </c>
      <c r="AU1514" t="s">
        <v>151</v>
      </c>
      <c r="AV1514" t="s">
        <v>327</v>
      </c>
      <c r="AW1514">
        <v>63</v>
      </c>
      <c r="AX1514">
        <v>0</v>
      </c>
      <c r="AY1514">
        <v>0</v>
      </c>
      <c r="AZ1514">
        <v>2</v>
      </c>
      <c r="BA1514">
        <v>65</v>
      </c>
      <c r="BB1514">
        <v>6.7419379599999996</v>
      </c>
      <c r="BC1514">
        <v>14.56870743</v>
      </c>
      <c r="BD1514">
        <v>12</v>
      </c>
    </row>
    <row r="1515" spans="1:56" x14ac:dyDescent="0.25">
      <c r="A1515" s="171">
        <v>44190</v>
      </c>
      <c r="B1515" t="s">
        <v>92</v>
      </c>
      <c r="C1515" t="s">
        <v>602</v>
      </c>
      <c r="D1515" t="s">
        <v>940</v>
      </c>
      <c r="E1515" t="s">
        <v>604</v>
      </c>
      <c r="F1515" t="s">
        <v>193</v>
      </c>
      <c r="G1515" t="s">
        <v>754</v>
      </c>
      <c r="H1515" t="s">
        <v>367</v>
      </c>
      <c r="I1515" t="s">
        <v>25</v>
      </c>
      <c r="J1515" t="s">
        <v>596</v>
      </c>
      <c r="L1515" t="s">
        <v>92</v>
      </c>
      <c r="M1515" t="s">
        <v>602</v>
      </c>
      <c r="N1515" t="s">
        <v>940</v>
      </c>
      <c r="O1515" t="s">
        <v>604</v>
      </c>
      <c r="P1515" t="s">
        <v>193</v>
      </c>
      <c r="Q1515" t="s">
        <v>754</v>
      </c>
      <c r="R1515" t="s">
        <v>366</v>
      </c>
      <c r="S1515" t="s">
        <v>270</v>
      </c>
      <c r="T1515" t="s">
        <v>25</v>
      </c>
      <c r="U1515" t="s">
        <v>596</v>
      </c>
      <c r="W1515" t="s">
        <v>92</v>
      </c>
      <c r="X1515" t="s">
        <v>602</v>
      </c>
      <c r="Y1515" t="s">
        <v>603</v>
      </c>
      <c r="Z1515" t="s">
        <v>604</v>
      </c>
      <c r="AA1515" t="s">
        <v>154</v>
      </c>
      <c r="AB1515" t="s">
        <v>605</v>
      </c>
      <c r="AC1515" t="s">
        <v>401</v>
      </c>
      <c r="AD1515" t="s">
        <v>322</v>
      </c>
      <c r="AE1515" t="s">
        <v>30</v>
      </c>
      <c r="AG1515">
        <v>3</v>
      </c>
      <c r="AH1515">
        <v>0</v>
      </c>
      <c r="AI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 s="36">
        <v>1</v>
      </c>
      <c r="AP1515">
        <v>0</v>
      </c>
      <c r="AQ1515">
        <v>0</v>
      </c>
      <c r="AR1515">
        <v>0</v>
      </c>
      <c r="AS1515">
        <v>3</v>
      </c>
      <c r="AT1515">
        <v>3</v>
      </c>
      <c r="AU1515" t="s">
        <v>37</v>
      </c>
      <c r="AW1515">
        <v>34</v>
      </c>
      <c r="AX1515">
        <v>0</v>
      </c>
      <c r="AY1515">
        <v>0</v>
      </c>
      <c r="AZ1515">
        <v>0</v>
      </c>
      <c r="BA1515">
        <v>34</v>
      </c>
      <c r="BB1515">
        <v>4.8990748999999996</v>
      </c>
      <c r="BC1515">
        <v>14.54433978</v>
      </c>
      <c r="BD1515">
        <v>12</v>
      </c>
    </row>
    <row r="1516" spans="1:56" x14ac:dyDescent="0.25">
      <c r="A1516" s="171">
        <v>44190</v>
      </c>
      <c r="B1516" t="s">
        <v>92</v>
      </c>
      <c r="C1516" t="s">
        <v>602</v>
      </c>
      <c r="D1516" t="s">
        <v>940</v>
      </c>
      <c r="E1516" t="s">
        <v>604</v>
      </c>
      <c r="F1516" t="s">
        <v>193</v>
      </c>
      <c r="G1516" t="s">
        <v>754</v>
      </c>
      <c r="H1516" t="s">
        <v>367</v>
      </c>
      <c r="I1516" t="s">
        <v>25</v>
      </c>
      <c r="J1516" t="s">
        <v>596</v>
      </c>
      <c r="L1516" t="s">
        <v>92</v>
      </c>
      <c r="M1516" t="s">
        <v>602</v>
      </c>
      <c r="N1516" t="s">
        <v>940</v>
      </c>
      <c r="O1516" t="s">
        <v>604</v>
      </c>
      <c r="P1516" t="s">
        <v>193</v>
      </c>
      <c r="Q1516" t="s">
        <v>754</v>
      </c>
      <c r="R1516" t="s">
        <v>366</v>
      </c>
      <c r="S1516" t="s">
        <v>270</v>
      </c>
      <c r="T1516" t="s">
        <v>25</v>
      </c>
      <c r="U1516" t="s">
        <v>596</v>
      </c>
      <c r="W1516" t="s">
        <v>92</v>
      </c>
      <c r="X1516" t="s">
        <v>602</v>
      </c>
      <c r="Y1516" t="s">
        <v>603</v>
      </c>
      <c r="Z1516" t="s">
        <v>604</v>
      </c>
      <c r="AA1516" t="s">
        <v>180</v>
      </c>
      <c r="AB1516" t="s">
        <v>765</v>
      </c>
      <c r="AC1516" t="s">
        <v>1022</v>
      </c>
      <c r="AD1516" t="s">
        <v>308</v>
      </c>
      <c r="AE1516" t="s">
        <v>30</v>
      </c>
      <c r="AG1516">
        <v>4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 s="36">
        <v>1</v>
      </c>
      <c r="AP1516">
        <v>0</v>
      </c>
      <c r="AQ1516">
        <v>0</v>
      </c>
      <c r="AR1516">
        <v>0</v>
      </c>
      <c r="AS1516">
        <v>4</v>
      </c>
      <c r="AT1516">
        <v>4</v>
      </c>
      <c r="AU1516" t="s">
        <v>37</v>
      </c>
      <c r="AW1516">
        <v>38</v>
      </c>
      <c r="AX1516">
        <v>0</v>
      </c>
      <c r="AY1516">
        <v>0</v>
      </c>
      <c r="AZ1516">
        <v>0</v>
      </c>
      <c r="BA1516">
        <v>38</v>
      </c>
      <c r="BB1516">
        <v>4.8990748999999996</v>
      </c>
      <c r="BC1516">
        <v>14.54433978</v>
      </c>
      <c r="BD1516">
        <v>12</v>
      </c>
    </row>
    <row r="1517" spans="1:56" x14ac:dyDescent="0.25">
      <c r="A1517" s="171">
        <v>44190</v>
      </c>
      <c r="B1517" t="s">
        <v>10</v>
      </c>
      <c r="C1517" t="s">
        <v>659</v>
      </c>
      <c r="D1517" t="s">
        <v>11</v>
      </c>
      <c r="E1517" t="s">
        <v>660</v>
      </c>
      <c r="F1517" t="s">
        <v>12</v>
      </c>
      <c r="G1517" t="s">
        <v>661</v>
      </c>
      <c r="H1517" t="s">
        <v>13</v>
      </c>
      <c r="I1517" t="s">
        <v>25</v>
      </c>
      <c r="J1517" t="s">
        <v>596</v>
      </c>
      <c r="L1517" t="s">
        <v>10</v>
      </c>
      <c r="M1517" t="s">
        <v>659</v>
      </c>
      <c r="N1517" t="s">
        <v>11</v>
      </c>
      <c r="O1517" t="s">
        <v>660</v>
      </c>
      <c r="P1517" t="s">
        <v>12</v>
      </c>
      <c r="Q1517" t="s">
        <v>661</v>
      </c>
      <c r="R1517" t="s">
        <v>1176</v>
      </c>
      <c r="S1517" t="s">
        <v>321</v>
      </c>
      <c r="T1517" t="s">
        <v>14</v>
      </c>
      <c r="U1517" t="s">
        <v>611</v>
      </c>
      <c r="W1517" t="s">
        <v>97</v>
      </c>
      <c r="X1517" t="s">
        <v>644</v>
      </c>
      <c r="AC1517" t="s">
        <v>372</v>
      </c>
      <c r="AD1517" t="s">
        <v>266</v>
      </c>
      <c r="AE1517" t="s">
        <v>30</v>
      </c>
      <c r="AG1517">
        <v>1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 s="36">
        <v>1</v>
      </c>
      <c r="AP1517">
        <v>0</v>
      </c>
      <c r="AQ1517">
        <v>0</v>
      </c>
      <c r="AR1517">
        <v>0</v>
      </c>
      <c r="AS1517">
        <v>1</v>
      </c>
      <c r="AT1517">
        <v>1</v>
      </c>
      <c r="AU1517" t="s">
        <v>37</v>
      </c>
      <c r="AW1517">
        <v>60</v>
      </c>
      <c r="AX1517">
        <v>0</v>
      </c>
      <c r="AY1517">
        <v>0</v>
      </c>
      <c r="AZ1517">
        <v>0</v>
      </c>
      <c r="BA1517">
        <v>60</v>
      </c>
      <c r="BB1517">
        <v>7.7847441999999996</v>
      </c>
      <c r="BC1517">
        <v>15.51739456</v>
      </c>
      <c r="BD1517">
        <v>12</v>
      </c>
    </row>
    <row r="1518" spans="1:56" x14ac:dyDescent="0.25">
      <c r="A1518" s="171">
        <v>44190</v>
      </c>
      <c r="B1518" t="s">
        <v>10</v>
      </c>
      <c r="C1518" t="s">
        <v>659</v>
      </c>
      <c r="D1518" t="s">
        <v>11</v>
      </c>
      <c r="E1518" t="s">
        <v>660</v>
      </c>
      <c r="F1518" t="s">
        <v>12</v>
      </c>
      <c r="G1518" t="s">
        <v>661</v>
      </c>
      <c r="H1518" t="s">
        <v>13</v>
      </c>
      <c r="I1518" t="s">
        <v>25</v>
      </c>
      <c r="J1518" t="s">
        <v>596</v>
      </c>
      <c r="L1518" t="s">
        <v>10</v>
      </c>
      <c r="M1518" t="s">
        <v>659</v>
      </c>
      <c r="N1518" t="s">
        <v>11</v>
      </c>
      <c r="O1518" t="s">
        <v>660</v>
      </c>
      <c r="P1518" t="s">
        <v>12</v>
      </c>
      <c r="Q1518" t="s">
        <v>661</v>
      </c>
      <c r="R1518" t="s">
        <v>1176</v>
      </c>
      <c r="S1518" t="s">
        <v>321</v>
      </c>
      <c r="T1518" t="s">
        <v>14</v>
      </c>
      <c r="U1518" t="s">
        <v>611</v>
      </c>
      <c r="W1518" t="s">
        <v>97</v>
      </c>
      <c r="X1518" t="s">
        <v>644</v>
      </c>
      <c r="AC1518" t="s">
        <v>372</v>
      </c>
      <c r="AD1518" t="s">
        <v>266</v>
      </c>
      <c r="AE1518" t="s">
        <v>30</v>
      </c>
      <c r="AG1518">
        <v>2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 s="36">
        <v>1</v>
      </c>
      <c r="AP1518">
        <v>0</v>
      </c>
      <c r="AQ1518">
        <v>0</v>
      </c>
      <c r="AR1518">
        <v>0</v>
      </c>
      <c r="AS1518">
        <v>2</v>
      </c>
      <c r="AT1518">
        <v>2</v>
      </c>
      <c r="AU1518" t="s">
        <v>21</v>
      </c>
      <c r="AV1518" t="s">
        <v>327</v>
      </c>
      <c r="AW1518">
        <v>72</v>
      </c>
      <c r="AX1518">
        <v>5</v>
      </c>
      <c r="AY1518">
        <v>0</v>
      </c>
      <c r="AZ1518">
        <v>1</v>
      </c>
      <c r="BA1518">
        <v>78</v>
      </c>
      <c r="BB1518">
        <v>7.7847441999999996</v>
      </c>
      <c r="BC1518">
        <v>15.51739456</v>
      </c>
      <c r="BD1518">
        <v>12</v>
      </c>
    </row>
    <row r="1519" spans="1:56" x14ac:dyDescent="0.25">
      <c r="A1519" s="171">
        <v>44191</v>
      </c>
      <c r="B1519" t="s">
        <v>26</v>
      </c>
      <c r="C1519" t="s">
        <v>590</v>
      </c>
      <c r="D1519" t="s">
        <v>591</v>
      </c>
      <c r="E1519" t="s">
        <v>592</v>
      </c>
      <c r="F1519" t="s">
        <v>88</v>
      </c>
      <c r="G1519" t="s">
        <v>593</v>
      </c>
      <c r="H1519" t="s">
        <v>89</v>
      </c>
      <c r="I1519" t="s">
        <v>25</v>
      </c>
      <c r="J1519" t="s">
        <v>596</v>
      </c>
      <c r="L1519" t="s">
        <v>26</v>
      </c>
      <c r="M1519" t="s">
        <v>590</v>
      </c>
      <c r="N1519" t="s">
        <v>591</v>
      </c>
      <c r="O1519" t="s">
        <v>592</v>
      </c>
      <c r="P1519" t="s">
        <v>88</v>
      </c>
      <c r="Q1519" t="s">
        <v>593</v>
      </c>
      <c r="R1519" t="s">
        <v>331</v>
      </c>
      <c r="S1519" t="s">
        <v>322</v>
      </c>
      <c r="T1519" t="s">
        <v>25</v>
      </c>
      <c r="U1519" t="s">
        <v>596</v>
      </c>
      <c r="W1519" t="s">
        <v>26</v>
      </c>
      <c r="X1519" t="s">
        <v>590</v>
      </c>
      <c r="Y1519" t="s">
        <v>591</v>
      </c>
      <c r="Z1519" t="s">
        <v>592</v>
      </c>
      <c r="AA1519" t="s">
        <v>88</v>
      </c>
      <c r="AB1519" t="s">
        <v>593</v>
      </c>
      <c r="AC1519" t="s">
        <v>400</v>
      </c>
      <c r="AD1519" t="s">
        <v>308</v>
      </c>
      <c r="AE1519" t="s">
        <v>30</v>
      </c>
      <c r="AG1519">
        <v>2</v>
      </c>
      <c r="AH1519">
        <v>0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1</v>
      </c>
      <c r="AP1519">
        <v>0</v>
      </c>
      <c r="AQ1519">
        <v>0</v>
      </c>
      <c r="AR1519">
        <v>0</v>
      </c>
      <c r="AS1519">
        <v>2</v>
      </c>
      <c r="AT1519">
        <v>2</v>
      </c>
      <c r="AU1519" t="s">
        <v>37</v>
      </c>
      <c r="AW1519">
        <v>22</v>
      </c>
      <c r="AX1519">
        <v>0</v>
      </c>
      <c r="AY1519">
        <v>0</v>
      </c>
      <c r="AZ1519">
        <v>0</v>
      </c>
      <c r="BA1519">
        <v>22</v>
      </c>
      <c r="BB1519">
        <v>6.7419379599999996</v>
      </c>
      <c r="BC1519">
        <v>14.56870743</v>
      </c>
      <c r="BD1519">
        <v>12</v>
      </c>
    </row>
    <row r="1520" spans="1:56" x14ac:dyDescent="0.25">
      <c r="A1520" s="171">
        <v>44191</v>
      </c>
      <c r="B1520" t="s">
        <v>26</v>
      </c>
      <c r="C1520" t="s">
        <v>590</v>
      </c>
      <c r="D1520" t="s">
        <v>591</v>
      </c>
      <c r="E1520" t="s">
        <v>592</v>
      </c>
      <c r="F1520" t="s">
        <v>88</v>
      </c>
      <c r="G1520" t="s">
        <v>593</v>
      </c>
      <c r="H1520" t="s">
        <v>89</v>
      </c>
      <c r="I1520" t="s">
        <v>25</v>
      </c>
      <c r="J1520" t="s">
        <v>596</v>
      </c>
      <c r="L1520" t="s">
        <v>26</v>
      </c>
      <c r="M1520" t="s">
        <v>590</v>
      </c>
      <c r="N1520" t="s">
        <v>591</v>
      </c>
      <c r="O1520" t="s">
        <v>592</v>
      </c>
      <c r="P1520" t="s">
        <v>27</v>
      </c>
      <c r="Q1520" t="s">
        <v>607</v>
      </c>
      <c r="R1520" t="s">
        <v>394</v>
      </c>
      <c r="S1520" t="s">
        <v>321</v>
      </c>
      <c r="T1520" t="s">
        <v>25</v>
      </c>
      <c r="U1520" t="s">
        <v>596</v>
      </c>
      <c r="W1520" t="s">
        <v>26</v>
      </c>
      <c r="X1520" t="s">
        <v>590</v>
      </c>
      <c r="Y1520" t="s">
        <v>591</v>
      </c>
      <c r="Z1520" t="s">
        <v>592</v>
      </c>
      <c r="AA1520" t="s">
        <v>88</v>
      </c>
      <c r="AB1520" t="s">
        <v>593</v>
      </c>
      <c r="AC1520" t="s">
        <v>400</v>
      </c>
      <c r="AD1520" t="s">
        <v>308</v>
      </c>
      <c r="AE1520" t="s">
        <v>30</v>
      </c>
      <c r="AG1520">
        <v>2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 s="36">
        <v>1</v>
      </c>
      <c r="AP1520">
        <v>0</v>
      </c>
      <c r="AQ1520">
        <v>0</v>
      </c>
      <c r="AR1520">
        <v>0</v>
      </c>
      <c r="AS1520">
        <v>2</v>
      </c>
      <c r="AT1520">
        <v>2</v>
      </c>
      <c r="AU1520" t="s">
        <v>37</v>
      </c>
      <c r="AW1520">
        <v>24</v>
      </c>
      <c r="AX1520">
        <v>0</v>
      </c>
      <c r="AY1520">
        <v>0</v>
      </c>
      <c r="AZ1520">
        <v>0</v>
      </c>
      <c r="BA1520">
        <v>24</v>
      </c>
      <c r="BB1520">
        <v>6.7419379599999996</v>
      </c>
      <c r="BC1520">
        <v>14.56870743</v>
      </c>
      <c r="BD1520">
        <v>12</v>
      </c>
    </row>
    <row r="1521" spans="1:56" x14ac:dyDescent="0.25">
      <c r="A1521" s="171">
        <v>44191</v>
      </c>
      <c r="B1521" t="s">
        <v>26</v>
      </c>
      <c r="C1521" t="s">
        <v>590</v>
      </c>
      <c r="D1521" t="s">
        <v>591</v>
      </c>
      <c r="E1521" t="s">
        <v>592</v>
      </c>
      <c r="F1521" t="s">
        <v>88</v>
      </c>
      <c r="G1521" t="s">
        <v>593</v>
      </c>
      <c r="H1521" t="s">
        <v>89</v>
      </c>
      <c r="I1521" t="s">
        <v>25</v>
      </c>
      <c r="J1521" t="s">
        <v>596</v>
      </c>
      <c r="L1521" t="s">
        <v>26</v>
      </c>
      <c r="M1521" t="s">
        <v>590</v>
      </c>
      <c r="N1521" t="s">
        <v>591</v>
      </c>
      <c r="O1521" t="s">
        <v>592</v>
      </c>
      <c r="P1521" t="s">
        <v>142</v>
      </c>
      <c r="Q1521" t="s">
        <v>606</v>
      </c>
      <c r="R1521" t="s">
        <v>699</v>
      </c>
      <c r="S1521" t="s">
        <v>266</v>
      </c>
      <c r="T1521" t="s">
        <v>25</v>
      </c>
      <c r="U1521" t="s">
        <v>596</v>
      </c>
      <c r="W1521" t="s">
        <v>109</v>
      </c>
      <c r="X1521" t="s">
        <v>690</v>
      </c>
      <c r="Y1521" t="s">
        <v>173</v>
      </c>
      <c r="Z1521" t="s">
        <v>691</v>
      </c>
      <c r="AA1521" t="s">
        <v>768</v>
      </c>
      <c r="AB1521" t="s">
        <v>769</v>
      </c>
      <c r="AC1521" t="s">
        <v>489</v>
      </c>
      <c r="AD1521" t="s">
        <v>670</v>
      </c>
      <c r="AE1521" t="s">
        <v>30</v>
      </c>
      <c r="AG1521">
        <v>2</v>
      </c>
      <c r="AH1521">
        <v>0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1</v>
      </c>
      <c r="AP1521">
        <v>0</v>
      </c>
      <c r="AQ1521">
        <v>0</v>
      </c>
      <c r="AR1521">
        <v>0</v>
      </c>
      <c r="AS1521">
        <v>2</v>
      </c>
      <c r="AT1521">
        <v>2</v>
      </c>
      <c r="AU1521" t="s">
        <v>37</v>
      </c>
      <c r="AW1521">
        <v>19</v>
      </c>
      <c r="AX1521">
        <v>0</v>
      </c>
      <c r="AY1521">
        <v>0</v>
      </c>
      <c r="AZ1521">
        <v>0</v>
      </c>
      <c r="BA1521">
        <v>19</v>
      </c>
      <c r="BB1521">
        <v>6.7419379599999996</v>
      </c>
      <c r="BC1521">
        <v>14.56870743</v>
      </c>
      <c r="BD1521">
        <v>12</v>
      </c>
    </row>
    <row r="1522" spans="1:56" x14ac:dyDescent="0.25">
      <c r="A1522" s="171">
        <v>44191</v>
      </c>
      <c r="B1522" t="s">
        <v>92</v>
      </c>
      <c r="C1522" t="s">
        <v>602</v>
      </c>
      <c r="D1522" t="s">
        <v>940</v>
      </c>
      <c r="E1522" t="s">
        <v>604</v>
      </c>
      <c r="F1522" t="s">
        <v>193</v>
      </c>
      <c r="G1522" t="s">
        <v>754</v>
      </c>
      <c r="H1522" t="s">
        <v>367</v>
      </c>
      <c r="I1522" t="s">
        <v>25</v>
      </c>
      <c r="J1522" t="s">
        <v>596</v>
      </c>
      <c r="L1522" t="s">
        <v>92</v>
      </c>
      <c r="M1522" t="s">
        <v>602</v>
      </c>
      <c r="N1522" t="s">
        <v>940</v>
      </c>
      <c r="O1522" t="s">
        <v>604</v>
      </c>
      <c r="P1522" t="s">
        <v>193</v>
      </c>
      <c r="Q1522" t="s">
        <v>754</v>
      </c>
      <c r="R1522" t="s">
        <v>366</v>
      </c>
      <c r="S1522" t="s">
        <v>266</v>
      </c>
      <c r="T1522" t="s">
        <v>25</v>
      </c>
      <c r="U1522" t="s">
        <v>596</v>
      </c>
      <c r="W1522" t="s">
        <v>92</v>
      </c>
      <c r="X1522" t="s">
        <v>602</v>
      </c>
      <c r="Y1522" t="s">
        <v>93</v>
      </c>
      <c r="Z1522" t="s">
        <v>687</v>
      </c>
      <c r="AA1522" t="s">
        <v>211</v>
      </c>
      <c r="AB1522" t="s">
        <v>688</v>
      </c>
      <c r="AC1522" t="s">
        <v>432</v>
      </c>
      <c r="AD1522" t="s">
        <v>863</v>
      </c>
      <c r="AE1522" t="s">
        <v>30</v>
      </c>
      <c r="AG1522">
        <v>6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 s="36">
        <v>1</v>
      </c>
      <c r="AP1522">
        <v>0</v>
      </c>
      <c r="AQ1522">
        <v>0</v>
      </c>
      <c r="AR1522">
        <v>0</v>
      </c>
      <c r="AS1522">
        <v>6</v>
      </c>
      <c r="AT1522">
        <v>6</v>
      </c>
      <c r="AU1522" t="s">
        <v>37</v>
      </c>
      <c r="AW1522">
        <v>183</v>
      </c>
      <c r="AX1522">
        <v>0</v>
      </c>
      <c r="AY1522">
        <v>0</v>
      </c>
      <c r="AZ1522">
        <v>0</v>
      </c>
      <c r="BA1522">
        <v>183</v>
      </c>
      <c r="BB1522">
        <v>4.8990748999999996</v>
      </c>
      <c r="BC1522">
        <v>14.54433978</v>
      </c>
      <c r="BD1522">
        <v>12</v>
      </c>
    </row>
    <row r="1523" spans="1:56" x14ac:dyDescent="0.25">
      <c r="A1523" s="171">
        <v>44191</v>
      </c>
      <c r="B1523" t="s">
        <v>92</v>
      </c>
      <c r="C1523" t="s">
        <v>602</v>
      </c>
      <c r="D1523" t="s">
        <v>940</v>
      </c>
      <c r="E1523" t="s">
        <v>604</v>
      </c>
      <c r="F1523" t="s">
        <v>193</v>
      </c>
      <c r="G1523" t="s">
        <v>754</v>
      </c>
      <c r="H1523" t="s">
        <v>367</v>
      </c>
      <c r="I1523" t="s">
        <v>14</v>
      </c>
      <c r="J1523" t="s">
        <v>611</v>
      </c>
      <c r="L1523" t="s">
        <v>280</v>
      </c>
      <c r="M1523" t="s">
        <v>1028</v>
      </c>
      <c r="R1523" t="s">
        <v>372</v>
      </c>
      <c r="S1523" t="s">
        <v>541</v>
      </c>
      <c r="T1523" t="s">
        <v>544</v>
      </c>
      <c r="U1523" t="s">
        <v>782</v>
      </c>
      <c r="AC1523" t="s">
        <v>372</v>
      </c>
      <c r="AD1523" t="s">
        <v>1086</v>
      </c>
      <c r="AE1523" t="s">
        <v>20</v>
      </c>
      <c r="AG1523">
        <v>1</v>
      </c>
      <c r="AH1523">
        <v>7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 s="36">
        <v>2</v>
      </c>
      <c r="AP1523">
        <v>0</v>
      </c>
      <c r="AQ1523">
        <v>0</v>
      </c>
      <c r="AR1523">
        <v>0</v>
      </c>
      <c r="AS1523">
        <v>8</v>
      </c>
      <c r="AT1523">
        <v>8</v>
      </c>
      <c r="AU1523" t="s">
        <v>37</v>
      </c>
      <c r="AW1523">
        <v>297</v>
      </c>
      <c r="AX1523">
        <v>0</v>
      </c>
      <c r="AY1523">
        <v>0</v>
      </c>
      <c r="AZ1523">
        <v>0</v>
      </c>
      <c r="BA1523">
        <v>297</v>
      </c>
      <c r="BB1523">
        <v>4.8990748999999996</v>
      </c>
      <c r="BC1523">
        <v>14.54433978</v>
      </c>
      <c r="BD1523">
        <v>12</v>
      </c>
    </row>
    <row r="1524" spans="1:56" x14ac:dyDescent="0.25">
      <c r="A1524" s="171">
        <v>44191</v>
      </c>
      <c r="B1524" t="s">
        <v>92</v>
      </c>
      <c r="C1524" t="s">
        <v>602</v>
      </c>
      <c r="D1524" t="s">
        <v>940</v>
      </c>
      <c r="E1524" t="s">
        <v>604</v>
      </c>
      <c r="F1524" t="s">
        <v>193</v>
      </c>
      <c r="G1524" t="s">
        <v>754</v>
      </c>
      <c r="H1524" t="s">
        <v>367</v>
      </c>
      <c r="I1524" t="s">
        <v>25</v>
      </c>
      <c r="J1524" t="s">
        <v>596</v>
      </c>
      <c r="L1524" t="s">
        <v>109</v>
      </c>
      <c r="M1524" t="s">
        <v>690</v>
      </c>
      <c r="N1524" t="s">
        <v>271</v>
      </c>
      <c r="O1524" t="s">
        <v>714</v>
      </c>
      <c r="P1524" t="s">
        <v>305</v>
      </c>
      <c r="Q1524" t="s">
        <v>1074</v>
      </c>
      <c r="R1524" t="s">
        <v>1075</v>
      </c>
      <c r="S1524" t="s">
        <v>139</v>
      </c>
      <c r="T1524" t="s">
        <v>25</v>
      </c>
      <c r="U1524" t="s">
        <v>596</v>
      </c>
      <c r="W1524" t="s">
        <v>92</v>
      </c>
      <c r="X1524" t="s">
        <v>602</v>
      </c>
      <c r="Y1524" t="s">
        <v>603</v>
      </c>
      <c r="Z1524" t="s">
        <v>604</v>
      </c>
      <c r="AA1524" t="s">
        <v>193</v>
      </c>
      <c r="AB1524" t="s">
        <v>754</v>
      </c>
      <c r="AC1524" t="s">
        <v>366</v>
      </c>
      <c r="AD1524" t="s">
        <v>267</v>
      </c>
      <c r="AE1524" t="s">
        <v>30</v>
      </c>
      <c r="AG1524">
        <v>6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 s="36">
        <v>1</v>
      </c>
      <c r="AP1524">
        <v>0</v>
      </c>
      <c r="AQ1524">
        <v>0</v>
      </c>
      <c r="AR1524">
        <v>0</v>
      </c>
      <c r="AS1524">
        <v>6</v>
      </c>
      <c r="AT1524">
        <v>6</v>
      </c>
      <c r="AU1524" t="s">
        <v>37</v>
      </c>
      <c r="AW1524">
        <v>79</v>
      </c>
      <c r="AX1524">
        <v>0</v>
      </c>
      <c r="AY1524">
        <v>0</v>
      </c>
      <c r="AZ1524">
        <v>0</v>
      </c>
      <c r="BA1524">
        <v>79</v>
      </c>
      <c r="BB1524">
        <v>4.8990748999999996</v>
      </c>
      <c r="BC1524">
        <v>14.54433978</v>
      </c>
      <c r="BD1524">
        <v>12</v>
      </c>
    </row>
    <row r="1525" spans="1:56" x14ac:dyDescent="0.25">
      <c r="A1525" s="171">
        <v>44191</v>
      </c>
      <c r="B1525" t="s">
        <v>92</v>
      </c>
      <c r="C1525" t="s">
        <v>602</v>
      </c>
      <c r="D1525" t="s">
        <v>940</v>
      </c>
      <c r="E1525" t="s">
        <v>604</v>
      </c>
      <c r="F1525" t="s">
        <v>193</v>
      </c>
      <c r="G1525" t="s">
        <v>754</v>
      </c>
      <c r="H1525" t="s">
        <v>367</v>
      </c>
      <c r="I1525" t="s">
        <v>25</v>
      </c>
      <c r="J1525" t="s">
        <v>596</v>
      </c>
      <c r="L1525" t="s">
        <v>92</v>
      </c>
      <c r="M1525" t="s">
        <v>602</v>
      </c>
      <c r="N1525" t="s">
        <v>157</v>
      </c>
      <c r="O1525" t="s">
        <v>665</v>
      </c>
      <c r="P1525" t="s">
        <v>201</v>
      </c>
      <c r="Q1525" t="s">
        <v>666</v>
      </c>
      <c r="R1525" t="s">
        <v>1103</v>
      </c>
      <c r="S1525" t="s">
        <v>320</v>
      </c>
      <c r="T1525" t="s">
        <v>25</v>
      </c>
      <c r="U1525" t="s">
        <v>596</v>
      </c>
      <c r="W1525" t="s">
        <v>92</v>
      </c>
      <c r="X1525" t="s">
        <v>602</v>
      </c>
      <c r="Y1525" t="s">
        <v>603</v>
      </c>
      <c r="Z1525" t="s">
        <v>604</v>
      </c>
      <c r="AA1525" t="s">
        <v>154</v>
      </c>
      <c r="AB1525" t="s">
        <v>605</v>
      </c>
      <c r="AC1525" t="s">
        <v>1104</v>
      </c>
      <c r="AD1525" t="s">
        <v>279</v>
      </c>
      <c r="AE1525" t="s">
        <v>30</v>
      </c>
      <c r="AG1525">
        <v>5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 s="36">
        <v>1</v>
      </c>
      <c r="AP1525">
        <v>0</v>
      </c>
      <c r="AQ1525">
        <v>0</v>
      </c>
      <c r="AR1525">
        <v>0</v>
      </c>
      <c r="AS1525">
        <v>5</v>
      </c>
      <c r="AT1525">
        <v>5</v>
      </c>
      <c r="AU1525" t="s">
        <v>37</v>
      </c>
      <c r="AW1525">
        <v>142</v>
      </c>
      <c r="AX1525">
        <v>0</v>
      </c>
      <c r="AY1525">
        <v>0</v>
      </c>
      <c r="AZ1525">
        <v>0</v>
      </c>
      <c r="BA1525">
        <v>142</v>
      </c>
      <c r="BB1525">
        <v>4.8990748999999996</v>
      </c>
      <c r="BC1525">
        <v>14.54433978</v>
      </c>
      <c r="BD1525">
        <v>12</v>
      </c>
    </row>
    <row r="1526" spans="1:56" x14ac:dyDescent="0.25">
      <c r="A1526" s="171">
        <v>44191</v>
      </c>
      <c r="B1526" t="s">
        <v>92</v>
      </c>
      <c r="C1526" t="s">
        <v>602</v>
      </c>
      <c r="D1526" t="s">
        <v>940</v>
      </c>
      <c r="E1526" t="s">
        <v>604</v>
      </c>
      <c r="F1526" t="s">
        <v>193</v>
      </c>
      <c r="G1526" t="s">
        <v>754</v>
      </c>
      <c r="H1526" t="s">
        <v>367</v>
      </c>
      <c r="I1526" t="s">
        <v>25</v>
      </c>
      <c r="J1526" t="s">
        <v>596</v>
      </c>
      <c r="L1526" t="s">
        <v>10</v>
      </c>
      <c r="M1526" t="s">
        <v>659</v>
      </c>
      <c r="N1526" t="s">
        <v>11</v>
      </c>
      <c r="O1526" t="s">
        <v>660</v>
      </c>
      <c r="P1526" t="s">
        <v>12</v>
      </c>
      <c r="Q1526" t="s">
        <v>661</v>
      </c>
      <c r="R1526" t="s">
        <v>102</v>
      </c>
      <c r="S1526" t="s">
        <v>144</v>
      </c>
      <c r="T1526" t="s">
        <v>25</v>
      </c>
      <c r="U1526" t="s">
        <v>596</v>
      </c>
      <c r="W1526" t="s">
        <v>92</v>
      </c>
      <c r="X1526" t="s">
        <v>602</v>
      </c>
      <c r="Y1526" t="s">
        <v>603</v>
      </c>
      <c r="Z1526" t="s">
        <v>604</v>
      </c>
      <c r="AA1526" t="s">
        <v>99</v>
      </c>
      <c r="AB1526" t="s">
        <v>695</v>
      </c>
      <c r="AC1526" t="s">
        <v>1096</v>
      </c>
      <c r="AD1526" t="s">
        <v>279</v>
      </c>
      <c r="AE1526" t="s">
        <v>30</v>
      </c>
      <c r="AG1526">
        <v>4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 s="36">
        <v>1</v>
      </c>
      <c r="AP1526">
        <v>0</v>
      </c>
      <c r="AQ1526">
        <v>0</v>
      </c>
      <c r="AR1526">
        <v>0</v>
      </c>
      <c r="AS1526">
        <v>4</v>
      </c>
      <c r="AT1526">
        <v>4</v>
      </c>
      <c r="AU1526" t="s">
        <v>37</v>
      </c>
      <c r="AW1526">
        <v>68</v>
      </c>
      <c r="AX1526">
        <v>0</v>
      </c>
      <c r="AY1526">
        <v>0</v>
      </c>
      <c r="AZ1526">
        <v>0</v>
      </c>
      <c r="BA1526">
        <v>68</v>
      </c>
      <c r="BB1526">
        <v>4.8990748999999996</v>
      </c>
      <c r="BC1526">
        <v>14.54433978</v>
      </c>
      <c r="BD1526">
        <v>12</v>
      </c>
    </row>
    <row r="1527" spans="1:56" x14ac:dyDescent="0.25">
      <c r="A1527" s="171">
        <v>44191</v>
      </c>
      <c r="B1527" t="s">
        <v>92</v>
      </c>
      <c r="C1527" t="s">
        <v>602</v>
      </c>
      <c r="D1527" t="s">
        <v>940</v>
      </c>
      <c r="E1527" t="s">
        <v>604</v>
      </c>
      <c r="F1527" t="s">
        <v>193</v>
      </c>
      <c r="G1527" t="s">
        <v>754</v>
      </c>
      <c r="H1527" t="s">
        <v>367</v>
      </c>
      <c r="I1527" t="s">
        <v>25</v>
      </c>
      <c r="J1527" t="s">
        <v>596</v>
      </c>
      <c r="L1527" t="s">
        <v>92</v>
      </c>
      <c r="M1527" t="s">
        <v>602</v>
      </c>
      <c r="N1527" t="s">
        <v>940</v>
      </c>
      <c r="O1527" t="s">
        <v>604</v>
      </c>
      <c r="P1527" t="s">
        <v>99</v>
      </c>
      <c r="Q1527" t="s">
        <v>695</v>
      </c>
      <c r="R1527" t="s">
        <v>1079</v>
      </c>
      <c r="S1527" t="s">
        <v>260</v>
      </c>
      <c r="T1527" t="s">
        <v>25</v>
      </c>
      <c r="U1527" t="s">
        <v>596</v>
      </c>
      <c r="W1527" t="s">
        <v>92</v>
      </c>
      <c r="X1527" t="s">
        <v>602</v>
      </c>
      <c r="Y1527" t="s">
        <v>603</v>
      </c>
      <c r="Z1527" t="s">
        <v>604</v>
      </c>
      <c r="AA1527" t="s">
        <v>154</v>
      </c>
      <c r="AB1527" t="s">
        <v>605</v>
      </c>
      <c r="AC1527" t="s">
        <v>1057</v>
      </c>
      <c r="AD1527" t="s">
        <v>279</v>
      </c>
      <c r="AE1527" t="s">
        <v>30</v>
      </c>
      <c r="AG1527">
        <v>2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 s="36">
        <v>1</v>
      </c>
      <c r="AP1527">
        <v>0</v>
      </c>
      <c r="AQ1527">
        <v>0</v>
      </c>
      <c r="AR1527">
        <v>0</v>
      </c>
      <c r="AS1527">
        <v>2</v>
      </c>
      <c r="AT1527">
        <v>2</v>
      </c>
      <c r="AU1527" t="s">
        <v>37</v>
      </c>
      <c r="AW1527">
        <v>13</v>
      </c>
      <c r="AX1527">
        <v>0</v>
      </c>
      <c r="AY1527">
        <v>0</v>
      </c>
      <c r="AZ1527">
        <v>0</v>
      </c>
      <c r="BA1527">
        <v>13</v>
      </c>
      <c r="BB1527">
        <v>4.8990748999999996</v>
      </c>
      <c r="BC1527">
        <v>14.54433978</v>
      </c>
      <c r="BD1527">
        <v>12</v>
      </c>
    </row>
    <row r="1528" spans="1:56" x14ac:dyDescent="0.25">
      <c r="A1528" s="171">
        <v>44191</v>
      </c>
      <c r="B1528" t="s">
        <v>92</v>
      </c>
      <c r="C1528" t="s">
        <v>602</v>
      </c>
      <c r="D1528" t="s">
        <v>940</v>
      </c>
      <c r="E1528" t="s">
        <v>604</v>
      </c>
      <c r="F1528" t="s">
        <v>193</v>
      </c>
      <c r="G1528" t="s">
        <v>754</v>
      </c>
      <c r="H1528" t="s">
        <v>367</v>
      </c>
      <c r="I1528" t="s">
        <v>25</v>
      </c>
      <c r="J1528" t="s">
        <v>596</v>
      </c>
      <c r="L1528" t="s">
        <v>92</v>
      </c>
      <c r="M1528" t="s">
        <v>602</v>
      </c>
      <c r="N1528" t="s">
        <v>940</v>
      </c>
      <c r="O1528" t="s">
        <v>604</v>
      </c>
      <c r="P1528" t="s">
        <v>193</v>
      </c>
      <c r="Q1528" t="s">
        <v>754</v>
      </c>
      <c r="R1528" t="s">
        <v>367</v>
      </c>
      <c r="S1528" t="s">
        <v>266</v>
      </c>
      <c r="T1528" t="s">
        <v>17</v>
      </c>
      <c r="U1528" t="s">
        <v>594</v>
      </c>
      <c r="W1528" t="s">
        <v>221</v>
      </c>
      <c r="X1528" t="s">
        <v>622</v>
      </c>
      <c r="AC1528" t="s">
        <v>372</v>
      </c>
      <c r="AD1528" t="s">
        <v>304</v>
      </c>
      <c r="AE1528" t="s">
        <v>30</v>
      </c>
      <c r="AG1528">
        <v>3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 s="36">
        <v>1</v>
      </c>
      <c r="AP1528">
        <v>0</v>
      </c>
      <c r="AQ1528">
        <v>0</v>
      </c>
      <c r="AR1528">
        <v>0</v>
      </c>
      <c r="AS1528">
        <v>3</v>
      </c>
      <c r="AT1528">
        <v>3</v>
      </c>
      <c r="AU1528" t="s">
        <v>37</v>
      </c>
      <c r="AW1528">
        <v>35</v>
      </c>
      <c r="AX1528">
        <v>0</v>
      </c>
      <c r="AY1528">
        <v>0</v>
      </c>
      <c r="AZ1528">
        <v>0</v>
      </c>
      <c r="BA1528">
        <v>35</v>
      </c>
      <c r="BB1528">
        <v>4.8990748999999996</v>
      </c>
      <c r="BC1528">
        <v>14.54433978</v>
      </c>
      <c r="BD1528">
        <v>12</v>
      </c>
    </row>
    <row r="1529" spans="1:56" x14ac:dyDescent="0.25">
      <c r="A1529" s="171">
        <v>44191</v>
      </c>
      <c r="B1529" t="s">
        <v>10</v>
      </c>
      <c r="C1529" t="s">
        <v>659</v>
      </c>
      <c r="D1529" t="s">
        <v>11</v>
      </c>
      <c r="E1529" t="s">
        <v>660</v>
      </c>
      <c r="F1529" t="s">
        <v>12</v>
      </c>
      <c r="G1529" t="s">
        <v>661</v>
      </c>
      <c r="H1529" t="s">
        <v>368</v>
      </c>
      <c r="I1529" t="s">
        <v>14</v>
      </c>
      <c r="J1529" t="s">
        <v>611</v>
      </c>
      <c r="L1529" t="s">
        <v>242</v>
      </c>
      <c r="M1529" t="s">
        <v>617</v>
      </c>
      <c r="R1529" t="s">
        <v>372</v>
      </c>
      <c r="S1529" t="s">
        <v>254</v>
      </c>
      <c r="T1529" t="s">
        <v>25</v>
      </c>
      <c r="U1529" t="s">
        <v>596</v>
      </c>
      <c r="W1529" t="s">
        <v>10</v>
      </c>
      <c r="X1529" t="s">
        <v>659</v>
      </c>
      <c r="Y1529" t="s">
        <v>11</v>
      </c>
      <c r="Z1529" t="s">
        <v>660</v>
      </c>
      <c r="AA1529" t="s">
        <v>12</v>
      </c>
      <c r="AB1529" t="s">
        <v>661</v>
      </c>
      <c r="AC1529" t="s">
        <v>368</v>
      </c>
      <c r="AD1529" t="s">
        <v>338</v>
      </c>
      <c r="AE1529" t="s">
        <v>36</v>
      </c>
      <c r="AG1529">
        <v>0</v>
      </c>
      <c r="AH1529">
        <v>6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 s="36">
        <v>1</v>
      </c>
      <c r="AP1529">
        <v>0</v>
      </c>
      <c r="AQ1529">
        <v>0</v>
      </c>
      <c r="AR1529">
        <v>0</v>
      </c>
      <c r="AS1529">
        <v>6</v>
      </c>
      <c r="AT1529">
        <v>6</v>
      </c>
      <c r="AU1529" t="s">
        <v>37</v>
      </c>
      <c r="AW1529">
        <v>197</v>
      </c>
      <c r="AX1529">
        <v>0</v>
      </c>
      <c r="AY1529">
        <v>0</v>
      </c>
      <c r="AZ1529">
        <v>0</v>
      </c>
      <c r="BA1529">
        <v>197</v>
      </c>
      <c r="BB1529">
        <v>7.5627594599999997</v>
      </c>
      <c r="BC1529">
        <v>15.4252009</v>
      </c>
      <c r="BD1529">
        <v>12</v>
      </c>
    </row>
    <row r="1530" spans="1:56" x14ac:dyDescent="0.25">
      <c r="A1530" s="171">
        <v>44191</v>
      </c>
      <c r="B1530" t="s">
        <v>10</v>
      </c>
      <c r="C1530" t="s">
        <v>659</v>
      </c>
      <c r="D1530" t="s">
        <v>11</v>
      </c>
      <c r="E1530" t="s">
        <v>660</v>
      </c>
      <c r="F1530" t="s">
        <v>12</v>
      </c>
      <c r="G1530" t="s">
        <v>661</v>
      </c>
      <c r="H1530" t="s">
        <v>368</v>
      </c>
      <c r="I1530" t="s">
        <v>25</v>
      </c>
      <c r="J1530" t="s">
        <v>596</v>
      </c>
      <c r="L1530" t="s">
        <v>10</v>
      </c>
      <c r="M1530" t="s">
        <v>659</v>
      </c>
      <c r="N1530" t="s">
        <v>11</v>
      </c>
      <c r="O1530" t="s">
        <v>660</v>
      </c>
      <c r="P1530" t="s">
        <v>51</v>
      </c>
      <c r="Q1530" t="s">
        <v>1141</v>
      </c>
      <c r="R1530" t="s">
        <v>361</v>
      </c>
      <c r="S1530" t="s">
        <v>185</v>
      </c>
      <c r="T1530" t="s">
        <v>25</v>
      </c>
      <c r="U1530" t="s">
        <v>596</v>
      </c>
      <c r="W1530" t="s">
        <v>10</v>
      </c>
      <c r="X1530" t="s">
        <v>659</v>
      </c>
      <c r="Y1530" t="s">
        <v>11</v>
      </c>
      <c r="Z1530" t="s">
        <v>660</v>
      </c>
      <c r="AA1530" t="s">
        <v>12</v>
      </c>
      <c r="AB1530" t="s">
        <v>661</v>
      </c>
      <c r="AC1530" t="s">
        <v>368</v>
      </c>
      <c r="AD1530" t="s">
        <v>322</v>
      </c>
      <c r="AE1530" t="s">
        <v>30</v>
      </c>
      <c r="AG1530">
        <v>11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 s="36">
        <v>1</v>
      </c>
      <c r="AP1530">
        <v>2</v>
      </c>
      <c r="AQ1530">
        <v>2</v>
      </c>
      <c r="AR1530">
        <v>3</v>
      </c>
      <c r="AS1530">
        <v>4</v>
      </c>
      <c r="AT1530">
        <v>11</v>
      </c>
      <c r="AU1530" t="s">
        <v>64</v>
      </c>
      <c r="AV1530" t="s">
        <v>327</v>
      </c>
      <c r="AW1530">
        <v>131</v>
      </c>
      <c r="AX1530">
        <v>50</v>
      </c>
      <c r="AY1530">
        <v>25</v>
      </c>
      <c r="AZ1530">
        <v>2</v>
      </c>
      <c r="BA1530">
        <v>208</v>
      </c>
      <c r="BB1530">
        <v>7.5627594599999997</v>
      </c>
      <c r="BC1530">
        <v>15.4252009</v>
      </c>
      <c r="BD1530">
        <v>12</v>
      </c>
    </row>
    <row r="1531" spans="1:56" x14ac:dyDescent="0.25">
      <c r="A1531" s="171">
        <v>44191</v>
      </c>
      <c r="B1531" t="s">
        <v>10</v>
      </c>
      <c r="C1531" t="s">
        <v>659</v>
      </c>
      <c r="D1531" t="s">
        <v>11</v>
      </c>
      <c r="E1531" t="s">
        <v>660</v>
      </c>
      <c r="F1531" t="s">
        <v>12</v>
      </c>
      <c r="G1531" t="s">
        <v>661</v>
      </c>
      <c r="H1531" t="s">
        <v>368</v>
      </c>
      <c r="I1531" t="s">
        <v>14</v>
      </c>
      <c r="J1531" t="s">
        <v>611</v>
      </c>
      <c r="L1531" t="s">
        <v>97</v>
      </c>
      <c r="M1531" t="s">
        <v>644</v>
      </c>
      <c r="R1531" t="s">
        <v>372</v>
      </c>
      <c r="S1531" t="s">
        <v>141</v>
      </c>
      <c r="T1531" t="s">
        <v>25</v>
      </c>
      <c r="U1531" t="s">
        <v>596</v>
      </c>
      <c r="W1531" t="s">
        <v>10</v>
      </c>
      <c r="X1531" t="s">
        <v>659</v>
      </c>
      <c r="Y1531" t="s">
        <v>11</v>
      </c>
      <c r="Z1531" t="s">
        <v>660</v>
      </c>
      <c r="AA1531" t="s">
        <v>12</v>
      </c>
      <c r="AB1531" t="s">
        <v>661</v>
      </c>
      <c r="AC1531" t="s">
        <v>368</v>
      </c>
      <c r="AD1531" t="s">
        <v>322</v>
      </c>
      <c r="AE1531" t="s">
        <v>36</v>
      </c>
      <c r="AG1531">
        <v>0</v>
      </c>
      <c r="AH1531">
        <v>8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 s="36">
        <v>1</v>
      </c>
      <c r="AP1531">
        <v>0</v>
      </c>
      <c r="AQ1531">
        <v>0</v>
      </c>
      <c r="AR1531">
        <v>0</v>
      </c>
      <c r="AS1531">
        <v>8</v>
      </c>
      <c r="AT1531">
        <v>8</v>
      </c>
      <c r="AU1531" t="s">
        <v>37</v>
      </c>
      <c r="AW1531">
        <v>219</v>
      </c>
      <c r="AX1531">
        <v>0</v>
      </c>
      <c r="AY1531">
        <v>0</v>
      </c>
      <c r="AZ1531">
        <v>0</v>
      </c>
      <c r="BA1531">
        <v>219</v>
      </c>
      <c r="BB1531">
        <v>7.5627594599999997</v>
      </c>
      <c r="BC1531">
        <v>15.4252009</v>
      </c>
      <c r="BD1531">
        <v>12</v>
      </c>
    </row>
    <row r="1532" spans="1:56" x14ac:dyDescent="0.25">
      <c r="A1532" s="171">
        <v>44192</v>
      </c>
      <c r="B1532" t="s">
        <v>10</v>
      </c>
      <c r="C1532" t="s">
        <v>659</v>
      </c>
      <c r="D1532" t="s">
        <v>927</v>
      </c>
      <c r="E1532" t="s">
        <v>928</v>
      </c>
      <c r="F1532" t="s">
        <v>1143</v>
      </c>
      <c r="G1532" t="s">
        <v>1144</v>
      </c>
      <c r="H1532" t="s">
        <v>578</v>
      </c>
      <c r="I1532" t="s">
        <v>14</v>
      </c>
      <c r="J1532" t="s">
        <v>611</v>
      </c>
      <c r="L1532" t="s">
        <v>159</v>
      </c>
      <c r="M1532" t="s">
        <v>653</v>
      </c>
      <c r="R1532" t="s">
        <v>372</v>
      </c>
      <c r="S1532" t="s">
        <v>182</v>
      </c>
      <c r="T1532" t="s">
        <v>281</v>
      </c>
      <c r="U1532" t="s">
        <v>1019</v>
      </c>
      <c r="W1532" t="s">
        <v>282</v>
      </c>
      <c r="X1532" t="s">
        <v>1020</v>
      </c>
      <c r="AC1532" t="s">
        <v>372</v>
      </c>
      <c r="AD1532" t="s">
        <v>908</v>
      </c>
      <c r="AE1532" t="s">
        <v>223</v>
      </c>
      <c r="AG1532">
        <v>0</v>
      </c>
      <c r="AH1532">
        <v>4</v>
      </c>
      <c r="AI1532">
        <v>0</v>
      </c>
      <c r="AJ1532">
        <v>6</v>
      </c>
      <c r="AK1532">
        <v>0</v>
      </c>
      <c r="AL1532">
        <v>0</v>
      </c>
      <c r="AM1532">
        <v>0</v>
      </c>
      <c r="AN1532">
        <v>0</v>
      </c>
      <c r="AO1532" s="36">
        <v>2</v>
      </c>
      <c r="AP1532">
        <v>0</v>
      </c>
      <c r="AQ1532">
        <v>0</v>
      </c>
      <c r="AR1532">
        <v>0</v>
      </c>
      <c r="AS1532">
        <v>10</v>
      </c>
      <c r="AT1532">
        <v>10</v>
      </c>
      <c r="AU1532" t="s">
        <v>151</v>
      </c>
      <c r="AV1532" t="s">
        <v>327</v>
      </c>
      <c r="AW1532">
        <v>448</v>
      </c>
      <c r="AX1532">
        <v>0</v>
      </c>
      <c r="AY1532">
        <v>0</v>
      </c>
      <c r="AZ1532">
        <v>4</v>
      </c>
      <c r="BA1532">
        <v>452</v>
      </c>
      <c r="BB1532">
        <v>9.2572727399999994</v>
      </c>
      <c r="BC1532">
        <v>13.77182711</v>
      </c>
      <c r="BD1532">
        <v>12</v>
      </c>
    </row>
    <row r="1533" spans="1:56" x14ac:dyDescent="0.25">
      <c r="A1533" s="171">
        <v>44193</v>
      </c>
      <c r="B1533" t="s">
        <v>26</v>
      </c>
      <c r="C1533" t="s">
        <v>590</v>
      </c>
      <c r="D1533" t="s">
        <v>591</v>
      </c>
      <c r="E1533" t="s">
        <v>592</v>
      </c>
      <c r="F1533" t="s">
        <v>88</v>
      </c>
      <c r="G1533" t="s">
        <v>593</v>
      </c>
      <c r="H1533" t="s">
        <v>89</v>
      </c>
      <c r="I1533" t="s">
        <v>25</v>
      </c>
      <c r="J1533" t="s">
        <v>596</v>
      </c>
      <c r="L1533" t="s">
        <v>26</v>
      </c>
      <c r="M1533" t="s">
        <v>590</v>
      </c>
      <c r="N1533" t="s">
        <v>591</v>
      </c>
      <c r="O1533" t="s">
        <v>592</v>
      </c>
      <c r="P1533" t="s">
        <v>27</v>
      </c>
      <c r="Q1533" t="s">
        <v>607</v>
      </c>
      <c r="R1533" t="s">
        <v>394</v>
      </c>
      <c r="S1533" t="s">
        <v>322</v>
      </c>
      <c r="T1533" t="s">
        <v>25</v>
      </c>
      <c r="U1533" t="s">
        <v>596</v>
      </c>
      <c r="W1533" t="s">
        <v>26</v>
      </c>
      <c r="X1533" t="s">
        <v>590</v>
      </c>
      <c r="Y1533" t="s">
        <v>591</v>
      </c>
      <c r="Z1533" t="s">
        <v>592</v>
      </c>
      <c r="AA1533" t="s">
        <v>88</v>
      </c>
      <c r="AB1533" t="s">
        <v>593</v>
      </c>
      <c r="AC1533" t="s">
        <v>400</v>
      </c>
      <c r="AD1533" t="s">
        <v>658</v>
      </c>
      <c r="AE1533" t="s">
        <v>30</v>
      </c>
      <c r="AG1533">
        <v>2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1</v>
      </c>
      <c r="AP1533">
        <v>0</v>
      </c>
      <c r="AQ1533">
        <v>0</v>
      </c>
      <c r="AR1533">
        <v>0</v>
      </c>
      <c r="AS1533">
        <v>2</v>
      </c>
      <c r="AT1533">
        <v>2</v>
      </c>
      <c r="AU1533" t="s">
        <v>37</v>
      </c>
      <c r="AW1533">
        <v>24</v>
      </c>
      <c r="AX1533">
        <v>0</v>
      </c>
      <c r="AY1533">
        <v>0</v>
      </c>
      <c r="AZ1533">
        <v>0</v>
      </c>
      <c r="BA1533">
        <v>24</v>
      </c>
      <c r="BB1533">
        <v>6.7419379599999996</v>
      </c>
      <c r="BC1533">
        <v>14.56870743</v>
      </c>
      <c r="BD1533">
        <v>12</v>
      </c>
    </row>
    <row r="1534" spans="1:56" x14ac:dyDescent="0.25">
      <c r="A1534" s="171">
        <v>44193</v>
      </c>
      <c r="B1534" t="s">
        <v>26</v>
      </c>
      <c r="C1534" t="s">
        <v>590</v>
      </c>
      <c r="D1534" t="s">
        <v>591</v>
      </c>
      <c r="E1534" t="s">
        <v>592</v>
      </c>
      <c r="F1534" t="s">
        <v>88</v>
      </c>
      <c r="G1534" t="s">
        <v>593</v>
      </c>
      <c r="H1534" t="s">
        <v>89</v>
      </c>
      <c r="I1534" t="s">
        <v>25</v>
      </c>
      <c r="J1534" t="s">
        <v>596</v>
      </c>
      <c r="L1534" t="s">
        <v>26</v>
      </c>
      <c r="M1534" t="s">
        <v>590</v>
      </c>
      <c r="N1534" t="s">
        <v>591</v>
      </c>
      <c r="O1534" t="s">
        <v>592</v>
      </c>
      <c r="P1534" t="s">
        <v>27</v>
      </c>
      <c r="Q1534" t="s">
        <v>607</v>
      </c>
      <c r="R1534" t="s">
        <v>394</v>
      </c>
      <c r="S1534" t="s">
        <v>322</v>
      </c>
      <c r="T1534" t="s">
        <v>25</v>
      </c>
      <c r="U1534" t="s">
        <v>596</v>
      </c>
      <c r="W1534" t="s">
        <v>26</v>
      </c>
      <c r="X1534" t="s">
        <v>590</v>
      </c>
      <c r="Y1534" t="s">
        <v>591</v>
      </c>
      <c r="Z1534" t="s">
        <v>592</v>
      </c>
      <c r="AA1534" t="s">
        <v>88</v>
      </c>
      <c r="AB1534" t="s">
        <v>593</v>
      </c>
      <c r="AC1534" t="s">
        <v>400</v>
      </c>
      <c r="AD1534" t="s">
        <v>658</v>
      </c>
      <c r="AE1534" t="s">
        <v>30</v>
      </c>
      <c r="AG1534">
        <v>3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1</v>
      </c>
      <c r="AP1534">
        <v>0</v>
      </c>
      <c r="AQ1534">
        <v>0</v>
      </c>
      <c r="AR1534">
        <v>0</v>
      </c>
      <c r="AS1534">
        <v>3</v>
      </c>
      <c r="AT1534">
        <v>3</v>
      </c>
      <c r="AU1534" t="s">
        <v>37</v>
      </c>
      <c r="AW1534">
        <v>69</v>
      </c>
      <c r="AX1534">
        <v>0</v>
      </c>
      <c r="AY1534">
        <v>0</v>
      </c>
      <c r="AZ1534">
        <v>0</v>
      </c>
      <c r="BA1534">
        <v>69</v>
      </c>
      <c r="BB1534">
        <v>6.7419379599999996</v>
      </c>
      <c r="BC1534">
        <v>14.56870743</v>
      </c>
      <c r="BD1534">
        <v>12</v>
      </c>
    </row>
    <row r="1535" spans="1:56" x14ac:dyDescent="0.25">
      <c r="A1535" s="171">
        <v>44193</v>
      </c>
      <c r="B1535" t="s">
        <v>26</v>
      </c>
      <c r="C1535" t="s">
        <v>590</v>
      </c>
      <c r="D1535" t="s">
        <v>591</v>
      </c>
      <c r="E1535" t="s">
        <v>592</v>
      </c>
      <c r="F1535" t="s">
        <v>88</v>
      </c>
      <c r="G1535" t="s">
        <v>593</v>
      </c>
      <c r="H1535" t="s">
        <v>89</v>
      </c>
      <c r="I1535" t="s">
        <v>25</v>
      </c>
      <c r="J1535" t="s">
        <v>596</v>
      </c>
      <c r="L1535" t="s">
        <v>26</v>
      </c>
      <c r="M1535" t="s">
        <v>590</v>
      </c>
      <c r="N1535" t="s">
        <v>591</v>
      </c>
      <c r="O1535" t="s">
        <v>592</v>
      </c>
      <c r="P1535" t="s">
        <v>27</v>
      </c>
      <c r="Q1535" t="s">
        <v>607</v>
      </c>
      <c r="R1535" t="s">
        <v>721</v>
      </c>
      <c r="S1535" t="s">
        <v>266</v>
      </c>
      <c r="T1535" t="s">
        <v>25</v>
      </c>
      <c r="U1535" t="s">
        <v>596</v>
      </c>
      <c r="W1535" t="s">
        <v>92</v>
      </c>
      <c r="X1535" t="s">
        <v>602</v>
      </c>
      <c r="Y1535" t="s">
        <v>603</v>
      </c>
      <c r="Z1535" t="s">
        <v>604</v>
      </c>
      <c r="AA1535" t="s">
        <v>154</v>
      </c>
      <c r="AB1535" t="s">
        <v>605</v>
      </c>
      <c r="AC1535" t="s">
        <v>414</v>
      </c>
      <c r="AD1535" t="s">
        <v>722</v>
      </c>
      <c r="AE1535" t="s">
        <v>30</v>
      </c>
      <c r="AG1535">
        <v>6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1</v>
      </c>
      <c r="AP1535">
        <v>0</v>
      </c>
      <c r="AQ1535">
        <v>2</v>
      </c>
      <c r="AR1535">
        <v>1</v>
      </c>
      <c r="AS1535">
        <v>3</v>
      </c>
      <c r="AT1535">
        <v>6</v>
      </c>
      <c r="AU1535" t="s">
        <v>600</v>
      </c>
      <c r="AW1535">
        <v>82</v>
      </c>
      <c r="AX1535">
        <v>0</v>
      </c>
      <c r="AY1535">
        <v>0</v>
      </c>
      <c r="AZ1535">
        <v>0</v>
      </c>
      <c r="BA1535">
        <v>82</v>
      </c>
      <c r="BB1535">
        <v>6.7419379599999996</v>
      </c>
      <c r="BC1535">
        <v>14.56870743</v>
      </c>
      <c r="BD1535">
        <v>12</v>
      </c>
    </row>
    <row r="1536" spans="1:56" x14ac:dyDescent="0.25">
      <c r="A1536" s="171">
        <v>44193</v>
      </c>
      <c r="B1536" t="s">
        <v>26</v>
      </c>
      <c r="C1536" t="s">
        <v>590</v>
      </c>
      <c r="D1536" t="s">
        <v>591</v>
      </c>
      <c r="E1536" t="s">
        <v>592</v>
      </c>
      <c r="F1536" t="s">
        <v>88</v>
      </c>
      <c r="G1536" t="s">
        <v>593</v>
      </c>
      <c r="H1536" t="s">
        <v>89</v>
      </c>
      <c r="I1536" t="s">
        <v>25</v>
      </c>
      <c r="J1536" t="s">
        <v>596</v>
      </c>
      <c r="L1536" t="s">
        <v>26</v>
      </c>
      <c r="M1536" t="s">
        <v>590</v>
      </c>
      <c r="N1536" t="s">
        <v>591</v>
      </c>
      <c r="O1536" t="s">
        <v>592</v>
      </c>
      <c r="P1536" t="s">
        <v>27</v>
      </c>
      <c r="Q1536" t="s">
        <v>607</v>
      </c>
      <c r="R1536" t="s">
        <v>689</v>
      </c>
      <c r="S1536" t="s">
        <v>266</v>
      </c>
      <c r="T1536" t="s">
        <v>25</v>
      </c>
      <c r="U1536" t="s">
        <v>596</v>
      </c>
      <c r="W1536" t="s">
        <v>92</v>
      </c>
      <c r="X1536" t="s">
        <v>602</v>
      </c>
      <c r="Y1536" t="s">
        <v>157</v>
      </c>
      <c r="Z1536" t="s">
        <v>665</v>
      </c>
      <c r="AA1536" t="s">
        <v>158</v>
      </c>
      <c r="AB1536" t="s">
        <v>667</v>
      </c>
      <c r="AC1536" t="s">
        <v>744</v>
      </c>
      <c r="AD1536" t="s">
        <v>304</v>
      </c>
      <c r="AE1536" t="s">
        <v>30</v>
      </c>
      <c r="AG1536">
        <v>3</v>
      </c>
      <c r="AH1536">
        <v>0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1</v>
      </c>
      <c r="AP1536">
        <v>0</v>
      </c>
      <c r="AQ1536">
        <v>0</v>
      </c>
      <c r="AR1536">
        <v>1</v>
      </c>
      <c r="AS1536">
        <v>2</v>
      </c>
      <c r="AT1536">
        <v>3</v>
      </c>
      <c r="AU1536" t="s">
        <v>37</v>
      </c>
      <c r="AW1536">
        <v>71</v>
      </c>
      <c r="AX1536">
        <v>0</v>
      </c>
      <c r="AY1536">
        <v>0</v>
      </c>
      <c r="AZ1536">
        <v>0</v>
      </c>
      <c r="BA1536">
        <v>71</v>
      </c>
      <c r="BB1536">
        <v>6.7419379599999996</v>
      </c>
      <c r="BC1536">
        <v>14.56870743</v>
      </c>
      <c r="BD1536">
        <v>12</v>
      </c>
    </row>
    <row r="1537" spans="1:56" x14ac:dyDescent="0.25">
      <c r="A1537" s="171">
        <v>44193</v>
      </c>
      <c r="B1537" t="s">
        <v>92</v>
      </c>
      <c r="C1537" t="s">
        <v>602</v>
      </c>
      <c r="D1537" t="s">
        <v>940</v>
      </c>
      <c r="E1537" t="s">
        <v>604</v>
      </c>
      <c r="F1537" t="s">
        <v>193</v>
      </c>
      <c r="G1537" t="s">
        <v>754</v>
      </c>
      <c r="H1537" t="s">
        <v>367</v>
      </c>
      <c r="I1537" t="s">
        <v>25</v>
      </c>
      <c r="J1537" t="s">
        <v>596</v>
      </c>
      <c r="L1537" t="s">
        <v>92</v>
      </c>
      <c r="M1537" t="s">
        <v>602</v>
      </c>
      <c r="N1537" t="s">
        <v>940</v>
      </c>
      <c r="O1537" t="s">
        <v>604</v>
      </c>
      <c r="P1537" t="s">
        <v>193</v>
      </c>
      <c r="Q1537" t="s">
        <v>754</v>
      </c>
      <c r="R1537" t="s">
        <v>1039</v>
      </c>
      <c r="S1537" t="s">
        <v>308</v>
      </c>
      <c r="T1537" t="s">
        <v>25</v>
      </c>
      <c r="U1537" t="s">
        <v>596</v>
      </c>
      <c r="W1537" t="s">
        <v>92</v>
      </c>
      <c r="X1537" t="s">
        <v>602</v>
      </c>
      <c r="Y1537" t="s">
        <v>603</v>
      </c>
      <c r="Z1537" t="s">
        <v>604</v>
      </c>
      <c r="AA1537" t="s">
        <v>193</v>
      </c>
      <c r="AB1537" t="s">
        <v>754</v>
      </c>
      <c r="AC1537" t="s">
        <v>366</v>
      </c>
      <c r="AD1537" t="s">
        <v>658</v>
      </c>
      <c r="AE1537" t="s">
        <v>30</v>
      </c>
      <c r="AG1537">
        <v>2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 s="36">
        <v>1</v>
      </c>
      <c r="AP1537">
        <v>0</v>
      </c>
      <c r="AQ1537">
        <v>0</v>
      </c>
      <c r="AR1537">
        <v>0</v>
      </c>
      <c r="AS1537">
        <v>2</v>
      </c>
      <c r="AT1537">
        <v>2</v>
      </c>
      <c r="AU1537" t="s">
        <v>37</v>
      </c>
      <c r="AW1537">
        <v>13</v>
      </c>
      <c r="AX1537">
        <v>0</v>
      </c>
      <c r="AY1537">
        <v>0</v>
      </c>
      <c r="AZ1537">
        <v>0</v>
      </c>
      <c r="BA1537">
        <v>13</v>
      </c>
      <c r="BB1537">
        <v>4.8990748999999996</v>
      </c>
      <c r="BC1537">
        <v>14.54433978</v>
      </c>
      <c r="BD1537">
        <v>12</v>
      </c>
    </row>
    <row r="1538" spans="1:56" x14ac:dyDescent="0.25">
      <c r="A1538" s="171">
        <v>44193</v>
      </c>
      <c r="B1538" t="s">
        <v>92</v>
      </c>
      <c r="C1538" t="s">
        <v>602</v>
      </c>
      <c r="D1538" t="s">
        <v>940</v>
      </c>
      <c r="E1538" t="s">
        <v>604</v>
      </c>
      <c r="F1538" t="s">
        <v>193</v>
      </c>
      <c r="G1538" t="s">
        <v>754</v>
      </c>
      <c r="H1538" t="s">
        <v>367</v>
      </c>
      <c r="I1538" t="s">
        <v>25</v>
      </c>
      <c r="J1538" t="s">
        <v>596</v>
      </c>
      <c r="L1538" t="s">
        <v>92</v>
      </c>
      <c r="M1538" t="s">
        <v>602</v>
      </c>
      <c r="N1538" t="s">
        <v>940</v>
      </c>
      <c r="O1538" t="s">
        <v>604</v>
      </c>
      <c r="P1538" t="s">
        <v>154</v>
      </c>
      <c r="Q1538" t="s">
        <v>605</v>
      </c>
      <c r="R1538" t="s">
        <v>1057</v>
      </c>
      <c r="S1538" t="s">
        <v>322</v>
      </c>
      <c r="T1538" t="s">
        <v>25</v>
      </c>
      <c r="U1538" t="s">
        <v>596</v>
      </c>
      <c r="W1538" t="s">
        <v>92</v>
      </c>
      <c r="X1538" t="s">
        <v>602</v>
      </c>
      <c r="Y1538" t="s">
        <v>603</v>
      </c>
      <c r="Z1538" t="s">
        <v>604</v>
      </c>
      <c r="AA1538" t="s">
        <v>193</v>
      </c>
      <c r="AB1538" t="s">
        <v>754</v>
      </c>
      <c r="AC1538" t="s">
        <v>366</v>
      </c>
      <c r="AD1538" t="s">
        <v>658</v>
      </c>
      <c r="AE1538" t="s">
        <v>30</v>
      </c>
      <c r="AG1538">
        <v>3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 s="36">
        <v>1</v>
      </c>
      <c r="AP1538">
        <v>0</v>
      </c>
      <c r="AQ1538">
        <v>0</v>
      </c>
      <c r="AR1538">
        <v>0</v>
      </c>
      <c r="AS1538">
        <v>3</v>
      </c>
      <c r="AT1538">
        <v>3</v>
      </c>
      <c r="AU1538" t="s">
        <v>37</v>
      </c>
      <c r="AW1538">
        <v>32</v>
      </c>
      <c r="AX1538">
        <v>0</v>
      </c>
      <c r="AY1538">
        <v>0</v>
      </c>
      <c r="AZ1538">
        <v>0</v>
      </c>
      <c r="BA1538">
        <v>32</v>
      </c>
      <c r="BB1538">
        <v>4.8990748999999996</v>
      </c>
      <c r="BC1538">
        <v>14.54433978</v>
      </c>
      <c r="BD1538">
        <v>12</v>
      </c>
    </row>
    <row r="1539" spans="1:56" x14ac:dyDescent="0.25">
      <c r="A1539" s="171">
        <v>44193</v>
      </c>
      <c r="B1539" t="s">
        <v>92</v>
      </c>
      <c r="C1539" t="s">
        <v>602</v>
      </c>
      <c r="D1539" t="s">
        <v>157</v>
      </c>
      <c r="E1539" t="s">
        <v>665</v>
      </c>
      <c r="F1539" t="s">
        <v>158</v>
      </c>
      <c r="G1539" t="s">
        <v>667</v>
      </c>
      <c r="H1539" t="s">
        <v>847</v>
      </c>
      <c r="I1539" t="s">
        <v>25</v>
      </c>
      <c r="J1539" t="s">
        <v>596</v>
      </c>
      <c r="L1539" t="s">
        <v>26</v>
      </c>
      <c r="M1539" t="s">
        <v>590</v>
      </c>
      <c r="N1539" t="s">
        <v>591</v>
      </c>
      <c r="O1539" t="s">
        <v>592</v>
      </c>
      <c r="P1539" t="s">
        <v>88</v>
      </c>
      <c r="Q1539" t="s">
        <v>593</v>
      </c>
      <c r="R1539" t="s">
        <v>871</v>
      </c>
      <c r="S1539" t="s">
        <v>260</v>
      </c>
      <c r="T1539" t="s">
        <v>25</v>
      </c>
      <c r="U1539" t="s">
        <v>596</v>
      </c>
      <c r="W1539" t="s">
        <v>92</v>
      </c>
      <c r="X1539" t="s">
        <v>602</v>
      </c>
      <c r="Y1539" t="s">
        <v>157</v>
      </c>
      <c r="Z1539" t="s">
        <v>665</v>
      </c>
      <c r="AA1539" t="s">
        <v>158</v>
      </c>
      <c r="AB1539" t="s">
        <v>667</v>
      </c>
      <c r="AC1539" t="s">
        <v>429</v>
      </c>
      <c r="AD1539" t="s">
        <v>664</v>
      </c>
      <c r="AE1539" t="s">
        <v>30</v>
      </c>
      <c r="AG1539">
        <v>2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1</v>
      </c>
      <c r="AP1539">
        <v>0</v>
      </c>
      <c r="AQ1539">
        <v>0</v>
      </c>
      <c r="AR1539">
        <v>0</v>
      </c>
      <c r="AS1539">
        <v>2</v>
      </c>
      <c r="AT1539">
        <v>2</v>
      </c>
      <c r="AU1539" t="s">
        <v>37</v>
      </c>
      <c r="AW1539">
        <v>91</v>
      </c>
      <c r="AX1539">
        <v>0</v>
      </c>
      <c r="AY1539">
        <v>0</v>
      </c>
      <c r="AZ1539">
        <v>0</v>
      </c>
      <c r="BA1539">
        <v>91</v>
      </c>
      <c r="BB1539">
        <v>6.0387188500000004</v>
      </c>
      <c r="BC1539">
        <v>14.40065877</v>
      </c>
      <c r="BD1539">
        <v>12</v>
      </c>
    </row>
    <row r="1540" spans="1:56" x14ac:dyDescent="0.25">
      <c r="A1540" s="171">
        <v>44193</v>
      </c>
      <c r="B1540" t="s">
        <v>92</v>
      </c>
      <c r="C1540" t="s">
        <v>602</v>
      </c>
      <c r="D1540" t="s">
        <v>157</v>
      </c>
      <c r="E1540" t="s">
        <v>665</v>
      </c>
      <c r="F1540" t="s">
        <v>158</v>
      </c>
      <c r="G1540" t="s">
        <v>667</v>
      </c>
      <c r="H1540" t="s">
        <v>847</v>
      </c>
      <c r="I1540" t="s">
        <v>25</v>
      </c>
      <c r="J1540" t="s">
        <v>596</v>
      </c>
      <c r="L1540" t="s">
        <v>26</v>
      </c>
      <c r="M1540" t="s">
        <v>590</v>
      </c>
      <c r="N1540" t="s">
        <v>301</v>
      </c>
      <c r="O1540" t="s">
        <v>745</v>
      </c>
      <c r="P1540" t="s">
        <v>853</v>
      </c>
      <c r="Q1540" t="s">
        <v>854</v>
      </c>
      <c r="R1540" t="s">
        <v>499</v>
      </c>
      <c r="S1540" t="s">
        <v>185</v>
      </c>
      <c r="T1540" t="s">
        <v>25</v>
      </c>
      <c r="U1540" t="s">
        <v>596</v>
      </c>
      <c r="W1540" t="s">
        <v>92</v>
      </c>
      <c r="X1540" t="s">
        <v>602</v>
      </c>
      <c r="Y1540" t="s">
        <v>603</v>
      </c>
      <c r="Z1540" t="s">
        <v>604</v>
      </c>
      <c r="AA1540" t="s">
        <v>193</v>
      </c>
      <c r="AB1540" t="s">
        <v>754</v>
      </c>
      <c r="AC1540" t="s">
        <v>864</v>
      </c>
      <c r="AD1540" t="s">
        <v>908</v>
      </c>
      <c r="AE1540" t="s">
        <v>30</v>
      </c>
      <c r="AG1540">
        <v>3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1</v>
      </c>
      <c r="AP1540">
        <v>0</v>
      </c>
      <c r="AQ1540">
        <v>0</v>
      </c>
      <c r="AR1540">
        <v>0</v>
      </c>
      <c r="AS1540">
        <v>3</v>
      </c>
      <c r="AT1540">
        <v>3</v>
      </c>
      <c r="AU1540" t="s">
        <v>151</v>
      </c>
      <c r="AV1540" t="s">
        <v>327</v>
      </c>
      <c r="AW1540">
        <v>117</v>
      </c>
      <c r="AX1540">
        <v>0</v>
      </c>
      <c r="AY1540">
        <v>0</v>
      </c>
      <c r="AZ1540">
        <v>1</v>
      </c>
      <c r="BA1540">
        <v>118</v>
      </c>
      <c r="BB1540">
        <v>6.0387188500000004</v>
      </c>
      <c r="BC1540">
        <v>14.40065877</v>
      </c>
      <c r="BD1540">
        <v>12</v>
      </c>
    </row>
    <row r="1541" spans="1:56" x14ac:dyDescent="0.25">
      <c r="A1541" s="171">
        <v>44193</v>
      </c>
      <c r="B1541" t="s">
        <v>10</v>
      </c>
      <c r="C1541" t="s">
        <v>659</v>
      </c>
      <c r="D1541" t="s">
        <v>927</v>
      </c>
      <c r="E1541" t="s">
        <v>928</v>
      </c>
      <c r="F1541" t="s">
        <v>1143</v>
      </c>
      <c r="G1541" t="s">
        <v>1144</v>
      </c>
      <c r="H1541" t="s">
        <v>578</v>
      </c>
      <c r="I1541" t="s">
        <v>14</v>
      </c>
      <c r="J1541" t="s">
        <v>611</v>
      </c>
      <c r="L1541" t="s">
        <v>15</v>
      </c>
      <c r="M1541" t="s">
        <v>642</v>
      </c>
      <c r="R1541" t="s">
        <v>372</v>
      </c>
      <c r="S1541" t="s">
        <v>176</v>
      </c>
      <c r="T1541" t="s">
        <v>281</v>
      </c>
      <c r="U1541" t="s">
        <v>1019</v>
      </c>
      <c r="W1541" t="s">
        <v>282</v>
      </c>
      <c r="X1541" t="s">
        <v>1020</v>
      </c>
      <c r="AC1541" t="s">
        <v>372</v>
      </c>
      <c r="AD1541" t="s">
        <v>846</v>
      </c>
      <c r="AE1541" t="s">
        <v>36</v>
      </c>
      <c r="AG1541">
        <v>0</v>
      </c>
      <c r="AH1541">
        <v>7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 s="36">
        <v>1</v>
      </c>
      <c r="AP1541">
        <v>0</v>
      </c>
      <c r="AQ1541">
        <v>0</v>
      </c>
      <c r="AR1541">
        <v>0</v>
      </c>
      <c r="AS1541">
        <v>7</v>
      </c>
      <c r="AT1541">
        <v>7</v>
      </c>
      <c r="AU1541" t="s">
        <v>151</v>
      </c>
      <c r="AV1541" t="s">
        <v>327</v>
      </c>
      <c r="AW1541">
        <v>311</v>
      </c>
      <c r="AX1541">
        <v>0</v>
      </c>
      <c r="AY1541">
        <v>0</v>
      </c>
      <c r="AZ1541">
        <v>3</v>
      </c>
      <c r="BA1541">
        <v>314</v>
      </c>
      <c r="BB1541">
        <v>9.2572727399999994</v>
      </c>
      <c r="BC1541">
        <v>13.77182711</v>
      </c>
      <c r="BD1541">
        <v>12</v>
      </c>
    </row>
    <row r="1542" spans="1:56" x14ac:dyDescent="0.25">
      <c r="A1542" s="171">
        <v>44194</v>
      </c>
      <c r="B1542" t="s">
        <v>26</v>
      </c>
      <c r="C1542" t="s">
        <v>590</v>
      </c>
      <c r="D1542" t="s">
        <v>591</v>
      </c>
      <c r="E1542" t="s">
        <v>592</v>
      </c>
      <c r="F1542" t="s">
        <v>88</v>
      </c>
      <c r="G1542" t="s">
        <v>593</v>
      </c>
      <c r="H1542" t="s">
        <v>89</v>
      </c>
      <c r="I1542" t="s">
        <v>25</v>
      </c>
      <c r="J1542" t="s">
        <v>596</v>
      </c>
      <c r="L1542" t="s">
        <v>26</v>
      </c>
      <c r="M1542" t="s">
        <v>590</v>
      </c>
      <c r="N1542" t="s">
        <v>591</v>
      </c>
      <c r="O1542" t="s">
        <v>592</v>
      </c>
      <c r="P1542" t="s">
        <v>27</v>
      </c>
      <c r="Q1542" t="s">
        <v>607</v>
      </c>
      <c r="R1542" t="s">
        <v>394</v>
      </c>
      <c r="S1542" t="s">
        <v>308</v>
      </c>
      <c r="T1542" t="s">
        <v>25</v>
      </c>
      <c r="U1542" t="s">
        <v>596</v>
      </c>
      <c r="W1542" t="s">
        <v>26</v>
      </c>
      <c r="X1542" t="s">
        <v>590</v>
      </c>
      <c r="Y1542" t="s">
        <v>591</v>
      </c>
      <c r="Z1542" t="s">
        <v>592</v>
      </c>
      <c r="AA1542" t="s">
        <v>88</v>
      </c>
      <c r="AB1542" t="s">
        <v>593</v>
      </c>
      <c r="AC1542" t="s">
        <v>400</v>
      </c>
      <c r="AD1542" t="s">
        <v>267</v>
      </c>
      <c r="AE1542" t="s">
        <v>107</v>
      </c>
      <c r="AG1542">
        <v>1</v>
      </c>
      <c r="AH1542">
        <v>0</v>
      </c>
      <c r="AI1542">
        <v>1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2</v>
      </c>
      <c r="AP1542">
        <v>0</v>
      </c>
      <c r="AQ1542">
        <v>0</v>
      </c>
      <c r="AR1542">
        <v>0</v>
      </c>
      <c r="AS1542">
        <v>2</v>
      </c>
      <c r="AT1542">
        <v>2</v>
      </c>
      <c r="AU1542" t="s">
        <v>37</v>
      </c>
      <c r="AW1542">
        <v>22</v>
      </c>
      <c r="AX1542">
        <v>0</v>
      </c>
      <c r="AY1542">
        <v>0</v>
      </c>
      <c r="AZ1542">
        <v>0</v>
      </c>
      <c r="BA1542">
        <v>22</v>
      </c>
      <c r="BB1542">
        <v>6.7419379599999996</v>
      </c>
      <c r="BC1542">
        <v>14.56870743</v>
      </c>
      <c r="BD1542">
        <v>12</v>
      </c>
    </row>
    <row r="1543" spans="1:56" x14ac:dyDescent="0.25">
      <c r="A1543" s="171">
        <v>44194</v>
      </c>
      <c r="B1543" t="s">
        <v>26</v>
      </c>
      <c r="C1543" t="s">
        <v>590</v>
      </c>
      <c r="D1543" t="s">
        <v>591</v>
      </c>
      <c r="E1543" t="s">
        <v>592</v>
      </c>
      <c r="F1543" t="s">
        <v>88</v>
      </c>
      <c r="G1543" t="s">
        <v>593</v>
      </c>
      <c r="H1543" t="s">
        <v>89</v>
      </c>
      <c r="I1543" t="s">
        <v>25</v>
      </c>
      <c r="J1543" t="s">
        <v>596</v>
      </c>
      <c r="L1543" t="s">
        <v>26</v>
      </c>
      <c r="M1543" t="s">
        <v>590</v>
      </c>
      <c r="N1543" t="s">
        <v>591</v>
      </c>
      <c r="O1543" t="s">
        <v>592</v>
      </c>
      <c r="P1543" t="s">
        <v>27</v>
      </c>
      <c r="Q1543" t="s">
        <v>607</v>
      </c>
      <c r="R1543" t="s">
        <v>394</v>
      </c>
      <c r="S1543" t="s">
        <v>308</v>
      </c>
      <c r="T1543" t="s">
        <v>25</v>
      </c>
      <c r="U1543" t="s">
        <v>596</v>
      </c>
      <c r="W1543" t="s">
        <v>26</v>
      </c>
      <c r="X1543" t="s">
        <v>590</v>
      </c>
      <c r="Y1543" t="s">
        <v>591</v>
      </c>
      <c r="Z1543" t="s">
        <v>592</v>
      </c>
      <c r="AA1543" t="s">
        <v>88</v>
      </c>
      <c r="AB1543" t="s">
        <v>593</v>
      </c>
      <c r="AC1543" t="s">
        <v>400</v>
      </c>
      <c r="AD1543" t="s">
        <v>267</v>
      </c>
      <c r="AE1543" t="s">
        <v>30</v>
      </c>
      <c r="AG1543">
        <v>2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 s="36">
        <v>1</v>
      </c>
      <c r="AP1543">
        <v>0</v>
      </c>
      <c r="AQ1543">
        <v>0</v>
      </c>
      <c r="AR1543">
        <v>0</v>
      </c>
      <c r="AS1543">
        <v>2</v>
      </c>
      <c r="AT1543">
        <v>2</v>
      </c>
      <c r="AU1543" t="s">
        <v>37</v>
      </c>
      <c r="AW1543">
        <v>28</v>
      </c>
      <c r="AX1543">
        <v>0</v>
      </c>
      <c r="AY1543">
        <v>0</v>
      </c>
      <c r="AZ1543">
        <v>0</v>
      </c>
      <c r="BA1543">
        <v>28</v>
      </c>
      <c r="BB1543">
        <v>6.7419379599999996</v>
      </c>
      <c r="BC1543">
        <v>14.56870743</v>
      </c>
      <c r="BD1543">
        <v>12</v>
      </c>
    </row>
    <row r="1544" spans="1:56" x14ac:dyDescent="0.25">
      <c r="A1544" s="171">
        <v>44194</v>
      </c>
      <c r="B1544" t="s">
        <v>26</v>
      </c>
      <c r="C1544" t="s">
        <v>590</v>
      </c>
      <c r="D1544" t="s">
        <v>591</v>
      </c>
      <c r="E1544" t="s">
        <v>592</v>
      </c>
      <c r="F1544" t="s">
        <v>88</v>
      </c>
      <c r="G1544" t="s">
        <v>593</v>
      </c>
      <c r="H1544" t="s">
        <v>89</v>
      </c>
      <c r="I1544" t="s">
        <v>25</v>
      </c>
      <c r="J1544" t="s">
        <v>596</v>
      </c>
      <c r="L1544" t="s">
        <v>26</v>
      </c>
      <c r="M1544" t="s">
        <v>590</v>
      </c>
      <c r="N1544" t="s">
        <v>591</v>
      </c>
      <c r="O1544" t="s">
        <v>592</v>
      </c>
      <c r="P1544" t="s">
        <v>142</v>
      </c>
      <c r="Q1544" t="s">
        <v>606</v>
      </c>
      <c r="R1544" t="s">
        <v>740</v>
      </c>
      <c r="S1544" t="s">
        <v>322</v>
      </c>
      <c r="T1544" t="s">
        <v>25</v>
      </c>
      <c r="U1544" t="s">
        <v>596</v>
      </c>
      <c r="W1544" t="s">
        <v>92</v>
      </c>
      <c r="X1544" t="s">
        <v>602</v>
      </c>
      <c r="Y1544" t="s">
        <v>105</v>
      </c>
      <c r="Z1544" t="s">
        <v>609</v>
      </c>
      <c r="AA1544" t="s">
        <v>195</v>
      </c>
      <c r="AB1544" t="s">
        <v>698</v>
      </c>
      <c r="AC1544" t="s">
        <v>434</v>
      </c>
      <c r="AD1544" t="s">
        <v>663</v>
      </c>
      <c r="AE1544" t="s">
        <v>30</v>
      </c>
      <c r="AG1544">
        <v>3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1</v>
      </c>
      <c r="AP1544">
        <v>0</v>
      </c>
      <c r="AQ1544">
        <v>0</v>
      </c>
      <c r="AR1544">
        <v>0</v>
      </c>
      <c r="AS1544">
        <v>3</v>
      </c>
      <c r="AT1544">
        <v>3</v>
      </c>
      <c r="AU1544" t="s">
        <v>37</v>
      </c>
      <c r="AW1544">
        <v>54</v>
      </c>
      <c r="AX1544">
        <v>0</v>
      </c>
      <c r="AY1544">
        <v>0</v>
      </c>
      <c r="AZ1544">
        <v>0</v>
      </c>
      <c r="BA1544">
        <v>54</v>
      </c>
      <c r="BB1544">
        <v>6.7419379599999996</v>
      </c>
      <c r="BC1544">
        <v>14.56870743</v>
      </c>
      <c r="BD1544">
        <v>12</v>
      </c>
    </row>
    <row r="1545" spans="1:56" x14ac:dyDescent="0.25">
      <c r="A1545" s="171">
        <v>44194</v>
      </c>
      <c r="B1545" t="s">
        <v>26</v>
      </c>
      <c r="C1545" t="s">
        <v>590</v>
      </c>
      <c r="D1545" t="s">
        <v>591</v>
      </c>
      <c r="E1545" t="s">
        <v>592</v>
      </c>
      <c r="F1545" t="s">
        <v>88</v>
      </c>
      <c r="G1545" t="s">
        <v>593</v>
      </c>
      <c r="H1545" t="s">
        <v>89</v>
      </c>
      <c r="I1545" t="s">
        <v>25</v>
      </c>
      <c r="J1545" t="s">
        <v>596</v>
      </c>
      <c r="L1545" t="s">
        <v>26</v>
      </c>
      <c r="M1545" t="s">
        <v>590</v>
      </c>
      <c r="N1545" t="s">
        <v>591</v>
      </c>
      <c r="O1545" t="s">
        <v>592</v>
      </c>
      <c r="P1545" t="s">
        <v>27</v>
      </c>
      <c r="Q1545" t="s">
        <v>607</v>
      </c>
      <c r="R1545" t="s">
        <v>785</v>
      </c>
      <c r="S1545" t="s">
        <v>321</v>
      </c>
      <c r="T1545" t="s">
        <v>25</v>
      </c>
      <c r="U1545" t="s">
        <v>596</v>
      </c>
      <c r="W1545" t="s">
        <v>92</v>
      </c>
      <c r="X1545" t="s">
        <v>602</v>
      </c>
      <c r="Y1545" t="s">
        <v>157</v>
      </c>
      <c r="Z1545" t="s">
        <v>665</v>
      </c>
      <c r="AA1545" t="s">
        <v>671</v>
      </c>
      <c r="AB1545" t="s">
        <v>672</v>
      </c>
      <c r="AC1545" t="s">
        <v>786</v>
      </c>
      <c r="AD1545" t="s">
        <v>339</v>
      </c>
      <c r="AE1545" t="s">
        <v>30</v>
      </c>
      <c r="AG1545">
        <v>2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1</v>
      </c>
      <c r="AP1545">
        <v>0</v>
      </c>
      <c r="AQ1545">
        <v>0</v>
      </c>
      <c r="AR1545">
        <v>0</v>
      </c>
      <c r="AS1545">
        <v>2</v>
      </c>
      <c r="AT1545">
        <v>2</v>
      </c>
      <c r="AU1545" t="s">
        <v>37</v>
      </c>
      <c r="AW1545">
        <v>61</v>
      </c>
      <c r="AX1545">
        <v>0</v>
      </c>
      <c r="AY1545">
        <v>0</v>
      </c>
      <c r="AZ1545">
        <v>0</v>
      </c>
      <c r="BA1545">
        <v>61</v>
      </c>
      <c r="BB1545">
        <v>6.7419379599999996</v>
      </c>
      <c r="BC1545">
        <v>14.56870743</v>
      </c>
      <c r="BD1545">
        <v>12</v>
      </c>
    </row>
    <row r="1546" spans="1:56" x14ac:dyDescent="0.25">
      <c r="A1546" s="171">
        <v>44194</v>
      </c>
      <c r="B1546" t="s">
        <v>92</v>
      </c>
      <c r="C1546" t="s">
        <v>602</v>
      </c>
      <c r="D1546" t="s">
        <v>940</v>
      </c>
      <c r="E1546" t="s">
        <v>604</v>
      </c>
      <c r="F1546" t="s">
        <v>193</v>
      </c>
      <c r="G1546" t="s">
        <v>754</v>
      </c>
      <c r="H1546" t="s">
        <v>367</v>
      </c>
      <c r="I1546" t="s">
        <v>281</v>
      </c>
      <c r="J1546" t="s">
        <v>1019</v>
      </c>
      <c r="L1546" t="s">
        <v>282</v>
      </c>
      <c r="M1546" t="s">
        <v>1020</v>
      </c>
      <c r="R1546" t="s">
        <v>372</v>
      </c>
      <c r="S1546" t="s">
        <v>249</v>
      </c>
      <c r="T1546" t="s">
        <v>17</v>
      </c>
      <c r="U1546" t="s">
        <v>594</v>
      </c>
      <c r="W1546" t="s">
        <v>647</v>
      </c>
      <c r="X1546" t="s">
        <v>648</v>
      </c>
      <c r="AC1546" t="s">
        <v>372</v>
      </c>
      <c r="AD1546" t="s">
        <v>845</v>
      </c>
      <c r="AE1546" t="s">
        <v>310</v>
      </c>
      <c r="AG1546">
        <v>0</v>
      </c>
      <c r="AH1546">
        <v>0</v>
      </c>
      <c r="AI1546">
        <v>0</v>
      </c>
      <c r="AJ1546">
        <v>4</v>
      </c>
      <c r="AK1546">
        <v>0</v>
      </c>
      <c r="AL1546">
        <v>0</v>
      </c>
      <c r="AM1546">
        <v>0</v>
      </c>
      <c r="AN1546">
        <v>0</v>
      </c>
      <c r="AO1546" s="36">
        <v>1</v>
      </c>
      <c r="AP1546">
        <v>0</v>
      </c>
      <c r="AQ1546">
        <v>0</v>
      </c>
      <c r="AR1546">
        <v>0</v>
      </c>
      <c r="AS1546">
        <v>4</v>
      </c>
      <c r="AT1546">
        <v>4</v>
      </c>
      <c r="AU1546" t="s">
        <v>21</v>
      </c>
      <c r="AV1546" t="s">
        <v>327</v>
      </c>
      <c r="AW1546">
        <v>150</v>
      </c>
      <c r="AX1546">
        <v>12</v>
      </c>
      <c r="AY1546">
        <v>0</v>
      </c>
      <c r="AZ1546">
        <v>4</v>
      </c>
      <c r="BA1546">
        <v>166</v>
      </c>
      <c r="BB1546">
        <v>4.8990748999999996</v>
      </c>
      <c r="BC1546">
        <v>14.54433978</v>
      </c>
      <c r="BD1546">
        <v>12</v>
      </c>
    </row>
    <row r="1547" spans="1:56" x14ac:dyDescent="0.25">
      <c r="A1547" s="171">
        <v>44194</v>
      </c>
      <c r="B1547" t="s">
        <v>92</v>
      </c>
      <c r="C1547" t="s">
        <v>602</v>
      </c>
      <c r="D1547" t="s">
        <v>940</v>
      </c>
      <c r="E1547" t="s">
        <v>604</v>
      </c>
      <c r="F1547" t="s">
        <v>193</v>
      </c>
      <c r="G1547" t="s">
        <v>754</v>
      </c>
      <c r="H1547" t="s">
        <v>367</v>
      </c>
      <c r="I1547" t="s">
        <v>14</v>
      </c>
      <c r="J1547" t="s">
        <v>611</v>
      </c>
      <c r="L1547" t="s">
        <v>280</v>
      </c>
      <c r="M1547" t="s">
        <v>1028</v>
      </c>
      <c r="R1547" t="s">
        <v>372</v>
      </c>
      <c r="S1547" t="s">
        <v>155</v>
      </c>
      <c r="T1547" t="s">
        <v>544</v>
      </c>
      <c r="U1547" t="s">
        <v>782</v>
      </c>
      <c r="AC1547" t="s">
        <v>372</v>
      </c>
      <c r="AD1547" t="s">
        <v>855</v>
      </c>
      <c r="AE1547" t="s">
        <v>20</v>
      </c>
      <c r="AG1547">
        <v>3</v>
      </c>
      <c r="AH1547">
        <v>6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 s="36">
        <v>2</v>
      </c>
      <c r="AP1547">
        <v>0</v>
      </c>
      <c r="AQ1547">
        <v>0</v>
      </c>
      <c r="AR1547">
        <v>0</v>
      </c>
      <c r="AS1547">
        <v>9</v>
      </c>
      <c r="AT1547">
        <v>9</v>
      </c>
      <c r="AU1547" t="s">
        <v>37</v>
      </c>
      <c r="AW1547">
        <v>254</v>
      </c>
      <c r="AX1547">
        <v>0</v>
      </c>
      <c r="AY1547">
        <v>0</v>
      </c>
      <c r="AZ1547">
        <v>0</v>
      </c>
      <c r="BA1547">
        <v>254</v>
      </c>
      <c r="BB1547">
        <v>4.8990748999999996</v>
      </c>
      <c r="BC1547">
        <v>14.54433978</v>
      </c>
      <c r="BD1547">
        <v>12</v>
      </c>
    </row>
    <row r="1548" spans="1:56" x14ac:dyDescent="0.25">
      <c r="A1548" s="171">
        <v>44194</v>
      </c>
      <c r="B1548" t="s">
        <v>92</v>
      </c>
      <c r="C1548" t="s">
        <v>602</v>
      </c>
      <c r="D1548" t="s">
        <v>940</v>
      </c>
      <c r="E1548" t="s">
        <v>604</v>
      </c>
      <c r="F1548" t="s">
        <v>193</v>
      </c>
      <c r="G1548" t="s">
        <v>754</v>
      </c>
      <c r="H1548" t="s">
        <v>367</v>
      </c>
      <c r="I1548" t="s">
        <v>25</v>
      </c>
      <c r="J1548" t="s">
        <v>596</v>
      </c>
      <c r="L1548" t="s">
        <v>109</v>
      </c>
      <c r="M1548" t="s">
        <v>690</v>
      </c>
      <c r="N1548" t="s">
        <v>271</v>
      </c>
      <c r="O1548" t="s">
        <v>714</v>
      </c>
      <c r="P1548" t="s">
        <v>305</v>
      </c>
      <c r="Q1548" t="s">
        <v>1074</v>
      </c>
      <c r="R1548" t="s">
        <v>1075</v>
      </c>
      <c r="S1548" t="s">
        <v>314</v>
      </c>
      <c r="T1548" t="s">
        <v>25</v>
      </c>
      <c r="U1548" t="s">
        <v>596</v>
      </c>
      <c r="W1548" t="s">
        <v>92</v>
      </c>
      <c r="X1548" t="s">
        <v>602</v>
      </c>
      <c r="Y1548" t="s">
        <v>603</v>
      </c>
      <c r="Z1548" t="s">
        <v>604</v>
      </c>
      <c r="AA1548" t="s">
        <v>193</v>
      </c>
      <c r="AB1548" t="s">
        <v>754</v>
      </c>
      <c r="AC1548" t="s">
        <v>486</v>
      </c>
      <c r="AD1548" t="s">
        <v>279</v>
      </c>
      <c r="AE1548" t="s">
        <v>30</v>
      </c>
      <c r="AG1548">
        <v>4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 s="36">
        <v>1</v>
      </c>
      <c r="AP1548">
        <v>0</v>
      </c>
      <c r="AQ1548">
        <v>0</v>
      </c>
      <c r="AR1548">
        <v>0</v>
      </c>
      <c r="AS1548">
        <v>4</v>
      </c>
      <c r="AT1548">
        <v>4</v>
      </c>
      <c r="AU1548" t="s">
        <v>37</v>
      </c>
      <c r="AW1548">
        <v>58</v>
      </c>
      <c r="AX1548">
        <v>0</v>
      </c>
      <c r="AY1548">
        <v>0</v>
      </c>
      <c r="AZ1548">
        <v>0</v>
      </c>
      <c r="BA1548">
        <v>58</v>
      </c>
      <c r="BB1548">
        <v>4.8990748999999996</v>
      </c>
      <c r="BC1548">
        <v>14.54433978</v>
      </c>
      <c r="BD1548">
        <v>12</v>
      </c>
    </row>
    <row r="1549" spans="1:56" x14ac:dyDescent="0.25">
      <c r="A1549" s="171">
        <v>44194</v>
      </c>
      <c r="B1549" t="s">
        <v>92</v>
      </c>
      <c r="C1549" t="s">
        <v>602</v>
      </c>
      <c r="D1549" t="s">
        <v>940</v>
      </c>
      <c r="E1549" t="s">
        <v>604</v>
      </c>
      <c r="F1549" t="s">
        <v>193</v>
      </c>
      <c r="G1549" t="s">
        <v>754</v>
      </c>
      <c r="H1549" t="s">
        <v>367</v>
      </c>
      <c r="I1549" t="s">
        <v>25</v>
      </c>
      <c r="J1549" t="s">
        <v>596</v>
      </c>
      <c r="L1549" t="s">
        <v>10</v>
      </c>
      <c r="M1549" t="s">
        <v>659</v>
      </c>
      <c r="N1549" t="s">
        <v>11</v>
      </c>
      <c r="O1549" t="s">
        <v>660</v>
      </c>
      <c r="P1549" t="s">
        <v>12</v>
      </c>
      <c r="Q1549" t="s">
        <v>661</v>
      </c>
      <c r="R1549" t="s">
        <v>102</v>
      </c>
      <c r="S1549" t="s">
        <v>232</v>
      </c>
      <c r="T1549" t="s">
        <v>25</v>
      </c>
      <c r="U1549" t="s">
        <v>596</v>
      </c>
      <c r="W1549" t="s">
        <v>92</v>
      </c>
      <c r="X1549" t="s">
        <v>602</v>
      </c>
      <c r="Y1549" t="s">
        <v>93</v>
      </c>
      <c r="Z1549" t="s">
        <v>687</v>
      </c>
      <c r="AA1549" t="s">
        <v>211</v>
      </c>
      <c r="AB1549" t="s">
        <v>688</v>
      </c>
      <c r="AC1549" t="s">
        <v>432</v>
      </c>
      <c r="AD1549" t="s">
        <v>863</v>
      </c>
      <c r="AE1549" t="s">
        <v>30</v>
      </c>
      <c r="AG1549">
        <v>6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 s="36">
        <v>1</v>
      </c>
      <c r="AP1549">
        <v>0</v>
      </c>
      <c r="AQ1549">
        <v>0</v>
      </c>
      <c r="AR1549">
        <v>0</v>
      </c>
      <c r="AS1549">
        <v>6</v>
      </c>
      <c r="AT1549">
        <v>6</v>
      </c>
      <c r="AU1549" t="s">
        <v>37</v>
      </c>
      <c r="AW1549">
        <v>143</v>
      </c>
      <c r="AX1549">
        <v>0</v>
      </c>
      <c r="AY1549">
        <v>0</v>
      </c>
      <c r="AZ1549">
        <v>0</v>
      </c>
      <c r="BA1549">
        <v>143</v>
      </c>
      <c r="BB1549">
        <v>4.8990748999999996</v>
      </c>
      <c r="BC1549">
        <v>14.54433978</v>
      </c>
      <c r="BD1549">
        <v>12</v>
      </c>
    </row>
    <row r="1550" spans="1:56" x14ac:dyDescent="0.25">
      <c r="A1550" s="171">
        <v>44194</v>
      </c>
      <c r="B1550" t="s">
        <v>92</v>
      </c>
      <c r="C1550" t="s">
        <v>602</v>
      </c>
      <c r="D1550" t="s">
        <v>940</v>
      </c>
      <c r="E1550" t="s">
        <v>604</v>
      </c>
      <c r="F1550" t="s">
        <v>193</v>
      </c>
      <c r="G1550" t="s">
        <v>754</v>
      </c>
      <c r="H1550" t="s">
        <v>367</v>
      </c>
      <c r="I1550" t="s">
        <v>25</v>
      </c>
      <c r="J1550" t="s">
        <v>596</v>
      </c>
      <c r="L1550" t="s">
        <v>92</v>
      </c>
      <c r="M1550" t="s">
        <v>602</v>
      </c>
      <c r="N1550" t="s">
        <v>940</v>
      </c>
      <c r="O1550" t="s">
        <v>604</v>
      </c>
      <c r="P1550" t="s">
        <v>193</v>
      </c>
      <c r="Q1550" t="s">
        <v>754</v>
      </c>
      <c r="R1550" t="s">
        <v>1132</v>
      </c>
      <c r="S1550" t="s">
        <v>328</v>
      </c>
      <c r="T1550" t="s">
        <v>25</v>
      </c>
      <c r="U1550" t="s">
        <v>596</v>
      </c>
      <c r="W1550" t="s">
        <v>92</v>
      </c>
      <c r="X1550" t="s">
        <v>602</v>
      </c>
      <c r="Y1550" t="s">
        <v>603</v>
      </c>
      <c r="Z1550" t="s">
        <v>604</v>
      </c>
      <c r="AA1550" t="s">
        <v>154</v>
      </c>
      <c r="AB1550" t="s">
        <v>605</v>
      </c>
      <c r="AC1550" t="s">
        <v>856</v>
      </c>
      <c r="AD1550" t="s">
        <v>664</v>
      </c>
      <c r="AE1550" t="s">
        <v>30</v>
      </c>
      <c r="AG1550">
        <v>3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 s="36">
        <v>1</v>
      </c>
      <c r="AP1550">
        <v>0</v>
      </c>
      <c r="AQ1550">
        <v>0</v>
      </c>
      <c r="AR1550">
        <v>0</v>
      </c>
      <c r="AS1550">
        <v>3</v>
      </c>
      <c r="AT1550">
        <v>3</v>
      </c>
      <c r="AU1550" t="s">
        <v>37</v>
      </c>
      <c r="AW1550">
        <v>25</v>
      </c>
      <c r="AX1550">
        <v>0</v>
      </c>
      <c r="AY1550">
        <v>0</v>
      </c>
      <c r="AZ1550">
        <v>0</v>
      </c>
      <c r="BA1550">
        <v>25</v>
      </c>
      <c r="BB1550">
        <v>4.8990748999999996</v>
      </c>
      <c r="BC1550">
        <v>14.54433978</v>
      </c>
      <c r="BD1550">
        <v>12</v>
      </c>
    </row>
    <row r="1551" spans="1:56" x14ac:dyDescent="0.25">
      <c r="A1551" s="171">
        <v>44194</v>
      </c>
      <c r="B1551" t="s">
        <v>92</v>
      </c>
      <c r="C1551" t="s">
        <v>602</v>
      </c>
      <c r="D1551" t="s">
        <v>940</v>
      </c>
      <c r="E1551" t="s">
        <v>604</v>
      </c>
      <c r="F1551" t="s">
        <v>193</v>
      </c>
      <c r="G1551" t="s">
        <v>754</v>
      </c>
      <c r="H1551" t="s">
        <v>367</v>
      </c>
      <c r="I1551" t="s">
        <v>25</v>
      </c>
      <c r="J1551" t="s">
        <v>596</v>
      </c>
      <c r="L1551" t="s">
        <v>92</v>
      </c>
      <c r="M1551" t="s">
        <v>602</v>
      </c>
      <c r="N1551" t="s">
        <v>940</v>
      </c>
      <c r="O1551" t="s">
        <v>604</v>
      </c>
      <c r="P1551" t="s">
        <v>193</v>
      </c>
      <c r="Q1551" t="s">
        <v>754</v>
      </c>
      <c r="R1551" t="s">
        <v>1100</v>
      </c>
      <c r="S1551" t="s">
        <v>328</v>
      </c>
      <c r="T1551" t="s">
        <v>25</v>
      </c>
      <c r="U1551" t="s">
        <v>596</v>
      </c>
      <c r="W1551" t="s">
        <v>92</v>
      </c>
      <c r="X1551" t="s">
        <v>602</v>
      </c>
      <c r="Y1551" t="s">
        <v>603</v>
      </c>
      <c r="Z1551" t="s">
        <v>604</v>
      </c>
      <c r="AA1551" t="s">
        <v>193</v>
      </c>
      <c r="AB1551" t="s">
        <v>754</v>
      </c>
      <c r="AC1551" t="s">
        <v>1063</v>
      </c>
      <c r="AD1551" t="s">
        <v>279</v>
      </c>
      <c r="AE1551" t="s">
        <v>30</v>
      </c>
      <c r="AG1551">
        <v>3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 s="36">
        <v>1</v>
      </c>
      <c r="AP1551">
        <v>0</v>
      </c>
      <c r="AQ1551">
        <v>0</v>
      </c>
      <c r="AR1551">
        <v>0</v>
      </c>
      <c r="AS1551">
        <v>3</v>
      </c>
      <c r="AT1551">
        <v>3</v>
      </c>
      <c r="AU1551" t="s">
        <v>37</v>
      </c>
      <c r="AW1551">
        <v>24</v>
      </c>
      <c r="AX1551">
        <v>0</v>
      </c>
      <c r="AY1551">
        <v>0</v>
      </c>
      <c r="AZ1551">
        <v>0</v>
      </c>
      <c r="BA1551">
        <v>24</v>
      </c>
      <c r="BB1551">
        <v>4.8990748999999996</v>
      </c>
      <c r="BC1551">
        <v>14.54433978</v>
      </c>
      <c r="BD1551">
        <v>12</v>
      </c>
    </row>
    <row r="1552" spans="1:56" x14ac:dyDescent="0.25">
      <c r="A1552" s="171">
        <v>44194</v>
      </c>
      <c r="B1552" t="s">
        <v>92</v>
      </c>
      <c r="C1552" t="s">
        <v>602</v>
      </c>
      <c r="D1552" t="s">
        <v>940</v>
      </c>
      <c r="E1552" t="s">
        <v>604</v>
      </c>
      <c r="F1552" t="s">
        <v>193</v>
      </c>
      <c r="G1552" t="s">
        <v>754</v>
      </c>
      <c r="H1552" t="s">
        <v>367</v>
      </c>
      <c r="I1552" t="s">
        <v>281</v>
      </c>
      <c r="J1552" t="s">
        <v>1019</v>
      </c>
      <c r="L1552" t="s">
        <v>282</v>
      </c>
      <c r="M1552" t="s">
        <v>1020</v>
      </c>
      <c r="R1552" t="s">
        <v>372</v>
      </c>
      <c r="S1552" t="s">
        <v>297</v>
      </c>
      <c r="T1552" t="s">
        <v>17</v>
      </c>
      <c r="U1552" t="s">
        <v>594</v>
      </c>
      <c r="W1552" t="s">
        <v>647</v>
      </c>
      <c r="X1552" t="s">
        <v>648</v>
      </c>
      <c r="AC1552" t="s">
        <v>372</v>
      </c>
      <c r="AD1552" t="s">
        <v>845</v>
      </c>
      <c r="AE1552" t="s">
        <v>310</v>
      </c>
      <c r="AG1552">
        <v>0</v>
      </c>
      <c r="AH1552">
        <v>0</v>
      </c>
      <c r="AI1552">
        <v>0</v>
      </c>
      <c r="AJ1552">
        <v>3</v>
      </c>
      <c r="AK1552">
        <v>0</v>
      </c>
      <c r="AL1552">
        <v>0</v>
      </c>
      <c r="AM1552">
        <v>0</v>
      </c>
      <c r="AN1552">
        <v>0</v>
      </c>
      <c r="AO1552" s="36">
        <v>1</v>
      </c>
      <c r="AP1552">
        <v>0</v>
      </c>
      <c r="AQ1552">
        <v>0</v>
      </c>
      <c r="AR1552">
        <v>0</v>
      </c>
      <c r="AS1552">
        <v>3</v>
      </c>
      <c r="AT1552">
        <v>3</v>
      </c>
      <c r="AU1552" t="s">
        <v>151</v>
      </c>
      <c r="AV1552" t="s">
        <v>327</v>
      </c>
      <c r="AW1552">
        <v>40</v>
      </c>
      <c r="AX1552">
        <v>0</v>
      </c>
      <c r="AY1552">
        <v>0</v>
      </c>
      <c r="AZ1552">
        <v>3</v>
      </c>
      <c r="BA1552">
        <v>43</v>
      </c>
      <c r="BB1552">
        <v>4.8990748999999996</v>
      </c>
      <c r="BC1552">
        <v>14.54433978</v>
      </c>
      <c r="BD1552">
        <v>12</v>
      </c>
    </row>
    <row r="1553" spans="1:56" x14ac:dyDescent="0.25">
      <c r="A1553" s="171">
        <v>44194</v>
      </c>
      <c r="B1553" t="s">
        <v>92</v>
      </c>
      <c r="C1553" t="s">
        <v>602</v>
      </c>
      <c r="D1553" t="s">
        <v>940</v>
      </c>
      <c r="E1553" t="s">
        <v>604</v>
      </c>
      <c r="F1553" t="s">
        <v>218</v>
      </c>
      <c r="G1553" t="s">
        <v>837</v>
      </c>
      <c r="H1553" t="s">
        <v>364</v>
      </c>
      <c r="I1553" t="s">
        <v>25</v>
      </c>
      <c r="J1553" t="s">
        <v>596</v>
      </c>
      <c r="L1553" t="s">
        <v>92</v>
      </c>
      <c r="M1553" t="s">
        <v>602</v>
      </c>
      <c r="N1553" t="s">
        <v>940</v>
      </c>
      <c r="O1553" t="s">
        <v>604</v>
      </c>
      <c r="P1553" t="s">
        <v>218</v>
      </c>
      <c r="Q1553" t="s">
        <v>837</v>
      </c>
      <c r="R1553" t="s">
        <v>949</v>
      </c>
      <c r="S1553" t="s">
        <v>658</v>
      </c>
      <c r="T1553" t="s">
        <v>17</v>
      </c>
      <c r="U1553" t="s">
        <v>594</v>
      </c>
      <c r="W1553" t="s">
        <v>632</v>
      </c>
      <c r="X1553" t="s">
        <v>633</v>
      </c>
      <c r="AC1553" t="s">
        <v>372</v>
      </c>
      <c r="AD1553" t="s">
        <v>950</v>
      </c>
      <c r="AE1553" t="s">
        <v>30</v>
      </c>
      <c r="AG1553">
        <v>6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1</v>
      </c>
      <c r="AP1553">
        <v>0</v>
      </c>
      <c r="AQ1553">
        <v>0</v>
      </c>
      <c r="AR1553">
        <v>2</v>
      </c>
      <c r="AS1553">
        <v>4</v>
      </c>
      <c r="AT1553">
        <v>6</v>
      </c>
      <c r="AU1553" t="s">
        <v>135</v>
      </c>
      <c r="AW1553">
        <v>350</v>
      </c>
      <c r="AX1553">
        <v>0</v>
      </c>
      <c r="AY1553">
        <v>40</v>
      </c>
      <c r="AZ1553">
        <v>0</v>
      </c>
      <c r="BA1553">
        <v>390</v>
      </c>
      <c r="BB1553">
        <v>5.0849866700000002</v>
      </c>
      <c r="BC1553">
        <v>14.63825578</v>
      </c>
      <c r="BD1553">
        <v>12</v>
      </c>
    </row>
    <row r="1554" spans="1:56" x14ac:dyDescent="0.25">
      <c r="A1554" s="171">
        <v>44194</v>
      </c>
      <c r="B1554" t="s">
        <v>92</v>
      </c>
      <c r="C1554" t="s">
        <v>602</v>
      </c>
      <c r="D1554" t="s">
        <v>940</v>
      </c>
      <c r="E1554" t="s">
        <v>604</v>
      </c>
      <c r="F1554" t="s">
        <v>218</v>
      </c>
      <c r="G1554" t="s">
        <v>837</v>
      </c>
      <c r="H1554" t="s">
        <v>364</v>
      </c>
      <c r="I1554" t="s">
        <v>25</v>
      </c>
      <c r="J1554" t="s">
        <v>596</v>
      </c>
      <c r="L1554" t="s">
        <v>92</v>
      </c>
      <c r="M1554" t="s">
        <v>602</v>
      </c>
      <c r="N1554" t="s">
        <v>940</v>
      </c>
      <c r="O1554" t="s">
        <v>604</v>
      </c>
      <c r="P1554" t="s">
        <v>218</v>
      </c>
      <c r="Q1554" t="s">
        <v>837</v>
      </c>
      <c r="R1554" t="s">
        <v>948</v>
      </c>
      <c r="S1554" t="s">
        <v>322</v>
      </c>
      <c r="T1554" t="s">
        <v>17</v>
      </c>
      <c r="U1554" t="s">
        <v>594</v>
      </c>
      <c r="W1554" t="s">
        <v>639</v>
      </c>
      <c r="X1554" t="s">
        <v>640</v>
      </c>
      <c r="AC1554" t="s">
        <v>372</v>
      </c>
      <c r="AD1554" t="s">
        <v>952</v>
      </c>
      <c r="AE1554" t="s">
        <v>30</v>
      </c>
      <c r="AG1554">
        <v>4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1</v>
      </c>
      <c r="AP1554">
        <v>0</v>
      </c>
      <c r="AQ1554">
        <v>0</v>
      </c>
      <c r="AR1554">
        <v>1</v>
      </c>
      <c r="AS1554">
        <v>3</v>
      </c>
      <c r="AT1554">
        <v>4</v>
      </c>
      <c r="AU1554" t="s">
        <v>37</v>
      </c>
      <c r="AW1554">
        <v>300</v>
      </c>
      <c r="AX1554">
        <v>0</v>
      </c>
      <c r="AY1554">
        <v>0</v>
      </c>
      <c r="AZ1554">
        <v>0</v>
      </c>
      <c r="BA1554">
        <v>300</v>
      </c>
      <c r="BB1554">
        <v>5.0849866700000002</v>
      </c>
      <c r="BC1554">
        <v>14.63825578</v>
      </c>
      <c r="BD1554">
        <v>12</v>
      </c>
    </row>
    <row r="1555" spans="1:56" x14ac:dyDescent="0.25">
      <c r="A1555" s="171">
        <v>44194</v>
      </c>
      <c r="B1555" t="s">
        <v>92</v>
      </c>
      <c r="C1555" t="s">
        <v>602</v>
      </c>
      <c r="D1555" t="s">
        <v>940</v>
      </c>
      <c r="E1555" t="s">
        <v>604</v>
      </c>
      <c r="F1555" t="s">
        <v>218</v>
      </c>
      <c r="G1555" t="s">
        <v>837</v>
      </c>
      <c r="H1555" t="s">
        <v>364</v>
      </c>
      <c r="I1555" t="s">
        <v>25</v>
      </c>
      <c r="J1555" t="s">
        <v>596</v>
      </c>
      <c r="L1555" t="s">
        <v>92</v>
      </c>
      <c r="M1555" t="s">
        <v>602</v>
      </c>
      <c r="N1555" t="s">
        <v>940</v>
      </c>
      <c r="O1555" t="s">
        <v>604</v>
      </c>
      <c r="P1555" t="s">
        <v>218</v>
      </c>
      <c r="Q1555" t="s">
        <v>837</v>
      </c>
      <c r="R1555" t="s">
        <v>949</v>
      </c>
      <c r="S1555" t="s">
        <v>658</v>
      </c>
      <c r="T1555" t="s">
        <v>17</v>
      </c>
      <c r="U1555" t="s">
        <v>594</v>
      </c>
      <c r="W1555" t="s">
        <v>632</v>
      </c>
      <c r="X1555" t="s">
        <v>633</v>
      </c>
      <c r="AC1555" t="s">
        <v>372</v>
      </c>
      <c r="AD1555" t="s">
        <v>950</v>
      </c>
      <c r="AE1555" t="s">
        <v>30</v>
      </c>
      <c r="AG1555">
        <v>11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1</v>
      </c>
      <c r="AP1555">
        <v>0</v>
      </c>
      <c r="AQ1555">
        <v>4</v>
      </c>
      <c r="AR1555">
        <v>3</v>
      </c>
      <c r="AS1555">
        <v>4</v>
      </c>
      <c r="AT1555">
        <v>11</v>
      </c>
      <c r="AU1555" t="s">
        <v>31</v>
      </c>
      <c r="AW1555">
        <v>550</v>
      </c>
      <c r="AX1555">
        <v>60</v>
      </c>
      <c r="AY1555">
        <v>0</v>
      </c>
      <c r="AZ1555">
        <v>0</v>
      </c>
      <c r="BA1555">
        <v>610</v>
      </c>
      <c r="BB1555">
        <v>5.0849866700000002</v>
      </c>
      <c r="BC1555">
        <v>14.63825578</v>
      </c>
      <c r="BD1555">
        <v>12</v>
      </c>
    </row>
    <row r="1556" spans="1:56" x14ac:dyDescent="0.25">
      <c r="A1556" s="171">
        <v>44194</v>
      </c>
      <c r="B1556" t="s">
        <v>92</v>
      </c>
      <c r="C1556" t="s">
        <v>602</v>
      </c>
      <c r="D1556" t="s">
        <v>940</v>
      </c>
      <c r="E1556" t="s">
        <v>604</v>
      </c>
      <c r="F1556" t="s">
        <v>218</v>
      </c>
      <c r="G1556" t="s">
        <v>837</v>
      </c>
      <c r="H1556" t="s">
        <v>364</v>
      </c>
      <c r="I1556" t="s">
        <v>25</v>
      </c>
      <c r="J1556" t="s">
        <v>596</v>
      </c>
      <c r="L1556" t="s">
        <v>92</v>
      </c>
      <c r="M1556" t="s">
        <v>602</v>
      </c>
      <c r="N1556" t="s">
        <v>157</v>
      </c>
      <c r="O1556" t="s">
        <v>665</v>
      </c>
      <c r="P1556" t="s">
        <v>201</v>
      </c>
      <c r="Q1556" t="s">
        <v>666</v>
      </c>
      <c r="R1556" t="s">
        <v>953</v>
      </c>
      <c r="S1556" t="s">
        <v>320</v>
      </c>
      <c r="T1556" t="s">
        <v>17</v>
      </c>
      <c r="U1556" t="s">
        <v>594</v>
      </c>
      <c r="W1556" t="s">
        <v>163</v>
      </c>
      <c r="X1556" t="s">
        <v>643</v>
      </c>
      <c r="AC1556" t="s">
        <v>372</v>
      </c>
      <c r="AD1556" t="s">
        <v>863</v>
      </c>
      <c r="AE1556" t="s">
        <v>30</v>
      </c>
      <c r="AG1556">
        <v>5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1</v>
      </c>
      <c r="AP1556">
        <v>0</v>
      </c>
      <c r="AQ1556">
        <v>0</v>
      </c>
      <c r="AR1556">
        <v>3</v>
      </c>
      <c r="AS1556">
        <v>2</v>
      </c>
      <c r="AT1556">
        <v>5</v>
      </c>
      <c r="AU1556" t="s">
        <v>151</v>
      </c>
      <c r="AV1556" t="s">
        <v>327</v>
      </c>
      <c r="AW1556">
        <v>650</v>
      </c>
      <c r="AX1556">
        <v>0</v>
      </c>
      <c r="AY1556">
        <v>0</v>
      </c>
      <c r="AZ1556">
        <v>3</v>
      </c>
      <c r="BA1556">
        <v>653</v>
      </c>
      <c r="BB1556">
        <v>5.0849866700000002</v>
      </c>
      <c r="BC1556">
        <v>14.63825578</v>
      </c>
      <c r="BD1556">
        <v>12</v>
      </c>
    </row>
    <row r="1557" spans="1:56" x14ac:dyDescent="0.25">
      <c r="A1557" s="171">
        <v>44194</v>
      </c>
      <c r="B1557" t="s">
        <v>92</v>
      </c>
      <c r="C1557" t="s">
        <v>602</v>
      </c>
      <c r="D1557" t="s">
        <v>940</v>
      </c>
      <c r="E1557" t="s">
        <v>604</v>
      </c>
      <c r="F1557" t="s">
        <v>218</v>
      </c>
      <c r="G1557" t="s">
        <v>837</v>
      </c>
      <c r="H1557" t="s">
        <v>364</v>
      </c>
      <c r="I1557" t="s">
        <v>25</v>
      </c>
      <c r="J1557" t="s">
        <v>596</v>
      </c>
      <c r="L1557" t="s">
        <v>92</v>
      </c>
      <c r="M1557" t="s">
        <v>602</v>
      </c>
      <c r="N1557" t="s">
        <v>157</v>
      </c>
      <c r="O1557" t="s">
        <v>665</v>
      </c>
      <c r="P1557" t="s">
        <v>201</v>
      </c>
      <c r="Q1557" t="s">
        <v>666</v>
      </c>
      <c r="R1557" t="s">
        <v>953</v>
      </c>
      <c r="S1557" t="s">
        <v>320</v>
      </c>
      <c r="T1557" t="s">
        <v>17</v>
      </c>
      <c r="U1557" t="s">
        <v>594</v>
      </c>
      <c r="W1557" t="s">
        <v>163</v>
      </c>
      <c r="X1557" t="s">
        <v>643</v>
      </c>
      <c r="AC1557" t="s">
        <v>372</v>
      </c>
      <c r="AD1557" t="s">
        <v>863</v>
      </c>
      <c r="AE1557" t="s">
        <v>30</v>
      </c>
      <c r="AG1557">
        <v>12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1</v>
      </c>
      <c r="AP1557">
        <v>2</v>
      </c>
      <c r="AQ1557">
        <v>4</v>
      </c>
      <c r="AR1557">
        <v>3</v>
      </c>
      <c r="AS1557">
        <v>3</v>
      </c>
      <c r="AT1557">
        <v>12</v>
      </c>
      <c r="AU1557" t="s">
        <v>21</v>
      </c>
      <c r="AV1557" t="s">
        <v>327</v>
      </c>
      <c r="AW1557">
        <v>840</v>
      </c>
      <c r="AX1557">
        <v>80</v>
      </c>
      <c r="AY1557">
        <v>0</v>
      </c>
      <c r="AZ1557">
        <v>5</v>
      </c>
      <c r="BA1557">
        <v>925</v>
      </c>
      <c r="BB1557">
        <v>5.0849866700000002</v>
      </c>
      <c r="BC1557">
        <v>14.63825578</v>
      </c>
      <c r="BD1557">
        <v>12</v>
      </c>
    </row>
    <row r="1558" spans="1:56" x14ac:dyDescent="0.25">
      <c r="A1558" s="171">
        <v>44194</v>
      </c>
      <c r="B1558" t="s">
        <v>92</v>
      </c>
      <c r="C1558" t="s">
        <v>602</v>
      </c>
      <c r="D1558" t="s">
        <v>940</v>
      </c>
      <c r="E1558" t="s">
        <v>604</v>
      </c>
      <c r="F1558" t="s">
        <v>218</v>
      </c>
      <c r="G1558" t="s">
        <v>837</v>
      </c>
      <c r="H1558" t="s">
        <v>364</v>
      </c>
      <c r="I1558" t="s">
        <v>25</v>
      </c>
      <c r="J1558" t="s">
        <v>596</v>
      </c>
      <c r="L1558" t="s">
        <v>92</v>
      </c>
      <c r="M1558" t="s">
        <v>602</v>
      </c>
      <c r="N1558" t="s">
        <v>157</v>
      </c>
      <c r="O1558" t="s">
        <v>665</v>
      </c>
      <c r="P1558" t="s">
        <v>201</v>
      </c>
      <c r="Q1558" t="s">
        <v>666</v>
      </c>
      <c r="R1558" t="s">
        <v>953</v>
      </c>
      <c r="S1558" t="s">
        <v>320</v>
      </c>
      <c r="T1558" t="s">
        <v>17</v>
      </c>
      <c r="U1558" t="s">
        <v>594</v>
      </c>
      <c r="W1558" t="s">
        <v>163</v>
      </c>
      <c r="X1558" t="s">
        <v>643</v>
      </c>
      <c r="AC1558" t="s">
        <v>372</v>
      </c>
      <c r="AD1558" t="s">
        <v>863</v>
      </c>
      <c r="AE1558" t="s">
        <v>30</v>
      </c>
      <c r="AG1558">
        <v>4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1</v>
      </c>
      <c r="AP1558">
        <v>0</v>
      </c>
      <c r="AQ1558">
        <v>0</v>
      </c>
      <c r="AR1558">
        <v>2</v>
      </c>
      <c r="AS1558">
        <v>2</v>
      </c>
      <c r="AT1558">
        <v>4</v>
      </c>
      <c r="AU1558" t="s">
        <v>31</v>
      </c>
      <c r="AW1558">
        <v>490</v>
      </c>
      <c r="AX1558">
        <v>25</v>
      </c>
      <c r="AY1558">
        <v>0</v>
      </c>
      <c r="AZ1558">
        <v>0</v>
      </c>
      <c r="BA1558">
        <v>515</v>
      </c>
      <c r="BB1558">
        <v>5.0849866700000002</v>
      </c>
      <c r="BC1558">
        <v>14.63825578</v>
      </c>
      <c r="BD1558">
        <v>12</v>
      </c>
    </row>
    <row r="1559" spans="1:56" x14ac:dyDescent="0.25">
      <c r="A1559" s="171">
        <v>44194</v>
      </c>
      <c r="B1559" t="s">
        <v>92</v>
      </c>
      <c r="C1559" t="s">
        <v>602</v>
      </c>
      <c r="D1559" t="s">
        <v>940</v>
      </c>
      <c r="E1559" t="s">
        <v>604</v>
      </c>
      <c r="F1559" t="s">
        <v>218</v>
      </c>
      <c r="G1559" t="s">
        <v>837</v>
      </c>
      <c r="H1559" t="s">
        <v>364</v>
      </c>
      <c r="I1559" t="s">
        <v>25</v>
      </c>
      <c r="J1559" t="s">
        <v>596</v>
      </c>
      <c r="L1559" t="s">
        <v>92</v>
      </c>
      <c r="M1559" t="s">
        <v>602</v>
      </c>
      <c r="N1559" t="s">
        <v>157</v>
      </c>
      <c r="O1559" t="s">
        <v>665</v>
      </c>
      <c r="P1559" t="s">
        <v>201</v>
      </c>
      <c r="Q1559" t="s">
        <v>666</v>
      </c>
      <c r="R1559" t="s">
        <v>953</v>
      </c>
      <c r="S1559" t="s">
        <v>320</v>
      </c>
      <c r="T1559" t="s">
        <v>17</v>
      </c>
      <c r="U1559" t="s">
        <v>594</v>
      </c>
      <c r="W1559" t="s">
        <v>163</v>
      </c>
      <c r="X1559" t="s">
        <v>643</v>
      </c>
      <c r="AC1559" t="s">
        <v>372</v>
      </c>
      <c r="AD1559" t="s">
        <v>863</v>
      </c>
      <c r="AE1559" t="s">
        <v>30</v>
      </c>
      <c r="AG1559">
        <v>6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1</v>
      </c>
      <c r="AP1559">
        <v>0</v>
      </c>
      <c r="AQ1559">
        <v>0</v>
      </c>
      <c r="AR1559">
        <v>2</v>
      </c>
      <c r="AS1559">
        <v>4</v>
      </c>
      <c r="AT1559">
        <v>6</v>
      </c>
      <c r="AU1559" t="s">
        <v>37</v>
      </c>
      <c r="AW1559">
        <v>450</v>
      </c>
      <c r="AX1559">
        <v>0</v>
      </c>
      <c r="AY1559">
        <v>0</v>
      </c>
      <c r="AZ1559">
        <v>0</v>
      </c>
      <c r="BA1559">
        <v>450</v>
      </c>
      <c r="BB1559">
        <v>5.0849866700000002</v>
      </c>
      <c r="BC1559">
        <v>14.63825578</v>
      </c>
      <c r="BD1559">
        <v>12</v>
      </c>
    </row>
    <row r="1560" spans="1:56" x14ac:dyDescent="0.25">
      <c r="A1560" s="171">
        <v>44194</v>
      </c>
      <c r="B1560" t="s">
        <v>92</v>
      </c>
      <c r="C1560" t="s">
        <v>602</v>
      </c>
      <c r="D1560" t="s">
        <v>157</v>
      </c>
      <c r="E1560" t="s">
        <v>665</v>
      </c>
      <c r="F1560" t="s">
        <v>158</v>
      </c>
      <c r="G1560" t="s">
        <v>667</v>
      </c>
      <c r="H1560" t="s">
        <v>847</v>
      </c>
      <c r="I1560" t="s">
        <v>14</v>
      </c>
      <c r="J1560" t="s">
        <v>611</v>
      </c>
      <c r="L1560" t="s">
        <v>159</v>
      </c>
      <c r="M1560" t="s">
        <v>653</v>
      </c>
      <c r="R1560" t="s">
        <v>372</v>
      </c>
      <c r="S1560" t="s">
        <v>319</v>
      </c>
      <c r="T1560" t="s">
        <v>544</v>
      </c>
      <c r="U1560" t="s">
        <v>782</v>
      </c>
      <c r="AC1560" t="s">
        <v>372</v>
      </c>
      <c r="AD1560" t="s">
        <v>851</v>
      </c>
      <c r="AE1560" t="s">
        <v>36</v>
      </c>
      <c r="AG1560">
        <v>0</v>
      </c>
      <c r="AH1560">
        <v>4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1</v>
      </c>
      <c r="AP1560">
        <v>0</v>
      </c>
      <c r="AQ1560">
        <v>0</v>
      </c>
      <c r="AR1560">
        <v>0</v>
      </c>
      <c r="AS1560">
        <v>4</v>
      </c>
      <c r="AT1560">
        <v>4</v>
      </c>
      <c r="AU1560" t="s">
        <v>37</v>
      </c>
      <c r="AW1560">
        <v>150</v>
      </c>
      <c r="AX1560">
        <v>0</v>
      </c>
      <c r="AY1560">
        <v>0</v>
      </c>
      <c r="AZ1560">
        <v>0</v>
      </c>
      <c r="BA1560">
        <v>150</v>
      </c>
      <c r="BB1560">
        <v>6.0385846000000001</v>
      </c>
      <c r="BC1560">
        <v>14.4007468</v>
      </c>
      <c r="BD1560">
        <v>12</v>
      </c>
    </row>
    <row r="1561" spans="1:56" x14ac:dyDescent="0.25">
      <c r="A1561" s="171">
        <v>44194</v>
      </c>
      <c r="B1561" t="s">
        <v>92</v>
      </c>
      <c r="C1561" t="s">
        <v>602</v>
      </c>
      <c r="D1561" t="s">
        <v>157</v>
      </c>
      <c r="E1561" t="s">
        <v>665</v>
      </c>
      <c r="F1561" t="s">
        <v>158</v>
      </c>
      <c r="G1561" t="s">
        <v>667</v>
      </c>
      <c r="H1561" t="s">
        <v>847</v>
      </c>
      <c r="I1561" t="s">
        <v>17</v>
      </c>
      <c r="J1561" t="s">
        <v>594</v>
      </c>
      <c r="L1561" t="s">
        <v>18</v>
      </c>
      <c r="M1561" t="s">
        <v>601</v>
      </c>
      <c r="R1561" t="s">
        <v>372</v>
      </c>
      <c r="S1561" t="s">
        <v>266</v>
      </c>
      <c r="T1561" t="s">
        <v>25</v>
      </c>
      <c r="U1561" t="s">
        <v>596</v>
      </c>
      <c r="W1561" t="s">
        <v>92</v>
      </c>
      <c r="X1561" t="s">
        <v>602</v>
      </c>
      <c r="Y1561" t="s">
        <v>603</v>
      </c>
      <c r="Z1561" t="s">
        <v>604</v>
      </c>
      <c r="AA1561" t="s">
        <v>193</v>
      </c>
      <c r="AB1561" t="s">
        <v>754</v>
      </c>
      <c r="AC1561" t="s">
        <v>866</v>
      </c>
      <c r="AD1561" t="s">
        <v>867</v>
      </c>
      <c r="AE1561" t="s">
        <v>112</v>
      </c>
      <c r="AG1561">
        <v>0</v>
      </c>
      <c r="AH1561">
        <v>0</v>
      </c>
      <c r="AI1561">
        <v>4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1</v>
      </c>
      <c r="AP1561">
        <v>0</v>
      </c>
      <c r="AQ1561">
        <v>0</v>
      </c>
      <c r="AR1561">
        <v>0</v>
      </c>
      <c r="AS1561">
        <v>4</v>
      </c>
      <c r="AT1561">
        <v>4</v>
      </c>
      <c r="AU1561" t="s">
        <v>37</v>
      </c>
      <c r="AW1561">
        <v>170</v>
      </c>
      <c r="AX1561">
        <v>0</v>
      </c>
      <c r="AY1561">
        <v>0</v>
      </c>
      <c r="AZ1561">
        <v>0</v>
      </c>
      <c r="BA1561">
        <v>170</v>
      </c>
      <c r="BB1561">
        <v>6.0385846000000001</v>
      </c>
      <c r="BC1561">
        <v>14.4007468</v>
      </c>
      <c r="BD1561">
        <v>12</v>
      </c>
    </row>
    <row r="1562" spans="1:56" x14ac:dyDescent="0.25">
      <c r="A1562" s="171">
        <v>44194</v>
      </c>
      <c r="B1562" t="s">
        <v>92</v>
      </c>
      <c r="C1562" t="s">
        <v>602</v>
      </c>
      <c r="D1562" t="s">
        <v>157</v>
      </c>
      <c r="E1562" t="s">
        <v>665</v>
      </c>
      <c r="F1562" t="s">
        <v>158</v>
      </c>
      <c r="G1562" t="s">
        <v>667</v>
      </c>
      <c r="H1562" t="s">
        <v>847</v>
      </c>
      <c r="I1562" t="s">
        <v>14</v>
      </c>
      <c r="J1562" t="s">
        <v>611</v>
      </c>
      <c r="L1562" t="s">
        <v>159</v>
      </c>
      <c r="M1562" t="s">
        <v>653</v>
      </c>
      <c r="R1562" t="s">
        <v>372</v>
      </c>
      <c r="S1562" t="s">
        <v>319</v>
      </c>
      <c r="T1562" t="s">
        <v>544</v>
      </c>
      <c r="U1562" t="s">
        <v>782</v>
      </c>
      <c r="AC1562" t="s">
        <v>372</v>
      </c>
      <c r="AD1562" t="s">
        <v>851</v>
      </c>
      <c r="AE1562" t="s">
        <v>36</v>
      </c>
      <c r="AG1562">
        <v>0</v>
      </c>
      <c r="AH1562">
        <v>5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1</v>
      </c>
      <c r="AP1562">
        <v>0</v>
      </c>
      <c r="AQ1562">
        <v>0</v>
      </c>
      <c r="AR1562">
        <v>0</v>
      </c>
      <c r="AS1562">
        <v>5</v>
      </c>
      <c r="AT1562">
        <v>5</v>
      </c>
      <c r="AU1562" t="s">
        <v>37</v>
      </c>
      <c r="AW1562">
        <v>200</v>
      </c>
      <c r="AX1562">
        <v>0</v>
      </c>
      <c r="AY1562">
        <v>0</v>
      </c>
      <c r="AZ1562">
        <v>0</v>
      </c>
      <c r="BA1562">
        <v>200</v>
      </c>
      <c r="BB1562">
        <v>6.0385846000000001</v>
      </c>
      <c r="BC1562">
        <v>14.4007468</v>
      </c>
      <c r="BD1562">
        <v>12</v>
      </c>
    </row>
    <row r="1563" spans="1:56" x14ac:dyDescent="0.25">
      <c r="A1563" s="171">
        <v>44194</v>
      </c>
      <c r="B1563" t="s">
        <v>10</v>
      </c>
      <c r="C1563" t="s">
        <v>659</v>
      </c>
      <c r="D1563" t="s">
        <v>927</v>
      </c>
      <c r="E1563" t="s">
        <v>928</v>
      </c>
      <c r="F1563" t="s">
        <v>1143</v>
      </c>
      <c r="G1563" t="s">
        <v>1144</v>
      </c>
      <c r="H1563" t="s">
        <v>578</v>
      </c>
      <c r="I1563" t="s">
        <v>14</v>
      </c>
      <c r="J1563" t="s">
        <v>611</v>
      </c>
      <c r="L1563" t="s">
        <v>23</v>
      </c>
      <c r="M1563" t="s">
        <v>613</v>
      </c>
      <c r="R1563" t="s">
        <v>372</v>
      </c>
      <c r="S1563" t="s">
        <v>176</v>
      </c>
      <c r="T1563" t="s">
        <v>281</v>
      </c>
      <c r="U1563" t="s">
        <v>1019</v>
      </c>
      <c r="W1563" t="s">
        <v>282</v>
      </c>
      <c r="X1563" t="s">
        <v>1020</v>
      </c>
      <c r="AC1563" t="s">
        <v>372</v>
      </c>
      <c r="AD1563" t="s">
        <v>343</v>
      </c>
      <c r="AE1563" t="s">
        <v>36</v>
      </c>
      <c r="AG1563">
        <v>0</v>
      </c>
      <c r="AH1563">
        <v>8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 s="36">
        <v>1</v>
      </c>
      <c r="AP1563">
        <v>0</v>
      </c>
      <c r="AQ1563">
        <v>0</v>
      </c>
      <c r="AR1563">
        <v>0</v>
      </c>
      <c r="AS1563">
        <v>8</v>
      </c>
      <c r="AT1563">
        <v>8</v>
      </c>
      <c r="AU1563" t="s">
        <v>151</v>
      </c>
      <c r="AV1563" t="s">
        <v>327</v>
      </c>
      <c r="AW1563">
        <v>403</v>
      </c>
      <c r="AX1563">
        <v>0</v>
      </c>
      <c r="AY1563">
        <v>0</v>
      </c>
      <c r="AZ1563">
        <v>3</v>
      </c>
      <c r="BA1563">
        <v>406</v>
      </c>
      <c r="BB1563">
        <v>9.2572727399999994</v>
      </c>
      <c r="BC1563">
        <v>13.77182711</v>
      </c>
      <c r="BD1563">
        <v>12</v>
      </c>
    </row>
    <row r="1564" spans="1:56" x14ac:dyDescent="0.25">
      <c r="A1564" s="171">
        <v>44194</v>
      </c>
      <c r="B1564" t="s">
        <v>10</v>
      </c>
      <c r="C1564" t="s">
        <v>659</v>
      </c>
      <c r="D1564" t="s">
        <v>11</v>
      </c>
      <c r="E1564" t="s">
        <v>660</v>
      </c>
      <c r="F1564" t="s">
        <v>12</v>
      </c>
      <c r="G1564" t="s">
        <v>661</v>
      </c>
      <c r="H1564" t="s">
        <v>13</v>
      </c>
      <c r="I1564" t="s">
        <v>25</v>
      </c>
      <c r="J1564" t="s">
        <v>596</v>
      </c>
      <c r="L1564" t="s">
        <v>10</v>
      </c>
      <c r="M1564" t="s">
        <v>659</v>
      </c>
      <c r="N1564" t="s">
        <v>11</v>
      </c>
      <c r="O1564" t="s">
        <v>660</v>
      </c>
      <c r="P1564" t="s">
        <v>12</v>
      </c>
      <c r="Q1564" t="s">
        <v>661</v>
      </c>
      <c r="R1564" t="s">
        <v>1174</v>
      </c>
      <c r="S1564" t="s">
        <v>658</v>
      </c>
      <c r="T1564" t="s">
        <v>14</v>
      </c>
      <c r="U1564" t="s">
        <v>611</v>
      </c>
      <c r="W1564" t="s">
        <v>97</v>
      </c>
      <c r="X1564" t="s">
        <v>644</v>
      </c>
      <c r="AC1564" t="s">
        <v>372</v>
      </c>
      <c r="AD1564" t="s">
        <v>267</v>
      </c>
      <c r="AE1564" t="s">
        <v>30</v>
      </c>
      <c r="AG1564">
        <v>11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 s="36">
        <v>1</v>
      </c>
      <c r="AP1564">
        <v>0</v>
      </c>
      <c r="AQ1564">
        <v>4</v>
      </c>
      <c r="AR1564">
        <v>1</v>
      </c>
      <c r="AS1564">
        <v>6</v>
      </c>
      <c r="AT1564">
        <v>11</v>
      </c>
      <c r="AU1564" t="s">
        <v>31</v>
      </c>
      <c r="AW1564">
        <v>115</v>
      </c>
      <c r="AX1564">
        <v>9</v>
      </c>
      <c r="AY1564">
        <v>0</v>
      </c>
      <c r="AZ1564">
        <v>0</v>
      </c>
      <c r="BA1564">
        <v>124</v>
      </c>
      <c r="BB1564">
        <v>7.7847441999999996</v>
      </c>
      <c r="BC1564">
        <v>15.51739456</v>
      </c>
      <c r="BD1564">
        <v>12</v>
      </c>
    </row>
    <row r="1565" spans="1:56" x14ac:dyDescent="0.25">
      <c r="A1565" s="171">
        <v>44195</v>
      </c>
      <c r="B1565" t="s">
        <v>26</v>
      </c>
      <c r="C1565" t="s">
        <v>590</v>
      </c>
      <c r="D1565" t="s">
        <v>591</v>
      </c>
      <c r="E1565" t="s">
        <v>592</v>
      </c>
      <c r="F1565" t="s">
        <v>142</v>
      </c>
      <c r="G1565" t="s">
        <v>606</v>
      </c>
      <c r="H1565" t="s">
        <v>363</v>
      </c>
      <c r="I1565" t="s">
        <v>25</v>
      </c>
      <c r="J1565" t="s">
        <v>596</v>
      </c>
      <c r="L1565" t="s">
        <v>10</v>
      </c>
      <c r="M1565" t="s">
        <v>659</v>
      </c>
      <c r="N1565" t="s">
        <v>11</v>
      </c>
      <c r="O1565" t="s">
        <v>660</v>
      </c>
      <c r="P1565" t="s">
        <v>33</v>
      </c>
      <c r="Q1565" t="s">
        <v>668</v>
      </c>
      <c r="R1565" t="s">
        <v>669</v>
      </c>
      <c r="S1565" t="s">
        <v>308</v>
      </c>
      <c r="T1565" t="s">
        <v>17</v>
      </c>
      <c r="U1565" t="s">
        <v>594</v>
      </c>
      <c r="W1565" t="s">
        <v>143</v>
      </c>
      <c r="X1565" t="s">
        <v>595</v>
      </c>
      <c r="AC1565" t="s">
        <v>372</v>
      </c>
      <c r="AD1565" t="s">
        <v>670</v>
      </c>
      <c r="AE1565" t="s">
        <v>30</v>
      </c>
      <c r="AG1565">
        <v>6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1</v>
      </c>
      <c r="AP1565">
        <v>0</v>
      </c>
      <c r="AQ1565">
        <v>0</v>
      </c>
      <c r="AR1565">
        <v>2</v>
      </c>
      <c r="AS1565">
        <v>4</v>
      </c>
      <c r="AT1565">
        <v>6</v>
      </c>
      <c r="AU1565" t="s">
        <v>37</v>
      </c>
      <c r="AW1565">
        <v>286</v>
      </c>
      <c r="AX1565">
        <v>0</v>
      </c>
      <c r="AY1565">
        <v>0</v>
      </c>
      <c r="AZ1565">
        <v>0</v>
      </c>
      <c r="BA1565">
        <v>286</v>
      </c>
      <c r="BB1565">
        <v>6.9304543000000001</v>
      </c>
      <c r="BC1565">
        <v>14.819990539999999</v>
      </c>
      <c r="BD1565">
        <v>12</v>
      </c>
    </row>
    <row r="1566" spans="1:56" x14ac:dyDescent="0.25">
      <c r="A1566" s="171">
        <v>44195</v>
      </c>
      <c r="B1566" t="s">
        <v>26</v>
      </c>
      <c r="C1566" t="s">
        <v>590</v>
      </c>
      <c r="D1566" t="s">
        <v>591</v>
      </c>
      <c r="E1566" t="s">
        <v>592</v>
      </c>
      <c r="F1566" t="s">
        <v>142</v>
      </c>
      <c r="G1566" t="s">
        <v>606</v>
      </c>
      <c r="H1566" t="s">
        <v>363</v>
      </c>
      <c r="I1566" t="s">
        <v>14</v>
      </c>
      <c r="J1566" t="s">
        <v>611</v>
      </c>
      <c r="L1566" t="s">
        <v>258</v>
      </c>
      <c r="M1566" t="s">
        <v>623</v>
      </c>
      <c r="R1566" t="s">
        <v>372</v>
      </c>
      <c r="S1566" t="s">
        <v>54</v>
      </c>
      <c r="T1566" t="s">
        <v>17</v>
      </c>
      <c r="U1566" t="s">
        <v>594</v>
      </c>
      <c r="W1566" t="s">
        <v>221</v>
      </c>
      <c r="X1566" t="s">
        <v>622</v>
      </c>
      <c r="AC1566" t="s">
        <v>372</v>
      </c>
      <c r="AD1566" t="s">
        <v>304</v>
      </c>
      <c r="AE1566" t="s">
        <v>36</v>
      </c>
      <c r="AG1566">
        <v>0</v>
      </c>
      <c r="AH1566">
        <v>16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1</v>
      </c>
      <c r="AP1566">
        <v>3</v>
      </c>
      <c r="AQ1566">
        <v>6</v>
      </c>
      <c r="AR1566">
        <v>2</v>
      </c>
      <c r="AS1566">
        <v>5</v>
      </c>
      <c r="AT1566">
        <v>16</v>
      </c>
      <c r="AU1566" t="s">
        <v>37</v>
      </c>
      <c r="AW1566">
        <v>502</v>
      </c>
      <c r="AX1566">
        <v>0</v>
      </c>
      <c r="AY1566">
        <v>0</v>
      </c>
      <c r="AZ1566">
        <v>0</v>
      </c>
      <c r="BA1566">
        <v>502</v>
      </c>
      <c r="BB1566">
        <v>6.9304543000000001</v>
      </c>
      <c r="BC1566">
        <v>14.819990539999999</v>
      </c>
      <c r="BD1566">
        <v>12</v>
      </c>
    </row>
    <row r="1567" spans="1:56" x14ac:dyDescent="0.25">
      <c r="A1567" s="171">
        <v>44195</v>
      </c>
      <c r="B1567" t="s">
        <v>26</v>
      </c>
      <c r="C1567" t="s">
        <v>590</v>
      </c>
      <c r="D1567" t="s">
        <v>591</v>
      </c>
      <c r="E1567" t="s">
        <v>592</v>
      </c>
      <c r="F1567" t="s">
        <v>142</v>
      </c>
      <c r="G1567" t="s">
        <v>606</v>
      </c>
      <c r="H1567" t="s">
        <v>363</v>
      </c>
      <c r="I1567" t="s">
        <v>25</v>
      </c>
      <c r="J1567" t="s">
        <v>596</v>
      </c>
      <c r="L1567" t="s">
        <v>26</v>
      </c>
      <c r="M1567" t="s">
        <v>590</v>
      </c>
      <c r="N1567" t="s">
        <v>591</v>
      </c>
      <c r="O1567" t="s">
        <v>592</v>
      </c>
      <c r="P1567" t="s">
        <v>142</v>
      </c>
      <c r="Q1567" t="s">
        <v>606</v>
      </c>
      <c r="R1567" t="s">
        <v>363</v>
      </c>
      <c r="S1567" t="s">
        <v>267</v>
      </c>
      <c r="T1567" t="s">
        <v>17</v>
      </c>
      <c r="U1567" t="s">
        <v>594</v>
      </c>
      <c r="W1567" t="s">
        <v>221</v>
      </c>
      <c r="X1567" t="s">
        <v>622</v>
      </c>
      <c r="AC1567" t="s">
        <v>372</v>
      </c>
      <c r="AD1567" t="s">
        <v>304</v>
      </c>
      <c r="AE1567" t="s">
        <v>112</v>
      </c>
      <c r="AG1567">
        <v>0</v>
      </c>
      <c r="AH1567">
        <v>0</v>
      </c>
      <c r="AI1567">
        <v>3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1</v>
      </c>
      <c r="AP1567">
        <v>0</v>
      </c>
      <c r="AQ1567">
        <v>0</v>
      </c>
      <c r="AR1567">
        <v>0</v>
      </c>
      <c r="AS1567">
        <v>3</v>
      </c>
      <c r="AT1567">
        <v>3</v>
      </c>
      <c r="AU1567" t="s">
        <v>37</v>
      </c>
      <c r="AW1567">
        <v>97</v>
      </c>
      <c r="AX1567">
        <v>0</v>
      </c>
      <c r="AY1567">
        <v>0</v>
      </c>
      <c r="AZ1567">
        <v>0</v>
      </c>
      <c r="BA1567">
        <v>97</v>
      </c>
      <c r="BB1567">
        <v>6.9304543000000001</v>
      </c>
      <c r="BC1567">
        <v>14.819990539999999</v>
      </c>
      <c r="BD1567">
        <v>12</v>
      </c>
    </row>
    <row r="1568" spans="1:56" x14ac:dyDescent="0.25">
      <c r="A1568" s="171">
        <v>44195</v>
      </c>
      <c r="B1568" t="s">
        <v>26</v>
      </c>
      <c r="C1568" t="s">
        <v>590</v>
      </c>
      <c r="D1568" t="s">
        <v>591</v>
      </c>
      <c r="E1568" t="s">
        <v>592</v>
      </c>
      <c r="F1568" t="s">
        <v>142</v>
      </c>
      <c r="G1568" t="s">
        <v>606</v>
      </c>
      <c r="H1568" t="s">
        <v>363</v>
      </c>
      <c r="I1568" t="s">
        <v>14</v>
      </c>
      <c r="J1568" t="s">
        <v>611</v>
      </c>
      <c r="L1568" t="s">
        <v>147</v>
      </c>
      <c r="M1568" t="s">
        <v>641</v>
      </c>
      <c r="R1568" t="s">
        <v>372</v>
      </c>
      <c r="S1568" t="s">
        <v>54</v>
      </c>
      <c r="T1568" t="s">
        <v>17</v>
      </c>
      <c r="U1568" t="s">
        <v>594</v>
      </c>
      <c r="W1568" t="s">
        <v>221</v>
      </c>
      <c r="X1568" t="s">
        <v>622</v>
      </c>
      <c r="AC1568" t="s">
        <v>372</v>
      </c>
      <c r="AD1568" t="s">
        <v>304</v>
      </c>
      <c r="AE1568" t="s">
        <v>36</v>
      </c>
      <c r="AG1568">
        <v>0</v>
      </c>
      <c r="AH1568">
        <v>12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1</v>
      </c>
      <c r="AP1568">
        <v>2</v>
      </c>
      <c r="AQ1568">
        <v>4</v>
      </c>
      <c r="AR1568">
        <v>3</v>
      </c>
      <c r="AS1568">
        <v>3</v>
      </c>
      <c r="AT1568">
        <v>12</v>
      </c>
      <c r="AU1568" t="s">
        <v>37</v>
      </c>
      <c r="AW1568">
        <v>580</v>
      </c>
      <c r="AX1568">
        <v>0</v>
      </c>
      <c r="AY1568">
        <v>0</v>
      </c>
      <c r="AZ1568">
        <v>0</v>
      </c>
      <c r="BA1568">
        <v>580</v>
      </c>
      <c r="BB1568">
        <v>6.9304543000000001</v>
      </c>
      <c r="BC1568">
        <v>14.819990539999999</v>
      </c>
      <c r="BD1568">
        <v>12</v>
      </c>
    </row>
    <row r="1569" spans="1:56" x14ac:dyDescent="0.25">
      <c r="A1569" s="171">
        <v>44195</v>
      </c>
      <c r="B1569" t="s">
        <v>26</v>
      </c>
      <c r="C1569" t="s">
        <v>590</v>
      </c>
      <c r="D1569" t="s">
        <v>591</v>
      </c>
      <c r="E1569" t="s">
        <v>592</v>
      </c>
      <c r="F1569" t="s">
        <v>88</v>
      </c>
      <c r="G1569" t="s">
        <v>593</v>
      </c>
      <c r="H1569" t="s">
        <v>89</v>
      </c>
      <c r="I1569" t="s">
        <v>25</v>
      </c>
      <c r="J1569" t="s">
        <v>596</v>
      </c>
      <c r="L1569" t="s">
        <v>26</v>
      </c>
      <c r="M1569" t="s">
        <v>590</v>
      </c>
      <c r="N1569" t="s">
        <v>591</v>
      </c>
      <c r="O1569" t="s">
        <v>592</v>
      </c>
      <c r="P1569" t="s">
        <v>27</v>
      </c>
      <c r="Q1569" t="s">
        <v>607</v>
      </c>
      <c r="R1569" t="s">
        <v>394</v>
      </c>
      <c r="S1569" t="s">
        <v>328</v>
      </c>
      <c r="T1569" t="s">
        <v>25</v>
      </c>
      <c r="U1569" t="s">
        <v>596</v>
      </c>
      <c r="W1569" t="s">
        <v>26</v>
      </c>
      <c r="X1569" t="s">
        <v>590</v>
      </c>
      <c r="Y1569" t="s">
        <v>591</v>
      </c>
      <c r="Z1569" t="s">
        <v>592</v>
      </c>
      <c r="AA1569" t="s">
        <v>88</v>
      </c>
      <c r="AB1569" t="s">
        <v>593</v>
      </c>
      <c r="AC1569" t="s">
        <v>400</v>
      </c>
      <c r="AD1569" t="s">
        <v>279</v>
      </c>
      <c r="AE1569" t="s">
        <v>30</v>
      </c>
      <c r="AG1569">
        <v>2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1</v>
      </c>
      <c r="AP1569">
        <v>0</v>
      </c>
      <c r="AQ1569">
        <v>0</v>
      </c>
      <c r="AR1569">
        <v>1</v>
      </c>
      <c r="AS1569">
        <v>1</v>
      </c>
      <c r="AT1569">
        <v>2</v>
      </c>
      <c r="AU1569" t="s">
        <v>37</v>
      </c>
      <c r="AW1569">
        <v>29</v>
      </c>
      <c r="AX1569">
        <v>0</v>
      </c>
      <c r="AY1569">
        <v>0</v>
      </c>
      <c r="AZ1569">
        <v>0</v>
      </c>
      <c r="BA1569">
        <v>29</v>
      </c>
      <c r="BB1569">
        <v>6.7419379599999996</v>
      </c>
      <c r="BC1569">
        <v>14.56870743</v>
      </c>
      <c r="BD1569">
        <v>12</v>
      </c>
    </row>
    <row r="1570" spans="1:56" x14ac:dyDescent="0.25">
      <c r="A1570" s="171">
        <v>44195</v>
      </c>
      <c r="B1570" t="s">
        <v>26</v>
      </c>
      <c r="C1570" t="s">
        <v>590</v>
      </c>
      <c r="D1570" t="s">
        <v>591</v>
      </c>
      <c r="E1570" t="s">
        <v>592</v>
      </c>
      <c r="F1570" t="s">
        <v>88</v>
      </c>
      <c r="G1570" t="s">
        <v>593</v>
      </c>
      <c r="H1570" t="s">
        <v>89</v>
      </c>
      <c r="I1570" t="s">
        <v>25</v>
      </c>
      <c r="J1570" t="s">
        <v>596</v>
      </c>
      <c r="L1570" t="s">
        <v>26</v>
      </c>
      <c r="M1570" t="s">
        <v>590</v>
      </c>
      <c r="N1570" t="s">
        <v>591</v>
      </c>
      <c r="O1570" t="s">
        <v>592</v>
      </c>
      <c r="P1570" t="s">
        <v>27</v>
      </c>
      <c r="Q1570" t="s">
        <v>607</v>
      </c>
      <c r="R1570" t="s">
        <v>189</v>
      </c>
      <c r="S1570" t="s">
        <v>308</v>
      </c>
      <c r="T1570" t="s">
        <v>25</v>
      </c>
      <c r="U1570" t="s">
        <v>596</v>
      </c>
      <c r="W1570" t="s">
        <v>92</v>
      </c>
      <c r="X1570" t="s">
        <v>602</v>
      </c>
      <c r="Y1570" t="s">
        <v>93</v>
      </c>
      <c r="Z1570" t="s">
        <v>687</v>
      </c>
      <c r="AA1570" t="s">
        <v>217</v>
      </c>
      <c r="AB1570" t="s">
        <v>727</v>
      </c>
      <c r="AC1570" t="s">
        <v>728</v>
      </c>
      <c r="AD1570" t="s">
        <v>343</v>
      </c>
      <c r="AE1570" t="s">
        <v>30</v>
      </c>
      <c r="AG1570">
        <v>5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1</v>
      </c>
      <c r="AP1570">
        <v>0</v>
      </c>
      <c r="AQ1570">
        <v>0</v>
      </c>
      <c r="AR1570">
        <v>2</v>
      </c>
      <c r="AS1570">
        <v>3</v>
      </c>
      <c r="AT1570">
        <v>5</v>
      </c>
      <c r="AU1570" t="s">
        <v>37</v>
      </c>
      <c r="AW1570">
        <v>67</v>
      </c>
      <c r="AX1570">
        <v>0</v>
      </c>
      <c r="AY1570">
        <v>0</v>
      </c>
      <c r="AZ1570">
        <v>0</v>
      </c>
      <c r="BA1570">
        <v>67</v>
      </c>
      <c r="BB1570">
        <v>6.7419379599999996</v>
      </c>
      <c r="BC1570">
        <v>14.56870743</v>
      </c>
      <c r="BD1570">
        <v>12</v>
      </c>
    </row>
    <row r="1571" spans="1:56" x14ac:dyDescent="0.25">
      <c r="A1571" s="171">
        <v>44195</v>
      </c>
      <c r="B1571" t="s">
        <v>26</v>
      </c>
      <c r="C1571" t="s">
        <v>590</v>
      </c>
      <c r="D1571" t="s">
        <v>591</v>
      </c>
      <c r="E1571" t="s">
        <v>592</v>
      </c>
      <c r="F1571" t="s">
        <v>88</v>
      </c>
      <c r="G1571" t="s">
        <v>593</v>
      </c>
      <c r="H1571" t="s">
        <v>89</v>
      </c>
      <c r="I1571" t="s">
        <v>25</v>
      </c>
      <c r="J1571" t="s">
        <v>596</v>
      </c>
      <c r="L1571" t="s">
        <v>26</v>
      </c>
      <c r="M1571" t="s">
        <v>590</v>
      </c>
      <c r="N1571" t="s">
        <v>591</v>
      </c>
      <c r="O1571" t="s">
        <v>592</v>
      </c>
      <c r="P1571" t="s">
        <v>142</v>
      </c>
      <c r="Q1571" t="s">
        <v>606</v>
      </c>
      <c r="R1571" t="s">
        <v>699</v>
      </c>
      <c r="S1571" t="s">
        <v>267</v>
      </c>
      <c r="T1571" t="s">
        <v>25</v>
      </c>
      <c r="U1571" t="s">
        <v>596</v>
      </c>
      <c r="W1571" t="s">
        <v>109</v>
      </c>
      <c r="X1571" t="s">
        <v>690</v>
      </c>
      <c r="Y1571" t="s">
        <v>173</v>
      </c>
      <c r="Z1571" t="s">
        <v>691</v>
      </c>
      <c r="AA1571" t="s">
        <v>255</v>
      </c>
      <c r="AB1571" t="s">
        <v>702</v>
      </c>
      <c r="AC1571" t="s">
        <v>489</v>
      </c>
      <c r="AD1571" t="s">
        <v>739</v>
      </c>
      <c r="AE1571" t="s">
        <v>30</v>
      </c>
      <c r="AG1571">
        <v>2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1</v>
      </c>
      <c r="AP1571">
        <v>0</v>
      </c>
      <c r="AQ1571">
        <v>0</v>
      </c>
      <c r="AR1571">
        <v>0</v>
      </c>
      <c r="AS1571">
        <v>2</v>
      </c>
      <c r="AT1571">
        <v>2</v>
      </c>
      <c r="AU1571" t="s">
        <v>37</v>
      </c>
      <c r="AW1571">
        <v>18</v>
      </c>
      <c r="AX1571">
        <v>0</v>
      </c>
      <c r="AY1571">
        <v>0</v>
      </c>
      <c r="AZ1571">
        <v>0</v>
      </c>
      <c r="BA1571">
        <v>18</v>
      </c>
      <c r="BB1571">
        <v>6.7419379599999996</v>
      </c>
      <c r="BC1571">
        <v>14.56870743</v>
      </c>
      <c r="BD1571">
        <v>12</v>
      </c>
    </row>
    <row r="1572" spans="1:56" x14ac:dyDescent="0.25">
      <c r="A1572" s="171">
        <v>44195</v>
      </c>
      <c r="B1572" t="s">
        <v>92</v>
      </c>
      <c r="C1572" t="s">
        <v>602</v>
      </c>
      <c r="D1572" t="s">
        <v>940</v>
      </c>
      <c r="E1572" t="s">
        <v>604</v>
      </c>
      <c r="F1572" t="s">
        <v>193</v>
      </c>
      <c r="G1572" t="s">
        <v>754</v>
      </c>
      <c r="H1572" t="s">
        <v>367</v>
      </c>
      <c r="I1572" t="s">
        <v>25</v>
      </c>
      <c r="J1572" t="s">
        <v>596</v>
      </c>
      <c r="L1572" t="s">
        <v>109</v>
      </c>
      <c r="M1572" t="s">
        <v>690</v>
      </c>
      <c r="N1572" t="s">
        <v>271</v>
      </c>
      <c r="O1572" t="s">
        <v>714</v>
      </c>
      <c r="P1572" t="s">
        <v>272</v>
      </c>
      <c r="Q1572" t="s">
        <v>715</v>
      </c>
      <c r="R1572" t="s">
        <v>1065</v>
      </c>
      <c r="S1572" t="s">
        <v>61</v>
      </c>
      <c r="T1572" t="s">
        <v>25</v>
      </c>
      <c r="U1572" t="s">
        <v>596</v>
      </c>
      <c r="W1572" t="s">
        <v>92</v>
      </c>
      <c r="X1572" t="s">
        <v>602</v>
      </c>
      <c r="Y1572" t="s">
        <v>93</v>
      </c>
      <c r="Z1572" t="s">
        <v>687</v>
      </c>
      <c r="AA1572" t="s">
        <v>211</v>
      </c>
      <c r="AB1572" t="s">
        <v>688</v>
      </c>
      <c r="AC1572" t="s">
        <v>432</v>
      </c>
      <c r="AD1572" t="s">
        <v>1066</v>
      </c>
      <c r="AE1572" t="s">
        <v>30</v>
      </c>
      <c r="AG1572">
        <v>5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 s="36">
        <v>1</v>
      </c>
      <c r="AP1572">
        <v>0</v>
      </c>
      <c r="AQ1572">
        <v>0</v>
      </c>
      <c r="AR1572">
        <v>0</v>
      </c>
      <c r="AS1572">
        <v>5</v>
      </c>
      <c r="AT1572">
        <v>5</v>
      </c>
      <c r="AU1572" t="s">
        <v>37</v>
      </c>
      <c r="AW1572">
        <v>96</v>
      </c>
      <c r="AX1572">
        <v>0</v>
      </c>
      <c r="AY1572">
        <v>0</v>
      </c>
      <c r="AZ1572">
        <v>0</v>
      </c>
      <c r="BA1572">
        <v>96</v>
      </c>
      <c r="BB1572">
        <v>4.8990748999999996</v>
      </c>
      <c r="BC1572">
        <v>14.54433978</v>
      </c>
      <c r="BD1572">
        <v>12</v>
      </c>
    </row>
    <row r="1573" spans="1:56" x14ac:dyDescent="0.25">
      <c r="A1573" s="171">
        <v>44195</v>
      </c>
      <c r="B1573" t="s">
        <v>92</v>
      </c>
      <c r="C1573" t="s">
        <v>602</v>
      </c>
      <c r="D1573" t="s">
        <v>940</v>
      </c>
      <c r="E1573" t="s">
        <v>604</v>
      </c>
      <c r="F1573" t="s">
        <v>193</v>
      </c>
      <c r="G1573" t="s">
        <v>754</v>
      </c>
      <c r="H1573" t="s">
        <v>367</v>
      </c>
      <c r="I1573" t="s">
        <v>14</v>
      </c>
      <c r="J1573" t="s">
        <v>611</v>
      </c>
      <c r="L1573" t="s">
        <v>208</v>
      </c>
      <c r="M1573" t="s">
        <v>631</v>
      </c>
      <c r="R1573" t="s">
        <v>372</v>
      </c>
      <c r="S1573" t="s">
        <v>91</v>
      </c>
      <c r="T1573" t="s">
        <v>544</v>
      </c>
      <c r="U1573" t="s">
        <v>782</v>
      </c>
      <c r="AC1573" t="s">
        <v>372</v>
      </c>
      <c r="AD1573" t="s">
        <v>1083</v>
      </c>
      <c r="AE1573" t="s">
        <v>36</v>
      </c>
      <c r="AG1573">
        <v>0</v>
      </c>
      <c r="AH1573">
        <v>7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 s="36">
        <v>1</v>
      </c>
      <c r="AP1573">
        <v>0</v>
      </c>
      <c r="AQ1573">
        <v>0</v>
      </c>
      <c r="AR1573">
        <v>0</v>
      </c>
      <c r="AS1573">
        <v>7</v>
      </c>
      <c r="AT1573">
        <v>7</v>
      </c>
      <c r="AU1573" t="s">
        <v>37</v>
      </c>
      <c r="AW1573">
        <v>185</v>
      </c>
      <c r="AX1573">
        <v>0</v>
      </c>
      <c r="AY1573">
        <v>0</v>
      </c>
      <c r="AZ1573">
        <v>0</v>
      </c>
      <c r="BA1573">
        <v>185</v>
      </c>
      <c r="BB1573">
        <v>4.8990748999999996</v>
      </c>
      <c r="BC1573">
        <v>14.54433978</v>
      </c>
      <c r="BD1573">
        <v>12</v>
      </c>
    </row>
    <row r="1574" spans="1:56" x14ac:dyDescent="0.25">
      <c r="A1574" s="171">
        <v>44195</v>
      </c>
      <c r="B1574" t="s">
        <v>92</v>
      </c>
      <c r="C1574" t="s">
        <v>602</v>
      </c>
      <c r="D1574" t="s">
        <v>940</v>
      </c>
      <c r="E1574" t="s">
        <v>604</v>
      </c>
      <c r="F1574" t="s">
        <v>193</v>
      </c>
      <c r="G1574" t="s">
        <v>754</v>
      </c>
      <c r="H1574" t="s">
        <v>367</v>
      </c>
      <c r="I1574" t="s">
        <v>25</v>
      </c>
      <c r="J1574" t="s">
        <v>596</v>
      </c>
      <c r="L1574" t="s">
        <v>92</v>
      </c>
      <c r="M1574" t="s">
        <v>602</v>
      </c>
      <c r="N1574" t="s">
        <v>940</v>
      </c>
      <c r="O1574" t="s">
        <v>604</v>
      </c>
      <c r="P1574" t="s">
        <v>193</v>
      </c>
      <c r="Q1574" t="s">
        <v>754</v>
      </c>
      <c r="R1574" t="s">
        <v>1098</v>
      </c>
      <c r="S1574" t="s">
        <v>658</v>
      </c>
      <c r="T1574" t="s">
        <v>25</v>
      </c>
      <c r="U1574" t="s">
        <v>596</v>
      </c>
      <c r="W1574" t="s">
        <v>92</v>
      </c>
      <c r="X1574" t="s">
        <v>602</v>
      </c>
      <c r="Y1574" t="s">
        <v>603</v>
      </c>
      <c r="Z1574" t="s">
        <v>604</v>
      </c>
      <c r="AA1574" t="s">
        <v>154</v>
      </c>
      <c r="AB1574" t="s">
        <v>605</v>
      </c>
      <c r="AC1574" t="s">
        <v>479</v>
      </c>
      <c r="AD1574" t="s">
        <v>304</v>
      </c>
      <c r="AE1574" t="s">
        <v>30</v>
      </c>
      <c r="AG1574">
        <v>3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 s="36">
        <v>1</v>
      </c>
      <c r="AP1574">
        <v>0</v>
      </c>
      <c r="AQ1574">
        <v>0</v>
      </c>
      <c r="AR1574">
        <v>0</v>
      </c>
      <c r="AS1574">
        <v>3</v>
      </c>
      <c r="AT1574">
        <v>3</v>
      </c>
      <c r="AU1574" t="s">
        <v>37</v>
      </c>
      <c r="AW1574">
        <v>33</v>
      </c>
      <c r="AX1574">
        <v>0</v>
      </c>
      <c r="AY1574">
        <v>0</v>
      </c>
      <c r="AZ1574">
        <v>0</v>
      </c>
      <c r="BA1574">
        <v>33</v>
      </c>
      <c r="BB1574">
        <v>4.8990748999999996</v>
      </c>
      <c r="BC1574">
        <v>14.54433978</v>
      </c>
      <c r="BD1574">
        <v>12</v>
      </c>
    </row>
    <row r="1575" spans="1:56" x14ac:dyDescent="0.25">
      <c r="A1575" s="171">
        <v>44195</v>
      </c>
      <c r="B1575" t="s">
        <v>92</v>
      </c>
      <c r="C1575" t="s">
        <v>602</v>
      </c>
      <c r="D1575" t="s">
        <v>940</v>
      </c>
      <c r="E1575" t="s">
        <v>604</v>
      </c>
      <c r="F1575" t="s">
        <v>193</v>
      </c>
      <c r="G1575" t="s">
        <v>754</v>
      </c>
      <c r="H1575" t="s">
        <v>367</v>
      </c>
      <c r="I1575" t="s">
        <v>25</v>
      </c>
      <c r="J1575" t="s">
        <v>596</v>
      </c>
      <c r="L1575" t="s">
        <v>92</v>
      </c>
      <c r="M1575" t="s">
        <v>602</v>
      </c>
      <c r="N1575" t="s">
        <v>940</v>
      </c>
      <c r="O1575" t="s">
        <v>604</v>
      </c>
      <c r="P1575" t="s">
        <v>154</v>
      </c>
      <c r="Q1575" t="s">
        <v>605</v>
      </c>
      <c r="R1575" t="s">
        <v>1105</v>
      </c>
      <c r="S1575" t="s">
        <v>266</v>
      </c>
      <c r="T1575" t="s">
        <v>25</v>
      </c>
      <c r="U1575" t="s">
        <v>596</v>
      </c>
      <c r="W1575" t="s">
        <v>92</v>
      </c>
      <c r="X1575" t="s">
        <v>602</v>
      </c>
      <c r="Y1575" t="s">
        <v>603</v>
      </c>
      <c r="Z1575" t="s">
        <v>604</v>
      </c>
      <c r="AA1575" t="s">
        <v>193</v>
      </c>
      <c r="AB1575" t="s">
        <v>754</v>
      </c>
      <c r="AC1575" t="s">
        <v>1106</v>
      </c>
      <c r="AD1575" t="s">
        <v>662</v>
      </c>
      <c r="AE1575" t="s">
        <v>30</v>
      </c>
      <c r="AG1575">
        <v>2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 s="36">
        <v>1</v>
      </c>
      <c r="AP1575">
        <v>0</v>
      </c>
      <c r="AQ1575">
        <v>0</v>
      </c>
      <c r="AR1575">
        <v>0</v>
      </c>
      <c r="AS1575">
        <v>2</v>
      </c>
      <c r="AT1575">
        <v>2</v>
      </c>
      <c r="AU1575" t="s">
        <v>37</v>
      </c>
      <c r="AW1575">
        <v>14</v>
      </c>
      <c r="AX1575">
        <v>0</v>
      </c>
      <c r="AY1575">
        <v>0</v>
      </c>
      <c r="AZ1575">
        <v>0</v>
      </c>
      <c r="BA1575">
        <v>14</v>
      </c>
      <c r="BB1575">
        <v>4.8990748999999996</v>
      </c>
      <c r="BC1575">
        <v>14.54433978</v>
      </c>
      <c r="BD1575">
        <v>12</v>
      </c>
    </row>
    <row r="1576" spans="1:56" x14ac:dyDescent="0.25">
      <c r="A1576" s="171">
        <v>44195</v>
      </c>
      <c r="B1576" t="s">
        <v>92</v>
      </c>
      <c r="C1576" t="s">
        <v>602</v>
      </c>
      <c r="D1576" t="s">
        <v>940</v>
      </c>
      <c r="E1576" t="s">
        <v>604</v>
      </c>
      <c r="F1576" t="s">
        <v>193</v>
      </c>
      <c r="G1576" t="s">
        <v>754</v>
      </c>
      <c r="H1576" t="s">
        <v>367</v>
      </c>
      <c r="I1576" t="s">
        <v>25</v>
      </c>
      <c r="J1576" t="s">
        <v>596</v>
      </c>
      <c r="L1576" t="s">
        <v>92</v>
      </c>
      <c r="M1576" t="s">
        <v>602</v>
      </c>
      <c r="N1576" t="s">
        <v>940</v>
      </c>
      <c r="O1576" t="s">
        <v>604</v>
      </c>
      <c r="P1576" t="s">
        <v>193</v>
      </c>
      <c r="Q1576" t="s">
        <v>754</v>
      </c>
      <c r="R1576" t="s">
        <v>1039</v>
      </c>
      <c r="S1576" t="s">
        <v>658</v>
      </c>
      <c r="T1576" t="s">
        <v>25</v>
      </c>
      <c r="U1576" t="s">
        <v>596</v>
      </c>
      <c r="W1576" t="s">
        <v>92</v>
      </c>
      <c r="X1576" t="s">
        <v>602</v>
      </c>
      <c r="Y1576" t="s">
        <v>603</v>
      </c>
      <c r="Z1576" t="s">
        <v>604</v>
      </c>
      <c r="AA1576" t="s">
        <v>193</v>
      </c>
      <c r="AB1576" t="s">
        <v>754</v>
      </c>
      <c r="AC1576" t="s">
        <v>1063</v>
      </c>
      <c r="AD1576" t="s">
        <v>662</v>
      </c>
      <c r="AE1576" t="s">
        <v>30</v>
      </c>
      <c r="AG1576">
        <v>3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 s="36">
        <v>1</v>
      </c>
      <c r="AP1576">
        <v>0</v>
      </c>
      <c r="AQ1576">
        <v>0</v>
      </c>
      <c r="AR1576">
        <v>0</v>
      </c>
      <c r="AS1576">
        <v>3</v>
      </c>
      <c r="AT1576">
        <v>3</v>
      </c>
      <c r="AU1576" t="s">
        <v>37</v>
      </c>
      <c r="AW1576">
        <v>57</v>
      </c>
      <c r="AX1576">
        <v>0</v>
      </c>
      <c r="AY1576">
        <v>0</v>
      </c>
      <c r="AZ1576">
        <v>0</v>
      </c>
      <c r="BA1576">
        <v>57</v>
      </c>
      <c r="BB1576">
        <v>4.8990748999999996</v>
      </c>
      <c r="BC1576">
        <v>14.54433978</v>
      </c>
      <c r="BD1576">
        <v>12</v>
      </c>
    </row>
    <row r="1577" spans="1:56" x14ac:dyDescent="0.25">
      <c r="A1577" s="171">
        <v>44195</v>
      </c>
      <c r="B1577" t="s">
        <v>92</v>
      </c>
      <c r="C1577" t="s">
        <v>602</v>
      </c>
      <c r="D1577" t="s">
        <v>940</v>
      </c>
      <c r="E1577" t="s">
        <v>604</v>
      </c>
      <c r="F1577" t="s">
        <v>218</v>
      </c>
      <c r="G1577" t="s">
        <v>837</v>
      </c>
      <c r="H1577" t="s">
        <v>364</v>
      </c>
      <c r="I1577" t="s">
        <v>25</v>
      </c>
      <c r="J1577" t="s">
        <v>596</v>
      </c>
      <c r="L1577" t="s">
        <v>92</v>
      </c>
      <c r="M1577" t="s">
        <v>602</v>
      </c>
      <c r="N1577" t="s">
        <v>157</v>
      </c>
      <c r="O1577" t="s">
        <v>665</v>
      </c>
      <c r="P1577" t="s">
        <v>671</v>
      </c>
      <c r="Q1577" t="s">
        <v>672</v>
      </c>
      <c r="R1577" t="s">
        <v>446</v>
      </c>
      <c r="S1577" t="s">
        <v>328</v>
      </c>
      <c r="T1577" t="s">
        <v>17</v>
      </c>
      <c r="U1577" t="s">
        <v>594</v>
      </c>
      <c r="W1577" t="s">
        <v>18</v>
      </c>
      <c r="X1577" t="s">
        <v>601</v>
      </c>
      <c r="AC1577" t="s">
        <v>372</v>
      </c>
      <c r="AD1577" t="s">
        <v>279</v>
      </c>
      <c r="AE1577" t="s">
        <v>107</v>
      </c>
      <c r="AG1577">
        <v>4</v>
      </c>
      <c r="AH1577">
        <v>0</v>
      </c>
      <c r="AI1577">
        <v>2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2</v>
      </c>
      <c r="AP1577">
        <v>0</v>
      </c>
      <c r="AQ1577">
        <v>0</v>
      </c>
      <c r="AR1577">
        <v>0</v>
      </c>
      <c r="AS1577">
        <v>6</v>
      </c>
      <c r="AT1577">
        <v>6</v>
      </c>
      <c r="AU1577" t="s">
        <v>37</v>
      </c>
      <c r="AW1577">
        <v>460</v>
      </c>
      <c r="AX1577">
        <v>0</v>
      </c>
      <c r="AY1577">
        <v>0</v>
      </c>
      <c r="AZ1577">
        <v>0</v>
      </c>
      <c r="BA1577">
        <v>460</v>
      </c>
      <c r="BB1577">
        <v>5.0849866700000002</v>
      </c>
      <c r="BC1577">
        <v>14.63825578</v>
      </c>
      <c r="BD1577">
        <v>12</v>
      </c>
    </row>
    <row r="1578" spans="1:56" x14ac:dyDescent="0.25">
      <c r="A1578" s="171">
        <v>44195</v>
      </c>
      <c r="B1578" t="s">
        <v>92</v>
      </c>
      <c r="C1578" t="s">
        <v>602</v>
      </c>
      <c r="D1578" t="s">
        <v>940</v>
      </c>
      <c r="E1578" t="s">
        <v>604</v>
      </c>
      <c r="F1578" t="s">
        <v>218</v>
      </c>
      <c r="G1578" t="s">
        <v>837</v>
      </c>
      <c r="H1578" t="s">
        <v>364</v>
      </c>
      <c r="I1578" t="s">
        <v>25</v>
      </c>
      <c r="J1578" t="s">
        <v>596</v>
      </c>
      <c r="L1578" t="s">
        <v>92</v>
      </c>
      <c r="M1578" t="s">
        <v>602</v>
      </c>
      <c r="N1578" t="s">
        <v>157</v>
      </c>
      <c r="O1578" t="s">
        <v>665</v>
      </c>
      <c r="P1578" t="s">
        <v>671</v>
      </c>
      <c r="Q1578" t="s">
        <v>672</v>
      </c>
      <c r="R1578" t="s">
        <v>446</v>
      </c>
      <c r="S1578" t="s">
        <v>328</v>
      </c>
      <c r="T1578" t="s">
        <v>17</v>
      </c>
      <c r="U1578" t="s">
        <v>594</v>
      </c>
      <c r="W1578" t="s">
        <v>18</v>
      </c>
      <c r="X1578" t="s">
        <v>601</v>
      </c>
      <c r="AC1578" t="s">
        <v>372</v>
      </c>
      <c r="AD1578" t="s">
        <v>279</v>
      </c>
      <c r="AE1578" t="s">
        <v>30</v>
      </c>
      <c r="AG1578">
        <v>4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1</v>
      </c>
      <c r="AP1578">
        <v>0</v>
      </c>
      <c r="AQ1578">
        <v>0</v>
      </c>
      <c r="AR1578">
        <v>0</v>
      </c>
      <c r="AS1578">
        <v>4</v>
      </c>
      <c r="AT1578">
        <v>4</v>
      </c>
      <c r="AU1578" t="s">
        <v>151</v>
      </c>
      <c r="AV1578" t="s">
        <v>327</v>
      </c>
      <c r="AW1578">
        <v>270</v>
      </c>
      <c r="AX1578">
        <v>0</v>
      </c>
      <c r="AY1578">
        <v>0</v>
      </c>
      <c r="AZ1578">
        <v>2</v>
      </c>
      <c r="BA1578">
        <v>272</v>
      </c>
      <c r="BB1578">
        <v>5.0849866700000002</v>
      </c>
      <c r="BC1578">
        <v>14.63825578</v>
      </c>
      <c r="BD1578">
        <v>12</v>
      </c>
    </row>
    <row r="1579" spans="1:56" x14ac:dyDescent="0.25">
      <c r="A1579" s="171">
        <v>44195</v>
      </c>
      <c r="B1579" t="s">
        <v>92</v>
      </c>
      <c r="C1579" t="s">
        <v>602</v>
      </c>
      <c r="D1579" t="s">
        <v>940</v>
      </c>
      <c r="E1579" t="s">
        <v>604</v>
      </c>
      <c r="F1579" t="s">
        <v>218</v>
      </c>
      <c r="G1579" t="s">
        <v>837</v>
      </c>
      <c r="H1579" t="s">
        <v>364</v>
      </c>
      <c r="I1579" t="s">
        <v>25</v>
      </c>
      <c r="J1579" t="s">
        <v>596</v>
      </c>
      <c r="L1579" t="s">
        <v>92</v>
      </c>
      <c r="M1579" t="s">
        <v>602</v>
      </c>
      <c r="N1579" t="s">
        <v>157</v>
      </c>
      <c r="O1579" t="s">
        <v>665</v>
      </c>
      <c r="P1579" t="s">
        <v>671</v>
      </c>
      <c r="Q1579" t="s">
        <v>672</v>
      </c>
      <c r="R1579" t="s">
        <v>981</v>
      </c>
      <c r="S1579" t="s">
        <v>328</v>
      </c>
      <c r="T1579" t="s">
        <v>17</v>
      </c>
      <c r="U1579" t="s">
        <v>594</v>
      </c>
      <c r="W1579" t="s">
        <v>221</v>
      </c>
      <c r="X1579" t="s">
        <v>622</v>
      </c>
      <c r="AC1579" t="s">
        <v>372</v>
      </c>
      <c r="AD1579" t="s">
        <v>279</v>
      </c>
      <c r="AE1579" t="s">
        <v>30</v>
      </c>
      <c r="AG1579">
        <v>4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1</v>
      </c>
      <c r="AP1579">
        <v>0</v>
      </c>
      <c r="AQ1579">
        <v>0</v>
      </c>
      <c r="AR1579">
        <v>0</v>
      </c>
      <c r="AS1579">
        <v>4</v>
      </c>
      <c r="AT1579">
        <v>4</v>
      </c>
      <c r="AU1579" t="s">
        <v>37</v>
      </c>
      <c r="AW1579">
        <v>280</v>
      </c>
      <c r="AX1579">
        <v>0</v>
      </c>
      <c r="AY1579">
        <v>0</v>
      </c>
      <c r="AZ1579">
        <v>0</v>
      </c>
      <c r="BA1579">
        <v>280</v>
      </c>
      <c r="BB1579">
        <v>5.0849866700000002</v>
      </c>
      <c r="BC1579">
        <v>14.63825578</v>
      </c>
      <c r="BD1579">
        <v>12</v>
      </c>
    </row>
    <row r="1580" spans="1:56" x14ac:dyDescent="0.25">
      <c r="A1580" s="171">
        <v>44195</v>
      </c>
      <c r="B1580" t="s">
        <v>92</v>
      </c>
      <c r="C1580" t="s">
        <v>602</v>
      </c>
      <c r="D1580" t="s">
        <v>940</v>
      </c>
      <c r="E1580" t="s">
        <v>604</v>
      </c>
      <c r="F1580" t="s">
        <v>218</v>
      </c>
      <c r="G1580" t="s">
        <v>837</v>
      </c>
      <c r="H1580" t="s">
        <v>364</v>
      </c>
      <c r="I1580" t="s">
        <v>25</v>
      </c>
      <c r="J1580" t="s">
        <v>596</v>
      </c>
      <c r="L1580" t="s">
        <v>10</v>
      </c>
      <c r="M1580" t="s">
        <v>659</v>
      </c>
      <c r="N1580" t="s">
        <v>11</v>
      </c>
      <c r="O1580" t="s">
        <v>660</v>
      </c>
      <c r="P1580" t="s">
        <v>12</v>
      </c>
      <c r="Q1580" t="s">
        <v>661</v>
      </c>
      <c r="R1580" t="s">
        <v>102</v>
      </c>
      <c r="S1580" t="s">
        <v>265</v>
      </c>
      <c r="T1580" t="s">
        <v>17</v>
      </c>
      <c r="U1580" t="s">
        <v>594</v>
      </c>
      <c r="W1580" t="s">
        <v>18</v>
      </c>
      <c r="X1580" t="s">
        <v>601</v>
      </c>
      <c r="AC1580" t="s">
        <v>372</v>
      </c>
      <c r="AD1580" t="s">
        <v>950</v>
      </c>
      <c r="AE1580" t="s">
        <v>20</v>
      </c>
      <c r="AG1580">
        <v>6</v>
      </c>
      <c r="AH1580">
        <v>2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 s="36">
        <v>2</v>
      </c>
      <c r="AP1580">
        <v>0</v>
      </c>
      <c r="AQ1580">
        <v>0</v>
      </c>
      <c r="AR1580">
        <v>4</v>
      </c>
      <c r="AS1580">
        <v>4</v>
      </c>
      <c r="AT1580">
        <v>8</v>
      </c>
      <c r="AU1580" t="s">
        <v>31</v>
      </c>
      <c r="AW1580">
        <v>950</v>
      </c>
      <c r="AX1580">
        <v>80</v>
      </c>
      <c r="AY1580">
        <v>0</v>
      </c>
      <c r="AZ1580">
        <v>0</v>
      </c>
      <c r="BA1580">
        <v>1030</v>
      </c>
      <c r="BB1580">
        <v>5.0849866700000002</v>
      </c>
      <c r="BC1580">
        <v>14.63825578</v>
      </c>
      <c r="BD1580">
        <v>12</v>
      </c>
    </row>
    <row r="1581" spans="1:56" x14ac:dyDescent="0.25">
      <c r="A1581" s="171">
        <v>44195</v>
      </c>
      <c r="B1581" t="s">
        <v>92</v>
      </c>
      <c r="C1581" t="s">
        <v>602</v>
      </c>
      <c r="D1581" t="s">
        <v>940</v>
      </c>
      <c r="E1581" t="s">
        <v>604</v>
      </c>
      <c r="F1581" t="s">
        <v>218</v>
      </c>
      <c r="G1581" t="s">
        <v>837</v>
      </c>
      <c r="H1581" t="s">
        <v>364</v>
      </c>
      <c r="I1581" t="s">
        <v>25</v>
      </c>
      <c r="J1581" t="s">
        <v>596</v>
      </c>
      <c r="L1581" t="s">
        <v>122</v>
      </c>
      <c r="M1581" t="s">
        <v>680</v>
      </c>
      <c r="N1581" t="s">
        <v>227</v>
      </c>
      <c r="O1581" t="s">
        <v>681</v>
      </c>
      <c r="P1581" t="s">
        <v>228</v>
      </c>
      <c r="Q1581" t="s">
        <v>977</v>
      </c>
      <c r="R1581" t="s">
        <v>444</v>
      </c>
      <c r="S1581" t="s">
        <v>61</v>
      </c>
      <c r="T1581" t="s">
        <v>17</v>
      </c>
      <c r="U1581" t="s">
        <v>594</v>
      </c>
      <c r="W1581" t="s">
        <v>262</v>
      </c>
      <c r="X1581" t="s">
        <v>626</v>
      </c>
      <c r="AC1581" t="s">
        <v>372</v>
      </c>
      <c r="AD1581" t="s">
        <v>851</v>
      </c>
      <c r="AE1581" t="s">
        <v>226</v>
      </c>
      <c r="AG1581">
        <v>3</v>
      </c>
      <c r="AH1581">
        <v>0</v>
      </c>
      <c r="AI1581">
        <v>0</v>
      </c>
      <c r="AJ1581">
        <v>2</v>
      </c>
      <c r="AK1581">
        <v>0</v>
      </c>
      <c r="AL1581">
        <v>0</v>
      </c>
      <c r="AM1581">
        <v>0</v>
      </c>
      <c r="AN1581">
        <v>0</v>
      </c>
      <c r="AO1581" s="36">
        <v>2</v>
      </c>
      <c r="AP1581">
        <v>0</v>
      </c>
      <c r="AQ1581">
        <v>0</v>
      </c>
      <c r="AR1581">
        <v>1</v>
      </c>
      <c r="AS1581">
        <v>4</v>
      </c>
      <c r="AT1581">
        <v>5</v>
      </c>
      <c r="AU1581" t="s">
        <v>21</v>
      </c>
      <c r="AV1581" t="s">
        <v>654</v>
      </c>
      <c r="AW1581">
        <v>1500</v>
      </c>
      <c r="AX1581">
        <v>150</v>
      </c>
      <c r="AY1581">
        <v>0</v>
      </c>
      <c r="AZ1581">
        <v>2</v>
      </c>
      <c r="BA1581">
        <v>1652</v>
      </c>
      <c r="BB1581">
        <v>5.0849866700000002</v>
      </c>
      <c r="BC1581">
        <v>14.63825578</v>
      </c>
      <c r="BD1581">
        <v>12</v>
      </c>
    </row>
    <row r="1582" spans="1:56" x14ac:dyDescent="0.25">
      <c r="A1582" s="171">
        <v>44195</v>
      </c>
      <c r="B1582" t="s">
        <v>92</v>
      </c>
      <c r="C1582" t="s">
        <v>602</v>
      </c>
      <c r="D1582" t="s">
        <v>940</v>
      </c>
      <c r="E1582" t="s">
        <v>604</v>
      </c>
      <c r="F1582" t="s">
        <v>218</v>
      </c>
      <c r="G1582" t="s">
        <v>837</v>
      </c>
      <c r="H1582" t="s">
        <v>364</v>
      </c>
      <c r="I1582" t="s">
        <v>25</v>
      </c>
      <c r="J1582" t="s">
        <v>596</v>
      </c>
      <c r="L1582" t="s">
        <v>92</v>
      </c>
      <c r="M1582" t="s">
        <v>602</v>
      </c>
      <c r="N1582" t="s">
        <v>157</v>
      </c>
      <c r="O1582" t="s">
        <v>665</v>
      </c>
      <c r="P1582" t="s">
        <v>201</v>
      </c>
      <c r="Q1582" t="s">
        <v>666</v>
      </c>
      <c r="R1582" t="s">
        <v>958</v>
      </c>
      <c r="S1582" t="s">
        <v>267</v>
      </c>
      <c r="T1582" t="s">
        <v>17</v>
      </c>
      <c r="U1582" t="s">
        <v>594</v>
      </c>
      <c r="W1582" t="s">
        <v>163</v>
      </c>
      <c r="X1582" t="s">
        <v>643</v>
      </c>
      <c r="AC1582" t="s">
        <v>372</v>
      </c>
      <c r="AD1582" t="s">
        <v>1009</v>
      </c>
      <c r="AE1582" t="s">
        <v>30</v>
      </c>
      <c r="AG1582">
        <v>5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 s="36">
        <v>1</v>
      </c>
      <c r="AP1582">
        <v>0</v>
      </c>
      <c r="AQ1582">
        <v>0</v>
      </c>
      <c r="AR1582">
        <v>2</v>
      </c>
      <c r="AS1582">
        <v>3</v>
      </c>
      <c r="AT1582">
        <v>5</v>
      </c>
      <c r="AU1582" t="s">
        <v>37</v>
      </c>
      <c r="AW1582">
        <v>430</v>
      </c>
      <c r="AX1582">
        <v>0</v>
      </c>
      <c r="AY1582">
        <v>0</v>
      </c>
      <c r="AZ1582">
        <v>0</v>
      </c>
      <c r="BA1582">
        <v>430</v>
      </c>
      <c r="BB1582">
        <v>5.0849866700000002</v>
      </c>
      <c r="BC1582">
        <v>14.63825578</v>
      </c>
      <c r="BD1582">
        <v>12</v>
      </c>
    </row>
    <row r="1583" spans="1:56" x14ac:dyDescent="0.25">
      <c r="A1583" s="171">
        <v>44195</v>
      </c>
      <c r="B1583" t="s">
        <v>92</v>
      </c>
      <c r="C1583" t="s">
        <v>602</v>
      </c>
      <c r="D1583" t="s">
        <v>940</v>
      </c>
      <c r="E1583" t="s">
        <v>604</v>
      </c>
      <c r="F1583" t="s">
        <v>218</v>
      </c>
      <c r="G1583" t="s">
        <v>837</v>
      </c>
      <c r="H1583" t="s">
        <v>364</v>
      </c>
      <c r="I1583" t="s">
        <v>25</v>
      </c>
      <c r="J1583" t="s">
        <v>596</v>
      </c>
      <c r="L1583" t="s">
        <v>10</v>
      </c>
      <c r="M1583" t="s">
        <v>659</v>
      </c>
      <c r="N1583" t="s">
        <v>11</v>
      </c>
      <c r="O1583" t="s">
        <v>660</v>
      </c>
      <c r="P1583" t="s">
        <v>12</v>
      </c>
      <c r="Q1583" t="s">
        <v>661</v>
      </c>
      <c r="R1583" t="s">
        <v>102</v>
      </c>
      <c r="S1583" t="s">
        <v>265</v>
      </c>
      <c r="T1583" t="s">
        <v>17</v>
      </c>
      <c r="U1583" t="s">
        <v>594</v>
      </c>
      <c r="W1583" t="s">
        <v>18</v>
      </c>
      <c r="X1583" t="s">
        <v>601</v>
      </c>
      <c r="AC1583" t="s">
        <v>372</v>
      </c>
      <c r="AD1583" t="s">
        <v>950</v>
      </c>
      <c r="AE1583" t="s">
        <v>226</v>
      </c>
      <c r="AG1583">
        <v>3</v>
      </c>
      <c r="AH1583">
        <v>0</v>
      </c>
      <c r="AI1583">
        <v>0</v>
      </c>
      <c r="AJ1583">
        <v>4</v>
      </c>
      <c r="AK1583">
        <v>0</v>
      </c>
      <c r="AL1583">
        <v>0</v>
      </c>
      <c r="AM1583">
        <v>0</v>
      </c>
      <c r="AN1583">
        <v>0</v>
      </c>
      <c r="AO1583" s="36">
        <v>2</v>
      </c>
      <c r="AP1583">
        <v>0</v>
      </c>
      <c r="AQ1583">
        <v>0</v>
      </c>
      <c r="AR1583">
        <v>3</v>
      </c>
      <c r="AS1583">
        <v>4</v>
      </c>
      <c r="AT1583">
        <v>7</v>
      </c>
      <c r="AU1583" t="s">
        <v>31</v>
      </c>
      <c r="AW1583">
        <v>1100</v>
      </c>
      <c r="AX1583">
        <v>150</v>
      </c>
      <c r="AY1583">
        <v>0</v>
      </c>
      <c r="AZ1583">
        <v>0</v>
      </c>
      <c r="BA1583">
        <v>1250</v>
      </c>
      <c r="BB1583">
        <v>5.0849866700000002</v>
      </c>
      <c r="BC1583">
        <v>14.63825578</v>
      </c>
      <c r="BD1583">
        <v>12</v>
      </c>
    </row>
    <row r="1584" spans="1:56" x14ac:dyDescent="0.25">
      <c r="A1584" s="171">
        <v>44195</v>
      </c>
      <c r="B1584" t="s">
        <v>92</v>
      </c>
      <c r="C1584" t="s">
        <v>602</v>
      </c>
      <c r="D1584" t="s">
        <v>940</v>
      </c>
      <c r="E1584" t="s">
        <v>604</v>
      </c>
      <c r="F1584" t="s">
        <v>218</v>
      </c>
      <c r="G1584" t="s">
        <v>837</v>
      </c>
      <c r="H1584" t="s">
        <v>364</v>
      </c>
      <c r="I1584" t="s">
        <v>25</v>
      </c>
      <c r="J1584" t="s">
        <v>596</v>
      </c>
      <c r="L1584" t="s">
        <v>92</v>
      </c>
      <c r="M1584" t="s">
        <v>602</v>
      </c>
      <c r="N1584" t="s">
        <v>157</v>
      </c>
      <c r="O1584" t="s">
        <v>665</v>
      </c>
      <c r="P1584" t="s">
        <v>201</v>
      </c>
      <c r="Q1584" t="s">
        <v>666</v>
      </c>
      <c r="R1584" t="s">
        <v>980</v>
      </c>
      <c r="S1584" t="s">
        <v>266</v>
      </c>
      <c r="T1584" t="s">
        <v>17</v>
      </c>
      <c r="U1584" t="s">
        <v>594</v>
      </c>
      <c r="W1584" t="s">
        <v>614</v>
      </c>
      <c r="X1584" t="s">
        <v>615</v>
      </c>
      <c r="AC1584" t="s">
        <v>372</v>
      </c>
      <c r="AD1584" t="s">
        <v>1017</v>
      </c>
      <c r="AE1584" t="s">
        <v>30</v>
      </c>
      <c r="AG1584">
        <v>6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 s="36">
        <v>1</v>
      </c>
      <c r="AP1584">
        <v>0</v>
      </c>
      <c r="AQ1584">
        <v>0</v>
      </c>
      <c r="AR1584">
        <v>2</v>
      </c>
      <c r="AS1584">
        <v>4</v>
      </c>
      <c r="AT1584">
        <v>6</v>
      </c>
      <c r="AU1584" t="s">
        <v>37</v>
      </c>
      <c r="AW1584">
        <v>600</v>
      </c>
      <c r="AX1584">
        <v>0</v>
      </c>
      <c r="AY1584">
        <v>0</v>
      </c>
      <c r="AZ1584">
        <v>0</v>
      </c>
      <c r="BA1584">
        <v>600</v>
      </c>
      <c r="BB1584">
        <v>5.0849866700000002</v>
      </c>
      <c r="BC1584">
        <v>14.63825578</v>
      </c>
      <c r="BD1584">
        <v>12</v>
      </c>
    </row>
    <row r="1585" spans="1:56" x14ac:dyDescent="0.25">
      <c r="A1585" s="171">
        <v>44195</v>
      </c>
      <c r="B1585" t="s">
        <v>92</v>
      </c>
      <c r="C1585" t="s">
        <v>602</v>
      </c>
      <c r="D1585" t="s">
        <v>157</v>
      </c>
      <c r="E1585" t="s">
        <v>665</v>
      </c>
      <c r="F1585" t="s">
        <v>158</v>
      </c>
      <c r="G1585" t="s">
        <v>667</v>
      </c>
      <c r="H1585" t="s">
        <v>847</v>
      </c>
      <c r="I1585" t="s">
        <v>25</v>
      </c>
      <c r="J1585" t="s">
        <v>596</v>
      </c>
      <c r="L1585" t="s">
        <v>26</v>
      </c>
      <c r="M1585" t="s">
        <v>590</v>
      </c>
      <c r="N1585" t="s">
        <v>301</v>
      </c>
      <c r="O1585" t="s">
        <v>745</v>
      </c>
      <c r="P1585" t="s">
        <v>853</v>
      </c>
      <c r="Q1585" t="s">
        <v>854</v>
      </c>
      <c r="R1585" t="s">
        <v>493</v>
      </c>
      <c r="S1585" t="s">
        <v>56</v>
      </c>
      <c r="T1585" t="s">
        <v>544</v>
      </c>
      <c r="U1585" t="s">
        <v>782</v>
      </c>
      <c r="AC1585" t="s">
        <v>372</v>
      </c>
      <c r="AD1585" t="s">
        <v>855</v>
      </c>
      <c r="AE1585" t="s">
        <v>36</v>
      </c>
      <c r="AG1585">
        <v>0</v>
      </c>
      <c r="AH1585">
        <v>2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1</v>
      </c>
      <c r="AP1585">
        <v>0</v>
      </c>
      <c r="AQ1585">
        <v>0</v>
      </c>
      <c r="AR1585">
        <v>0</v>
      </c>
      <c r="AS1585">
        <v>2</v>
      </c>
      <c r="AT1585">
        <v>2</v>
      </c>
      <c r="AU1585" t="s">
        <v>37</v>
      </c>
      <c r="AW1585">
        <v>306</v>
      </c>
      <c r="AX1585">
        <v>0</v>
      </c>
      <c r="AY1585">
        <v>0</v>
      </c>
      <c r="AZ1585">
        <v>0</v>
      </c>
      <c r="BA1585">
        <v>306</v>
      </c>
      <c r="BB1585">
        <v>6.0387188500000004</v>
      </c>
      <c r="BC1585">
        <v>14.40065877</v>
      </c>
      <c r="BD1585">
        <v>12</v>
      </c>
    </row>
    <row r="1586" spans="1:56" x14ac:dyDescent="0.25">
      <c r="A1586" s="171">
        <v>44195</v>
      </c>
      <c r="B1586" t="s">
        <v>92</v>
      </c>
      <c r="C1586" t="s">
        <v>602</v>
      </c>
      <c r="D1586" t="s">
        <v>157</v>
      </c>
      <c r="E1586" t="s">
        <v>665</v>
      </c>
      <c r="F1586" t="s">
        <v>158</v>
      </c>
      <c r="G1586" t="s">
        <v>667</v>
      </c>
      <c r="H1586" t="s">
        <v>847</v>
      </c>
      <c r="I1586" t="s">
        <v>25</v>
      </c>
      <c r="J1586" t="s">
        <v>596</v>
      </c>
      <c r="L1586" t="s">
        <v>26</v>
      </c>
      <c r="M1586" t="s">
        <v>590</v>
      </c>
      <c r="N1586" t="s">
        <v>301</v>
      </c>
      <c r="O1586" t="s">
        <v>745</v>
      </c>
      <c r="P1586" t="s">
        <v>853</v>
      </c>
      <c r="Q1586" t="s">
        <v>854</v>
      </c>
      <c r="R1586" t="s">
        <v>493</v>
      </c>
      <c r="S1586" t="s">
        <v>56</v>
      </c>
      <c r="T1586" t="s">
        <v>544</v>
      </c>
      <c r="U1586" t="s">
        <v>782</v>
      </c>
      <c r="AC1586" t="s">
        <v>372</v>
      </c>
      <c r="AD1586" t="s">
        <v>855</v>
      </c>
      <c r="AE1586" t="s">
        <v>36</v>
      </c>
      <c r="AG1586">
        <v>0</v>
      </c>
      <c r="AH1586">
        <v>2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1</v>
      </c>
      <c r="AP1586">
        <v>0</v>
      </c>
      <c r="AQ1586">
        <v>0</v>
      </c>
      <c r="AR1586">
        <v>0</v>
      </c>
      <c r="AS1586">
        <v>2</v>
      </c>
      <c r="AT1586">
        <v>2</v>
      </c>
      <c r="AU1586" t="s">
        <v>37</v>
      </c>
      <c r="AW1586">
        <v>170</v>
      </c>
      <c r="AX1586">
        <v>0</v>
      </c>
      <c r="AY1586">
        <v>0</v>
      </c>
      <c r="AZ1586">
        <v>0</v>
      </c>
      <c r="BA1586">
        <v>170</v>
      </c>
      <c r="BB1586">
        <v>6.0387188500000004</v>
      </c>
      <c r="BC1586">
        <v>14.40065877</v>
      </c>
      <c r="BD1586">
        <v>12</v>
      </c>
    </row>
    <row r="1587" spans="1:56" x14ac:dyDescent="0.25">
      <c r="A1587" s="171">
        <v>44195</v>
      </c>
      <c r="B1587" t="s">
        <v>92</v>
      </c>
      <c r="C1587" t="s">
        <v>602</v>
      </c>
      <c r="D1587" t="s">
        <v>157</v>
      </c>
      <c r="E1587" t="s">
        <v>665</v>
      </c>
      <c r="F1587" t="s">
        <v>158</v>
      </c>
      <c r="G1587" t="s">
        <v>667</v>
      </c>
      <c r="H1587" t="s">
        <v>847</v>
      </c>
      <c r="I1587" t="s">
        <v>25</v>
      </c>
      <c r="J1587" t="s">
        <v>596</v>
      </c>
      <c r="L1587" t="s">
        <v>26</v>
      </c>
      <c r="M1587" t="s">
        <v>590</v>
      </c>
      <c r="N1587" t="s">
        <v>301</v>
      </c>
      <c r="O1587" t="s">
        <v>745</v>
      </c>
      <c r="P1587" t="s">
        <v>853</v>
      </c>
      <c r="Q1587" t="s">
        <v>854</v>
      </c>
      <c r="R1587" t="s">
        <v>493</v>
      </c>
      <c r="S1587" t="s">
        <v>56</v>
      </c>
      <c r="T1587" t="s">
        <v>544</v>
      </c>
      <c r="U1587" t="s">
        <v>782</v>
      </c>
      <c r="AC1587" t="s">
        <v>372</v>
      </c>
      <c r="AD1587" t="s">
        <v>855</v>
      </c>
      <c r="AE1587" t="s">
        <v>36</v>
      </c>
      <c r="AG1587">
        <v>0</v>
      </c>
      <c r="AH1587">
        <v>3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1</v>
      </c>
      <c r="AP1587">
        <v>0</v>
      </c>
      <c r="AQ1587">
        <v>0</v>
      </c>
      <c r="AR1587">
        <v>0</v>
      </c>
      <c r="AS1587">
        <v>3</v>
      </c>
      <c r="AT1587">
        <v>3</v>
      </c>
      <c r="AU1587" t="s">
        <v>37</v>
      </c>
      <c r="AW1587">
        <v>316</v>
      </c>
      <c r="AX1587">
        <v>0</v>
      </c>
      <c r="AY1587">
        <v>0</v>
      </c>
      <c r="AZ1587">
        <v>0</v>
      </c>
      <c r="BA1587">
        <v>316</v>
      </c>
      <c r="BB1587">
        <v>6.0387188500000004</v>
      </c>
      <c r="BC1587">
        <v>14.40065877</v>
      </c>
      <c r="BD1587">
        <v>12</v>
      </c>
    </row>
    <row r="1588" spans="1:56" x14ac:dyDescent="0.25">
      <c r="A1588" s="171">
        <v>44195</v>
      </c>
      <c r="B1588" t="s">
        <v>92</v>
      </c>
      <c r="C1588" t="s">
        <v>602</v>
      </c>
      <c r="D1588" t="s">
        <v>157</v>
      </c>
      <c r="E1588" t="s">
        <v>665</v>
      </c>
      <c r="F1588" t="s">
        <v>158</v>
      </c>
      <c r="G1588" t="s">
        <v>667</v>
      </c>
      <c r="H1588" t="s">
        <v>847</v>
      </c>
      <c r="I1588" t="s">
        <v>25</v>
      </c>
      <c r="J1588" t="s">
        <v>596</v>
      </c>
      <c r="L1588" t="s">
        <v>26</v>
      </c>
      <c r="M1588" t="s">
        <v>590</v>
      </c>
      <c r="N1588" t="s">
        <v>301</v>
      </c>
      <c r="O1588" t="s">
        <v>745</v>
      </c>
      <c r="P1588" t="s">
        <v>853</v>
      </c>
      <c r="Q1588" t="s">
        <v>854</v>
      </c>
      <c r="R1588" t="s">
        <v>493</v>
      </c>
      <c r="S1588" t="s">
        <v>56</v>
      </c>
      <c r="T1588" t="s">
        <v>544</v>
      </c>
      <c r="U1588" t="s">
        <v>782</v>
      </c>
      <c r="AC1588" t="s">
        <v>372</v>
      </c>
      <c r="AD1588" t="s">
        <v>855</v>
      </c>
      <c r="AE1588" t="s">
        <v>36</v>
      </c>
      <c r="AG1588">
        <v>0</v>
      </c>
      <c r="AH1588">
        <v>2</v>
      </c>
      <c r="AI1588">
        <v>0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1</v>
      </c>
      <c r="AP1588">
        <v>0</v>
      </c>
      <c r="AQ1588">
        <v>0</v>
      </c>
      <c r="AR1588">
        <v>0</v>
      </c>
      <c r="AS1588">
        <v>2</v>
      </c>
      <c r="AT1588">
        <v>2</v>
      </c>
      <c r="AU1588" t="s">
        <v>37</v>
      </c>
      <c r="AW1588">
        <v>202</v>
      </c>
      <c r="AX1588">
        <v>0</v>
      </c>
      <c r="AY1588">
        <v>0</v>
      </c>
      <c r="AZ1588">
        <v>0</v>
      </c>
      <c r="BA1588">
        <v>202</v>
      </c>
      <c r="BB1588">
        <v>6.0387188500000004</v>
      </c>
      <c r="BC1588">
        <v>14.40065877</v>
      </c>
      <c r="BD1588">
        <v>12</v>
      </c>
    </row>
    <row r="1589" spans="1:56" x14ac:dyDescent="0.25">
      <c r="A1589" s="171">
        <v>44195</v>
      </c>
      <c r="B1589" t="s">
        <v>10</v>
      </c>
      <c r="C1589" t="s">
        <v>659</v>
      </c>
      <c r="D1589" t="s">
        <v>927</v>
      </c>
      <c r="E1589" t="s">
        <v>928</v>
      </c>
      <c r="F1589" t="s">
        <v>1143</v>
      </c>
      <c r="G1589" t="s">
        <v>1144</v>
      </c>
      <c r="H1589" t="s">
        <v>578</v>
      </c>
      <c r="I1589" t="s">
        <v>14</v>
      </c>
      <c r="J1589" t="s">
        <v>611</v>
      </c>
      <c r="L1589" t="s">
        <v>97</v>
      </c>
      <c r="M1589" t="s">
        <v>644</v>
      </c>
      <c r="R1589" t="s">
        <v>372</v>
      </c>
      <c r="S1589" t="s">
        <v>314</v>
      </c>
      <c r="T1589" t="s">
        <v>25</v>
      </c>
      <c r="U1589" t="s">
        <v>596</v>
      </c>
      <c r="W1589" t="s">
        <v>10</v>
      </c>
      <c r="X1589" t="s">
        <v>659</v>
      </c>
      <c r="Y1589" t="s">
        <v>927</v>
      </c>
      <c r="Z1589" t="s">
        <v>928</v>
      </c>
      <c r="AA1589" t="s">
        <v>1143</v>
      </c>
      <c r="AB1589" t="s">
        <v>1144</v>
      </c>
      <c r="AC1589" t="s">
        <v>1145</v>
      </c>
      <c r="AD1589" t="s">
        <v>279</v>
      </c>
      <c r="AE1589" t="s">
        <v>36</v>
      </c>
      <c r="AG1589">
        <v>0</v>
      </c>
      <c r="AH1589">
        <v>6</v>
      </c>
      <c r="AI1589">
        <v>0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 s="36">
        <v>1</v>
      </c>
      <c r="AP1589">
        <v>0</v>
      </c>
      <c r="AQ1589">
        <v>0</v>
      </c>
      <c r="AR1589">
        <v>0</v>
      </c>
      <c r="AS1589">
        <v>6</v>
      </c>
      <c r="AT1589">
        <v>6</v>
      </c>
      <c r="AU1589" t="s">
        <v>151</v>
      </c>
      <c r="AV1589" t="s">
        <v>327</v>
      </c>
      <c r="AW1589">
        <v>313</v>
      </c>
      <c r="AX1589">
        <v>0</v>
      </c>
      <c r="AY1589">
        <v>0</v>
      </c>
      <c r="AZ1589">
        <v>2</v>
      </c>
      <c r="BA1589">
        <v>315</v>
      </c>
      <c r="BB1589">
        <v>9.2572727399999994</v>
      </c>
      <c r="BC1589">
        <v>13.77182711</v>
      </c>
      <c r="BD1589">
        <v>12</v>
      </c>
    </row>
    <row r="1590" spans="1:56" x14ac:dyDescent="0.25">
      <c r="A1590" s="171">
        <v>44196</v>
      </c>
      <c r="B1590" t="s">
        <v>26</v>
      </c>
      <c r="C1590" t="s">
        <v>590</v>
      </c>
      <c r="D1590" t="s">
        <v>591</v>
      </c>
      <c r="E1590" t="s">
        <v>592</v>
      </c>
      <c r="F1590" t="s">
        <v>142</v>
      </c>
      <c r="G1590" t="s">
        <v>606</v>
      </c>
      <c r="H1590" t="s">
        <v>363</v>
      </c>
      <c r="I1590" t="s">
        <v>14</v>
      </c>
      <c r="J1590" t="s">
        <v>611</v>
      </c>
      <c r="L1590" t="s">
        <v>147</v>
      </c>
      <c r="M1590" t="s">
        <v>641</v>
      </c>
      <c r="R1590" t="s">
        <v>372</v>
      </c>
      <c r="S1590" t="s">
        <v>265</v>
      </c>
      <c r="T1590" t="s">
        <v>25</v>
      </c>
      <c r="U1590" t="s">
        <v>596</v>
      </c>
      <c r="W1590" t="s">
        <v>26</v>
      </c>
      <c r="X1590" t="s">
        <v>590</v>
      </c>
      <c r="Y1590" t="s">
        <v>591</v>
      </c>
      <c r="Z1590" t="s">
        <v>592</v>
      </c>
      <c r="AA1590" t="s">
        <v>142</v>
      </c>
      <c r="AB1590" t="s">
        <v>606</v>
      </c>
      <c r="AC1590" t="s">
        <v>677</v>
      </c>
      <c r="AD1590" t="s">
        <v>279</v>
      </c>
      <c r="AE1590" t="s">
        <v>36</v>
      </c>
      <c r="AG1590">
        <v>0</v>
      </c>
      <c r="AH1590">
        <v>9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1</v>
      </c>
      <c r="AP1590">
        <v>0</v>
      </c>
      <c r="AQ1590">
        <v>2</v>
      </c>
      <c r="AR1590">
        <v>2</v>
      </c>
      <c r="AS1590">
        <v>5</v>
      </c>
      <c r="AT1590">
        <v>9</v>
      </c>
      <c r="AU1590" t="s">
        <v>151</v>
      </c>
      <c r="AV1590" t="s">
        <v>654</v>
      </c>
      <c r="AW1590">
        <v>235</v>
      </c>
      <c r="AX1590">
        <v>35</v>
      </c>
      <c r="AY1590">
        <v>0</v>
      </c>
      <c r="AZ1590">
        <v>10</v>
      </c>
      <c r="BA1590">
        <v>280</v>
      </c>
      <c r="BB1590">
        <v>6.9304543000000001</v>
      </c>
      <c r="BC1590">
        <v>14.819990539999999</v>
      </c>
      <c r="BD1590">
        <v>12</v>
      </c>
    </row>
    <row r="1591" spans="1:56" x14ac:dyDescent="0.25">
      <c r="A1591" s="171">
        <v>44196</v>
      </c>
      <c r="B1591" t="s">
        <v>26</v>
      </c>
      <c r="C1591" t="s">
        <v>590</v>
      </c>
      <c r="D1591" t="s">
        <v>591</v>
      </c>
      <c r="E1591" t="s">
        <v>592</v>
      </c>
      <c r="F1591" t="s">
        <v>142</v>
      </c>
      <c r="G1591" t="s">
        <v>606</v>
      </c>
      <c r="H1591" t="s">
        <v>363</v>
      </c>
      <c r="I1591" t="s">
        <v>14</v>
      </c>
      <c r="J1591" t="s">
        <v>611</v>
      </c>
      <c r="L1591" t="s">
        <v>208</v>
      </c>
      <c r="M1591" t="s">
        <v>631</v>
      </c>
      <c r="R1591" t="s">
        <v>372</v>
      </c>
      <c r="S1591" t="s">
        <v>265</v>
      </c>
      <c r="T1591" t="s">
        <v>25</v>
      </c>
      <c r="U1591" t="s">
        <v>596</v>
      </c>
      <c r="W1591" t="s">
        <v>26</v>
      </c>
      <c r="X1591" t="s">
        <v>590</v>
      </c>
      <c r="Y1591" t="s">
        <v>591</v>
      </c>
      <c r="Z1591" t="s">
        <v>592</v>
      </c>
      <c r="AA1591" t="s">
        <v>142</v>
      </c>
      <c r="AB1591" t="s">
        <v>606</v>
      </c>
      <c r="AC1591" t="s">
        <v>678</v>
      </c>
      <c r="AD1591" t="s">
        <v>279</v>
      </c>
      <c r="AE1591" t="s">
        <v>36</v>
      </c>
      <c r="AG1591">
        <v>0</v>
      </c>
      <c r="AH1591">
        <v>10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1</v>
      </c>
      <c r="AP1591">
        <v>3</v>
      </c>
      <c r="AQ1591">
        <v>2</v>
      </c>
      <c r="AR1591">
        <v>1</v>
      </c>
      <c r="AS1591">
        <v>4</v>
      </c>
      <c r="AT1591">
        <v>10</v>
      </c>
      <c r="AU1591" t="s">
        <v>151</v>
      </c>
      <c r="AV1591" t="s">
        <v>652</v>
      </c>
      <c r="AW1591">
        <v>290</v>
      </c>
      <c r="AX1591">
        <v>49</v>
      </c>
      <c r="AY1591">
        <v>0</v>
      </c>
      <c r="AZ1591">
        <v>15</v>
      </c>
      <c r="BA1591">
        <v>354</v>
      </c>
      <c r="BB1591">
        <v>6.9304543000000001</v>
      </c>
      <c r="BC1591">
        <v>14.819990539999999</v>
      </c>
      <c r="BD1591">
        <v>12</v>
      </c>
    </row>
    <row r="1592" spans="1:56" x14ac:dyDescent="0.25">
      <c r="A1592" s="171">
        <v>44196</v>
      </c>
      <c r="B1592" t="s">
        <v>26</v>
      </c>
      <c r="C1592" t="s">
        <v>590</v>
      </c>
      <c r="D1592" t="s">
        <v>591</v>
      </c>
      <c r="E1592" t="s">
        <v>592</v>
      </c>
      <c r="F1592" t="s">
        <v>142</v>
      </c>
      <c r="G1592" t="s">
        <v>606</v>
      </c>
      <c r="H1592" t="s">
        <v>363</v>
      </c>
      <c r="I1592" t="s">
        <v>14</v>
      </c>
      <c r="J1592" t="s">
        <v>611</v>
      </c>
      <c r="L1592" t="s">
        <v>208</v>
      </c>
      <c r="M1592" t="s">
        <v>631</v>
      </c>
      <c r="R1592" t="s">
        <v>372</v>
      </c>
      <c r="S1592" t="s">
        <v>315</v>
      </c>
      <c r="T1592" t="s">
        <v>25</v>
      </c>
      <c r="U1592" t="s">
        <v>596</v>
      </c>
      <c r="W1592" t="s">
        <v>26</v>
      </c>
      <c r="X1592" t="s">
        <v>590</v>
      </c>
      <c r="Y1592" t="s">
        <v>591</v>
      </c>
      <c r="Z1592" t="s">
        <v>592</v>
      </c>
      <c r="AA1592" t="s">
        <v>142</v>
      </c>
      <c r="AB1592" t="s">
        <v>606</v>
      </c>
      <c r="AC1592" t="s">
        <v>678</v>
      </c>
      <c r="AD1592" t="s">
        <v>279</v>
      </c>
      <c r="AE1592" t="s">
        <v>36</v>
      </c>
      <c r="AG1592">
        <v>0</v>
      </c>
      <c r="AH1592">
        <v>5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1</v>
      </c>
      <c r="AP1592">
        <v>1</v>
      </c>
      <c r="AQ1592">
        <v>2</v>
      </c>
      <c r="AR1592">
        <v>0</v>
      </c>
      <c r="AS1592">
        <v>2</v>
      </c>
      <c r="AT1592">
        <v>5</v>
      </c>
      <c r="AU1592" t="s">
        <v>37</v>
      </c>
      <c r="AW1592">
        <v>195</v>
      </c>
      <c r="AX1592">
        <v>0</v>
      </c>
      <c r="AY1592">
        <v>0</v>
      </c>
      <c r="AZ1592">
        <v>0</v>
      </c>
      <c r="BA1592">
        <v>195</v>
      </c>
      <c r="BB1592">
        <v>6.9304543000000001</v>
      </c>
      <c r="BC1592">
        <v>14.819990539999999</v>
      </c>
      <c r="BD1592">
        <v>12</v>
      </c>
    </row>
    <row r="1593" spans="1:56" x14ac:dyDescent="0.25">
      <c r="A1593" s="171">
        <v>44196</v>
      </c>
      <c r="B1593" t="s">
        <v>26</v>
      </c>
      <c r="C1593" t="s">
        <v>590</v>
      </c>
      <c r="D1593" t="s">
        <v>591</v>
      </c>
      <c r="E1593" t="s">
        <v>592</v>
      </c>
      <c r="F1593" t="s">
        <v>88</v>
      </c>
      <c r="G1593" t="s">
        <v>593</v>
      </c>
      <c r="H1593" t="s">
        <v>89</v>
      </c>
      <c r="I1593" t="s">
        <v>25</v>
      </c>
      <c r="J1593" t="s">
        <v>596</v>
      </c>
      <c r="L1593" t="s">
        <v>26</v>
      </c>
      <c r="M1593" t="s">
        <v>590</v>
      </c>
      <c r="N1593" t="s">
        <v>591</v>
      </c>
      <c r="O1593" t="s">
        <v>592</v>
      </c>
      <c r="P1593" t="s">
        <v>88</v>
      </c>
      <c r="Q1593" t="s">
        <v>593</v>
      </c>
      <c r="R1593" t="s">
        <v>331</v>
      </c>
      <c r="S1593" t="s">
        <v>279</v>
      </c>
      <c r="T1593" t="s">
        <v>25</v>
      </c>
      <c r="U1593" t="s">
        <v>596</v>
      </c>
      <c r="W1593" t="s">
        <v>26</v>
      </c>
      <c r="X1593" t="s">
        <v>590</v>
      </c>
      <c r="Y1593" t="s">
        <v>591</v>
      </c>
      <c r="Z1593" t="s">
        <v>592</v>
      </c>
      <c r="AA1593" t="s">
        <v>88</v>
      </c>
      <c r="AB1593" t="s">
        <v>593</v>
      </c>
      <c r="AC1593" t="s">
        <v>400</v>
      </c>
      <c r="AD1593" t="s">
        <v>664</v>
      </c>
      <c r="AE1593" t="s">
        <v>30</v>
      </c>
      <c r="AG1593">
        <v>1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 s="36">
        <v>1</v>
      </c>
      <c r="AP1593">
        <v>0</v>
      </c>
      <c r="AQ1593">
        <v>0</v>
      </c>
      <c r="AR1593">
        <v>0</v>
      </c>
      <c r="AS1593">
        <v>1</v>
      </c>
      <c r="AT1593">
        <v>1</v>
      </c>
      <c r="AU1593" t="s">
        <v>37</v>
      </c>
      <c r="AW1593">
        <v>15</v>
      </c>
      <c r="AX1593">
        <v>0</v>
      </c>
      <c r="AY1593">
        <v>0</v>
      </c>
      <c r="AZ1593">
        <v>0</v>
      </c>
      <c r="BA1593">
        <v>15</v>
      </c>
      <c r="BB1593">
        <v>6.7419379599999996</v>
      </c>
      <c r="BC1593">
        <v>14.56870743</v>
      </c>
      <c r="BD1593">
        <v>12</v>
      </c>
    </row>
    <row r="1594" spans="1:56" x14ac:dyDescent="0.25">
      <c r="A1594" s="171">
        <v>44196</v>
      </c>
      <c r="B1594" t="s">
        <v>26</v>
      </c>
      <c r="C1594" t="s">
        <v>590</v>
      </c>
      <c r="D1594" t="s">
        <v>591</v>
      </c>
      <c r="E1594" t="s">
        <v>592</v>
      </c>
      <c r="F1594" t="s">
        <v>88</v>
      </c>
      <c r="G1594" t="s">
        <v>593</v>
      </c>
      <c r="H1594" t="s">
        <v>89</v>
      </c>
      <c r="I1594" t="s">
        <v>25</v>
      </c>
      <c r="J1594" t="s">
        <v>596</v>
      </c>
      <c r="L1594" t="s">
        <v>26</v>
      </c>
      <c r="M1594" t="s">
        <v>590</v>
      </c>
      <c r="N1594" t="s">
        <v>591</v>
      </c>
      <c r="O1594" t="s">
        <v>592</v>
      </c>
      <c r="P1594" t="s">
        <v>142</v>
      </c>
      <c r="Q1594" t="s">
        <v>606</v>
      </c>
      <c r="R1594" t="s">
        <v>699</v>
      </c>
      <c r="S1594" t="s">
        <v>267</v>
      </c>
      <c r="T1594" t="s">
        <v>25</v>
      </c>
      <c r="U1594" t="s">
        <v>596</v>
      </c>
      <c r="W1594" t="s">
        <v>92</v>
      </c>
      <c r="X1594" t="s">
        <v>602</v>
      </c>
      <c r="Y1594" t="s">
        <v>603</v>
      </c>
      <c r="Z1594" t="s">
        <v>604</v>
      </c>
      <c r="AA1594" t="s">
        <v>99</v>
      </c>
      <c r="AB1594" t="s">
        <v>695</v>
      </c>
      <c r="AC1594" t="s">
        <v>416</v>
      </c>
      <c r="AD1594" t="s">
        <v>343</v>
      </c>
      <c r="AE1594" t="s">
        <v>30</v>
      </c>
      <c r="AG1594">
        <v>4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1</v>
      </c>
      <c r="AP1594">
        <v>0</v>
      </c>
      <c r="AQ1594">
        <v>0</v>
      </c>
      <c r="AR1594">
        <v>1</v>
      </c>
      <c r="AS1594">
        <v>3</v>
      </c>
      <c r="AT1594">
        <v>4</v>
      </c>
      <c r="AU1594" t="s">
        <v>37</v>
      </c>
      <c r="AW1594">
        <v>67</v>
      </c>
      <c r="AX1594">
        <v>0</v>
      </c>
      <c r="AY1594">
        <v>0</v>
      </c>
      <c r="AZ1594">
        <v>0</v>
      </c>
      <c r="BA1594">
        <v>67</v>
      </c>
      <c r="BB1594">
        <v>6.7419379599999996</v>
      </c>
      <c r="BC1594">
        <v>14.56870743</v>
      </c>
      <c r="BD1594">
        <v>12</v>
      </c>
    </row>
    <row r="1595" spans="1:56" x14ac:dyDescent="0.25">
      <c r="A1595" s="171">
        <v>44196</v>
      </c>
      <c r="B1595" t="s">
        <v>92</v>
      </c>
      <c r="C1595" t="s">
        <v>602</v>
      </c>
      <c r="D1595" t="s">
        <v>940</v>
      </c>
      <c r="E1595" t="s">
        <v>604</v>
      </c>
      <c r="F1595" t="s">
        <v>193</v>
      </c>
      <c r="G1595" t="s">
        <v>754</v>
      </c>
      <c r="H1595" t="s">
        <v>367</v>
      </c>
      <c r="I1595" t="s">
        <v>25</v>
      </c>
      <c r="J1595" t="s">
        <v>596</v>
      </c>
      <c r="L1595" t="s">
        <v>92</v>
      </c>
      <c r="M1595" t="s">
        <v>602</v>
      </c>
      <c r="N1595" t="s">
        <v>940</v>
      </c>
      <c r="O1595" t="s">
        <v>604</v>
      </c>
      <c r="P1595" t="s">
        <v>193</v>
      </c>
      <c r="Q1595" t="s">
        <v>754</v>
      </c>
      <c r="R1595" t="s">
        <v>366</v>
      </c>
      <c r="S1595" t="s">
        <v>658</v>
      </c>
      <c r="T1595" t="s">
        <v>25</v>
      </c>
      <c r="U1595" t="s">
        <v>596</v>
      </c>
      <c r="W1595" t="s">
        <v>92</v>
      </c>
      <c r="X1595" t="s">
        <v>602</v>
      </c>
      <c r="Y1595" t="s">
        <v>603</v>
      </c>
      <c r="Z1595" t="s">
        <v>604</v>
      </c>
      <c r="AA1595" t="s">
        <v>154</v>
      </c>
      <c r="AB1595" t="s">
        <v>605</v>
      </c>
      <c r="AC1595" t="s">
        <v>401</v>
      </c>
      <c r="AD1595" t="s">
        <v>664</v>
      </c>
      <c r="AE1595" t="s">
        <v>30</v>
      </c>
      <c r="AG1595">
        <v>2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 s="36">
        <v>1</v>
      </c>
      <c r="AP1595">
        <v>0</v>
      </c>
      <c r="AQ1595">
        <v>0</v>
      </c>
      <c r="AR1595">
        <v>0</v>
      </c>
      <c r="AS1595">
        <v>2</v>
      </c>
      <c r="AT1595">
        <v>2</v>
      </c>
      <c r="AU1595" t="s">
        <v>37</v>
      </c>
      <c r="AW1595">
        <v>13</v>
      </c>
      <c r="AX1595">
        <v>0</v>
      </c>
      <c r="AY1595">
        <v>0</v>
      </c>
      <c r="AZ1595">
        <v>0</v>
      </c>
      <c r="BA1595">
        <v>13</v>
      </c>
      <c r="BB1595">
        <v>4.8990748999999996</v>
      </c>
      <c r="BC1595">
        <v>14.54433978</v>
      </c>
      <c r="BD1595">
        <v>12</v>
      </c>
    </row>
    <row r="1596" spans="1:56" x14ac:dyDescent="0.25">
      <c r="A1596" s="171">
        <v>44196</v>
      </c>
      <c r="B1596" t="s">
        <v>92</v>
      </c>
      <c r="C1596" t="s">
        <v>602</v>
      </c>
      <c r="D1596" t="s">
        <v>940</v>
      </c>
      <c r="E1596" t="s">
        <v>604</v>
      </c>
      <c r="F1596" t="s">
        <v>193</v>
      </c>
      <c r="G1596" t="s">
        <v>754</v>
      </c>
      <c r="H1596" t="s">
        <v>367</v>
      </c>
      <c r="I1596" t="s">
        <v>25</v>
      </c>
      <c r="J1596" t="s">
        <v>596</v>
      </c>
      <c r="L1596" t="s">
        <v>92</v>
      </c>
      <c r="M1596" t="s">
        <v>602</v>
      </c>
      <c r="N1596" t="s">
        <v>940</v>
      </c>
      <c r="O1596" t="s">
        <v>604</v>
      </c>
      <c r="P1596" t="s">
        <v>193</v>
      </c>
      <c r="Q1596" t="s">
        <v>754</v>
      </c>
      <c r="R1596" t="s">
        <v>366</v>
      </c>
      <c r="S1596" t="s">
        <v>267</v>
      </c>
      <c r="T1596" t="s">
        <v>25</v>
      </c>
      <c r="U1596" t="s">
        <v>596</v>
      </c>
      <c r="W1596" t="s">
        <v>92</v>
      </c>
      <c r="X1596" t="s">
        <v>602</v>
      </c>
      <c r="Y1596" t="s">
        <v>603</v>
      </c>
      <c r="Z1596" t="s">
        <v>604</v>
      </c>
      <c r="AA1596" t="s">
        <v>154</v>
      </c>
      <c r="AB1596" t="s">
        <v>605</v>
      </c>
      <c r="AC1596" t="s">
        <v>481</v>
      </c>
      <c r="AD1596" t="s">
        <v>664</v>
      </c>
      <c r="AE1596" t="s">
        <v>30</v>
      </c>
      <c r="AG1596">
        <v>3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 s="36">
        <v>1</v>
      </c>
      <c r="AP1596">
        <v>0</v>
      </c>
      <c r="AQ1596">
        <v>0</v>
      </c>
      <c r="AR1596">
        <v>0</v>
      </c>
      <c r="AS1596">
        <v>3</v>
      </c>
      <c r="AT1596">
        <v>3</v>
      </c>
      <c r="AU1596" t="s">
        <v>37</v>
      </c>
      <c r="AW1596">
        <v>12</v>
      </c>
      <c r="AX1596">
        <v>0</v>
      </c>
      <c r="AY1596">
        <v>0</v>
      </c>
      <c r="AZ1596">
        <v>0</v>
      </c>
      <c r="BA1596">
        <v>12</v>
      </c>
      <c r="BB1596">
        <v>4.8990748999999996</v>
      </c>
      <c r="BC1596">
        <v>14.54433978</v>
      </c>
      <c r="BD1596">
        <v>12</v>
      </c>
    </row>
    <row r="1597" spans="1:56" x14ac:dyDescent="0.25">
      <c r="A1597" s="171">
        <v>44196</v>
      </c>
      <c r="B1597" t="s">
        <v>92</v>
      </c>
      <c r="C1597" t="s">
        <v>602</v>
      </c>
      <c r="D1597" t="s">
        <v>940</v>
      </c>
      <c r="E1597" t="s">
        <v>604</v>
      </c>
      <c r="F1597" t="s">
        <v>193</v>
      </c>
      <c r="G1597" t="s">
        <v>754</v>
      </c>
      <c r="H1597" t="s">
        <v>367</v>
      </c>
      <c r="I1597" t="s">
        <v>25</v>
      </c>
      <c r="J1597" t="s">
        <v>596</v>
      </c>
      <c r="L1597" t="s">
        <v>92</v>
      </c>
      <c r="M1597" t="s">
        <v>602</v>
      </c>
      <c r="N1597" t="s">
        <v>940</v>
      </c>
      <c r="O1597" t="s">
        <v>604</v>
      </c>
      <c r="P1597" t="s">
        <v>193</v>
      </c>
      <c r="Q1597" t="s">
        <v>754</v>
      </c>
      <c r="R1597" t="s">
        <v>1114</v>
      </c>
      <c r="S1597" t="s">
        <v>658</v>
      </c>
      <c r="T1597" t="s">
        <v>25</v>
      </c>
      <c r="U1597" t="s">
        <v>596</v>
      </c>
      <c r="W1597" t="s">
        <v>92</v>
      </c>
      <c r="X1597" t="s">
        <v>602</v>
      </c>
      <c r="Y1597" t="s">
        <v>93</v>
      </c>
      <c r="Z1597" t="s">
        <v>687</v>
      </c>
      <c r="AA1597" t="s">
        <v>1129</v>
      </c>
      <c r="AB1597" t="s">
        <v>1130</v>
      </c>
      <c r="AC1597" t="s">
        <v>1131</v>
      </c>
      <c r="AD1597" t="s">
        <v>863</v>
      </c>
      <c r="AE1597" t="s">
        <v>30</v>
      </c>
      <c r="AG1597">
        <v>4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 s="36">
        <v>1</v>
      </c>
      <c r="AP1597">
        <v>0</v>
      </c>
      <c r="AQ1597">
        <v>0</v>
      </c>
      <c r="AR1597">
        <v>0</v>
      </c>
      <c r="AS1597">
        <v>4</v>
      </c>
      <c r="AT1597">
        <v>4</v>
      </c>
      <c r="AU1597" t="s">
        <v>37</v>
      </c>
      <c r="AW1597">
        <v>58</v>
      </c>
      <c r="AX1597">
        <v>0</v>
      </c>
      <c r="AY1597">
        <v>0</v>
      </c>
      <c r="AZ1597">
        <v>0</v>
      </c>
      <c r="BA1597">
        <v>58</v>
      </c>
      <c r="BB1597">
        <v>4.8990748999999996</v>
      </c>
      <c r="BC1597">
        <v>14.54433978</v>
      </c>
      <c r="BD1597">
        <v>12</v>
      </c>
    </row>
    <row r="1598" spans="1:56" x14ac:dyDescent="0.25">
      <c r="A1598" s="171">
        <v>44196</v>
      </c>
      <c r="B1598" t="s">
        <v>92</v>
      </c>
      <c r="C1598" t="s">
        <v>602</v>
      </c>
      <c r="D1598" t="s">
        <v>940</v>
      </c>
      <c r="E1598" t="s">
        <v>604</v>
      </c>
      <c r="F1598" t="s">
        <v>193</v>
      </c>
      <c r="G1598" t="s">
        <v>754</v>
      </c>
      <c r="H1598" t="s">
        <v>367</v>
      </c>
      <c r="I1598" t="s">
        <v>14</v>
      </c>
      <c r="J1598" t="s">
        <v>611</v>
      </c>
      <c r="L1598" t="s">
        <v>280</v>
      </c>
      <c r="M1598" t="s">
        <v>1028</v>
      </c>
      <c r="R1598" t="s">
        <v>372</v>
      </c>
      <c r="S1598" t="s">
        <v>541</v>
      </c>
      <c r="T1598" t="s">
        <v>544</v>
      </c>
      <c r="U1598" t="s">
        <v>782</v>
      </c>
      <c r="AC1598" t="s">
        <v>372</v>
      </c>
      <c r="AD1598" t="s">
        <v>855</v>
      </c>
      <c r="AE1598" t="s">
        <v>20</v>
      </c>
      <c r="AG1598">
        <v>3</v>
      </c>
      <c r="AH1598">
        <v>6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 s="36">
        <v>2</v>
      </c>
      <c r="AP1598">
        <v>0</v>
      </c>
      <c r="AQ1598">
        <v>0</v>
      </c>
      <c r="AR1598">
        <v>0</v>
      </c>
      <c r="AS1598">
        <v>9</v>
      </c>
      <c r="AT1598">
        <v>9</v>
      </c>
      <c r="AU1598" t="s">
        <v>37</v>
      </c>
      <c r="AW1598">
        <v>268</v>
      </c>
      <c r="AX1598">
        <v>0</v>
      </c>
      <c r="AY1598">
        <v>0</v>
      </c>
      <c r="AZ1598">
        <v>0</v>
      </c>
      <c r="BA1598">
        <v>268</v>
      </c>
      <c r="BB1598">
        <v>4.8990748999999996</v>
      </c>
      <c r="BC1598">
        <v>14.54433978</v>
      </c>
      <c r="BD1598">
        <v>12</v>
      </c>
    </row>
    <row r="1599" spans="1:56" x14ac:dyDescent="0.25">
      <c r="A1599" s="171">
        <v>44196</v>
      </c>
      <c r="B1599" t="s">
        <v>92</v>
      </c>
      <c r="C1599" t="s">
        <v>602</v>
      </c>
      <c r="D1599" t="s">
        <v>940</v>
      </c>
      <c r="E1599" t="s">
        <v>604</v>
      </c>
      <c r="F1599" t="s">
        <v>193</v>
      </c>
      <c r="G1599" t="s">
        <v>754</v>
      </c>
      <c r="H1599" t="s">
        <v>367</v>
      </c>
      <c r="I1599" t="s">
        <v>25</v>
      </c>
      <c r="J1599" t="s">
        <v>596</v>
      </c>
      <c r="L1599" t="s">
        <v>92</v>
      </c>
      <c r="M1599" t="s">
        <v>602</v>
      </c>
      <c r="N1599" t="s">
        <v>940</v>
      </c>
      <c r="O1599" t="s">
        <v>604</v>
      </c>
      <c r="P1599" t="s">
        <v>193</v>
      </c>
      <c r="Q1599" t="s">
        <v>754</v>
      </c>
      <c r="R1599" t="s">
        <v>366</v>
      </c>
      <c r="S1599" t="s">
        <v>267</v>
      </c>
      <c r="T1599" t="s">
        <v>25</v>
      </c>
      <c r="U1599" t="s">
        <v>596</v>
      </c>
      <c r="W1599" t="s">
        <v>92</v>
      </c>
      <c r="X1599" t="s">
        <v>602</v>
      </c>
      <c r="Y1599" t="s">
        <v>603</v>
      </c>
      <c r="Z1599" t="s">
        <v>604</v>
      </c>
      <c r="AA1599" t="s">
        <v>154</v>
      </c>
      <c r="AB1599" t="s">
        <v>605</v>
      </c>
      <c r="AC1599" t="s">
        <v>479</v>
      </c>
      <c r="AD1599" t="s">
        <v>664</v>
      </c>
      <c r="AE1599" t="s">
        <v>30</v>
      </c>
      <c r="AG1599">
        <v>3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 s="36">
        <v>1</v>
      </c>
      <c r="AP1599">
        <v>0</v>
      </c>
      <c r="AQ1599">
        <v>0</v>
      </c>
      <c r="AR1599">
        <v>0</v>
      </c>
      <c r="AS1599">
        <v>3</v>
      </c>
      <c r="AT1599">
        <v>3</v>
      </c>
      <c r="AU1599" t="s">
        <v>37</v>
      </c>
      <c r="AW1599">
        <v>16</v>
      </c>
      <c r="AX1599">
        <v>0</v>
      </c>
      <c r="AY1599">
        <v>0</v>
      </c>
      <c r="AZ1599">
        <v>0</v>
      </c>
      <c r="BA1599">
        <v>16</v>
      </c>
      <c r="BB1599">
        <v>4.8990748999999996</v>
      </c>
      <c r="BC1599">
        <v>14.54433978</v>
      </c>
      <c r="BD1599">
        <v>12</v>
      </c>
    </row>
    <row r="1600" spans="1:56" x14ac:dyDescent="0.25">
      <c r="A1600" s="171">
        <v>44196</v>
      </c>
      <c r="B1600" t="s">
        <v>92</v>
      </c>
      <c r="C1600" t="s">
        <v>602</v>
      </c>
      <c r="D1600" t="s">
        <v>157</v>
      </c>
      <c r="E1600" t="s">
        <v>665</v>
      </c>
      <c r="F1600" t="s">
        <v>158</v>
      </c>
      <c r="G1600" t="s">
        <v>667</v>
      </c>
      <c r="H1600" t="s">
        <v>847</v>
      </c>
      <c r="I1600" t="s">
        <v>17</v>
      </c>
      <c r="J1600" t="s">
        <v>594</v>
      </c>
      <c r="L1600" t="s">
        <v>18</v>
      </c>
      <c r="M1600" t="s">
        <v>601</v>
      </c>
      <c r="R1600" t="s">
        <v>372</v>
      </c>
      <c r="S1600" t="s">
        <v>63</v>
      </c>
      <c r="T1600" t="s">
        <v>25</v>
      </c>
      <c r="U1600" t="s">
        <v>596</v>
      </c>
      <c r="W1600" t="s">
        <v>92</v>
      </c>
      <c r="X1600" t="s">
        <v>602</v>
      </c>
      <c r="Y1600" t="s">
        <v>157</v>
      </c>
      <c r="Z1600" t="s">
        <v>665</v>
      </c>
      <c r="AA1600" t="s">
        <v>158</v>
      </c>
      <c r="AB1600" t="s">
        <v>667</v>
      </c>
      <c r="AC1600" t="s">
        <v>833</v>
      </c>
      <c r="AD1600" t="s">
        <v>862</v>
      </c>
      <c r="AE1600" t="s">
        <v>30</v>
      </c>
      <c r="AG1600">
        <v>2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1</v>
      </c>
      <c r="AP1600">
        <v>0</v>
      </c>
      <c r="AQ1600">
        <v>0</v>
      </c>
      <c r="AR1600">
        <v>0</v>
      </c>
      <c r="AS1600">
        <v>2</v>
      </c>
      <c r="AT1600">
        <v>2</v>
      </c>
      <c r="AU1600" t="s">
        <v>151</v>
      </c>
      <c r="AV1600" t="s">
        <v>327</v>
      </c>
      <c r="AW1600">
        <v>192</v>
      </c>
      <c r="AX1600">
        <v>0</v>
      </c>
      <c r="AY1600">
        <v>0</v>
      </c>
      <c r="AZ1600">
        <v>1</v>
      </c>
      <c r="BA1600">
        <v>193</v>
      </c>
      <c r="BB1600">
        <v>6.0387188500000004</v>
      </c>
      <c r="BC1600">
        <v>14.40065877</v>
      </c>
      <c r="BD1600">
        <v>12</v>
      </c>
    </row>
    <row r="1601" spans="1:56" x14ac:dyDescent="0.25">
      <c r="A1601" s="171">
        <v>44196</v>
      </c>
      <c r="B1601" t="s">
        <v>92</v>
      </c>
      <c r="C1601" t="s">
        <v>602</v>
      </c>
      <c r="D1601" t="s">
        <v>157</v>
      </c>
      <c r="E1601" t="s">
        <v>665</v>
      </c>
      <c r="F1601" t="s">
        <v>158</v>
      </c>
      <c r="G1601" t="s">
        <v>667</v>
      </c>
      <c r="H1601" t="s">
        <v>847</v>
      </c>
      <c r="I1601" t="s">
        <v>17</v>
      </c>
      <c r="J1601" t="s">
        <v>594</v>
      </c>
      <c r="L1601" t="s">
        <v>18</v>
      </c>
      <c r="M1601" t="s">
        <v>601</v>
      </c>
      <c r="R1601" t="s">
        <v>372</v>
      </c>
      <c r="S1601" t="s">
        <v>63</v>
      </c>
      <c r="T1601" t="s">
        <v>25</v>
      </c>
      <c r="U1601" t="s">
        <v>596</v>
      </c>
      <c r="W1601" t="s">
        <v>92</v>
      </c>
      <c r="X1601" t="s">
        <v>602</v>
      </c>
      <c r="Y1601" t="s">
        <v>157</v>
      </c>
      <c r="Z1601" t="s">
        <v>665</v>
      </c>
      <c r="AA1601" t="s">
        <v>158</v>
      </c>
      <c r="AB1601" t="s">
        <v>667</v>
      </c>
      <c r="AC1601" t="s">
        <v>833</v>
      </c>
      <c r="AD1601" t="s">
        <v>862</v>
      </c>
      <c r="AE1601" t="s">
        <v>30</v>
      </c>
      <c r="AG1601">
        <v>3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1</v>
      </c>
      <c r="AP1601">
        <v>0</v>
      </c>
      <c r="AQ1601">
        <v>0</v>
      </c>
      <c r="AR1601">
        <v>0</v>
      </c>
      <c r="AS1601">
        <v>3</v>
      </c>
      <c r="AT1601">
        <v>3</v>
      </c>
      <c r="AU1601" t="s">
        <v>37</v>
      </c>
      <c r="AW1601">
        <v>223</v>
      </c>
      <c r="AX1601">
        <v>0</v>
      </c>
      <c r="AY1601">
        <v>0</v>
      </c>
      <c r="AZ1601">
        <v>0</v>
      </c>
      <c r="BA1601">
        <v>223</v>
      </c>
      <c r="BB1601">
        <v>6.0387188500000004</v>
      </c>
      <c r="BC1601">
        <v>14.40065877</v>
      </c>
      <c r="BD1601">
        <v>12</v>
      </c>
    </row>
    <row r="1602" spans="1:56" x14ac:dyDescent="0.25">
      <c r="A1602" s="171">
        <v>44196</v>
      </c>
      <c r="B1602" t="s">
        <v>92</v>
      </c>
      <c r="C1602" t="s">
        <v>602</v>
      </c>
      <c r="D1602" t="s">
        <v>157</v>
      </c>
      <c r="E1602" t="s">
        <v>665</v>
      </c>
      <c r="F1602" t="s">
        <v>158</v>
      </c>
      <c r="G1602" t="s">
        <v>667</v>
      </c>
      <c r="H1602" t="s">
        <v>847</v>
      </c>
      <c r="I1602" t="s">
        <v>17</v>
      </c>
      <c r="J1602" t="s">
        <v>594</v>
      </c>
      <c r="L1602" t="s">
        <v>18</v>
      </c>
      <c r="M1602" t="s">
        <v>601</v>
      </c>
      <c r="R1602" t="s">
        <v>372</v>
      </c>
      <c r="S1602" t="s">
        <v>61</v>
      </c>
      <c r="T1602" t="s">
        <v>25</v>
      </c>
      <c r="U1602" t="s">
        <v>596</v>
      </c>
      <c r="W1602" t="s">
        <v>92</v>
      </c>
      <c r="X1602" t="s">
        <v>602</v>
      </c>
      <c r="Y1602" t="s">
        <v>157</v>
      </c>
      <c r="Z1602" t="s">
        <v>665</v>
      </c>
      <c r="AA1602" t="s">
        <v>671</v>
      </c>
      <c r="AB1602" t="s">
        <v>672</v>
      </c>
      <c r="AC1602" t="s">
        <v>883</v>
      </c>
      <c r="AD1602" t="s">
        <v>670</v>
      </c>
      <c r="AE1602" t="s">
        <v>30</v>
      </c>
      <c r="AG1602">
        <v>3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1</v>
      </c>
      <c r="AP1602">
        <v>0</v>
      </c>
      <c r="AQ1602">
        <v>0</v>
      </c>
      <c r="AR1602">
        <v>0</v>
      </c>
      <c r="AS1602">
        <v>3</v>
      </c>
      <c r="AT1602">
        <v>3</v>
      </c>
      <c r="AU1602" t="s">
        <v>37</v>
      </c>
      <c r="AW1602">
        <v>203</v>
      </c>
      <c r="AX1602">
        <v>0</v>
      </c>
      <c r="AY1602">
        <v>0</v>
      </c>
      <c r="AZ1602">
        <v>0</v>
      </c>
      <c r="BA1602">
        <v>203</v>
      </c>
      <c r="BB1602">
        <v>6.0387188500000004</v>
      </c>
      <c r="BC1602">
        <v>14.40065877</v>
      </c>
      <c r="BD1602">
        <v>12</v>
      </c>
    </row>
    <row r="1603" spans="1:56" x14ac:dyDescent="0.25">
      <c r="A1603" s="171">
        <v>44196</v>
      </c>
      <c r="B1603" t="s">
        <v>92</v>
      </c>
      <c r="C1603" t="s">
        <v>602</v>
      </c>
      <c r="D1603" t="s">
        <v>157</v>
      </c>
      <c r="E1603" t="s">
        <v>665</v>
      </c>
      <c r="F1603" t="s">
        <v>158</v>
      </c>
      <c r="G1603" t="s">
        <v>667</v>
      </c>
      <c r="H1603" t="s">
        <v>847</v>
      </c>
      <c r="I1603" t="s">
        <v>25</v>
      </c>
      <c r="J1603" t="s">
        <v>596</v>
      </c>
      <c r="L1603" t="s">
        <v>26</v>
      </c>
      <c r="M1603" t="s">
        <v>590</v>
      </c>
      <c r="N1603" t="s">
        <v>301</v>
      </c>
      <c r="O1603" t="s">
        <v>745</v>
      </c>
      <c r="P1603" t="s">
        <v>543</v>
      </c>
      <c r="Q1603" t="s">
        <v>827</v>
      </c>
      <c r="R1603" t="s">
        <v>699</v>
      </c>
      <c r="S1603" t="s">
        <v>61</v>
      </c>
      <c r="T1603" t="s">
        <v>25</v>
      </c>
      <c r="U1603" t="s">
        <v>596</v>
      </c>
      <c r="W1603" t="s">
        <v>92</v>
      </c>
      <c r="X1603" t="s">
        <v>602</v>
      </c>
      <c r="Y1603" t="s">
        <v>157</v>
      </c>
      <c r="Z1603" t="s">
        <v>665</v>
      </c>
      <c r="AA1603" t="s">
        <v>671</v>
      </c>
      <c r="AB1603" t="s">
        <v>672</v>
      </c>
      <c r="AC1603" t="s">
        <v>883</v>
      </c>
      <c r="AD1603" t="s">
        <v>61</v>
      </c>
      <c r="AE1603" t="s">
        <v>30</v>
      </c>
      <c r="AG1603">
        <v>2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1</v>
      </c>
      <c r="AP1603">
        <v>0</v>
      </c>
      <c r="AQ1603">
        <v>0</v>
      </c>
      <c r="AR1603">
        <v>0</v>
      </c>
      <c r="AS1603">
        <v>2</v>
      </c>
      <c r="AT1603">
        <v>2</v>
      </c>
      <c r="AU1603" t="s">
        <v>37</v>
      </c>
      <c r="AW1603">
        <v>66</v>
      </c>
      <c r="AX1603">
        <v>0</v>
      </c>
      <c r="AY1603">
        <v>0</v>
      </c>
      <c r="AZ1603">
        <v>0</v>
      </c>
      <c r="BA1603">
        <v>66</v>
      </c>
      <c r="BB1603">
        <v>6.0387188500000004</v>
      </c>
      <c r="BC1603">
        <v>14.40065877</v>
      </c>
      <c r="BD1603">
        <v>12</v>
      </c>
    </row>
    <row r="1604" spans="1:56" x14ac:dyDescent="0.25">
      <c r="A1604" s="171">
        <v>44196</v>
      </c>
      <c r="B1604" t="s">
        <v>92</v>
      </c>
      <c r="C1604" t="s">
        <v>602</v>
      </c>
      <c r="D1604" t="s">
        <v>157</v>
      </c>
      <c r="E1604" t="s">
        <v>665</v>
      </c>
      <c r="F1604" t="s">
        <v>158</v>
      </c>
      <c r="G1604" t="s">
        <v>667</v>
      </c>
      <c r="H1604" t="s">
        <v>847</v>
      </c>
      <c r="I1604" t="s">
        <v>17</v>
      </c>
      <c r="J1604" t="s">
        <v>594</v>
      </c>
      <c r="L1604" t="s">
        <v>18</v>
      </c>
      <c r="M1604" t="s">
        <v>601</v>
      </c>
      <c r="R1604" t="s">
        <v>372</v>
      </c>
      <c r="S1604" t="s">
        <v>61</v>
      </c>
      <c r="T1604" t="s">
        <v>25</v>
      </c>
      <c r="U1604" t="s">
        <v>596</v>
      </c>
      <c r="W1604" t="s">
        <v>92</v>
      </c>
      <c r="X1604" t="s">
        <v>602</v>
      </c>
      <c r="Y1604" t="s">
        <v>157</v>
      </c>
      <c r="Z1604" t="s">
        <v>665</v>
      </c>
      <c r="AA1604" t="s">
        <v>671</v>
      </c>
      <c r="AB1604" t="s">
        <v>672</v>
      </c>
      <c r="AC1604" t="s">
        <v>883</v>
      </c>
      <c r="AD1604" t="s">
        <v>670</v>
      </c>
      <c r="AE1604" t="s">
        <v>30</v>
      </c>
      <c r="AG1604">
        <v>2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1</v>
      </c>
      <c r="AP1604">
        <v>0</v>
      </c>
      <c r="AQ1604">
        <v>0</v>
      </c>
      <c r="AR1604">
        <v>0</v>
      </c>
      <c r="AS1604">
        <v>2</v>
      </c>
      <c r="AT1604">
        <v>2</v>
      </c>
      <c r="AU1604" t="s">
        <v>151</v>
      </c>
      <c r="AV1604" t="s">
        <v>327</v>
      </c>
      <c r="AW1604">
        <v>118</v>
      </c>
      <c r="AX1604">
        <v>0</v>
      </c>
      <c r="AY1604">
        <v>0</v>
      </c>
      <c r="AZ1604">
        <v>2</v>
      </c>
      <c r="BA1604">
        <v>120</v>
      </c>
      <c r="BB1604">
        <v>6.0387188500000004</v>
      </c>
      <c r="BC1604">
        <v>14.40065877</v>
      </c>
      <c r="BD1604">
        <v>12</v>
      </c>
    </row>
    <row r="1605" spans="1:56" x14ac:dyDescent="0.25">
      <c r="A1605" s="171">
        <v>44196</v>
      </c>
      <c r="B1605" t="s">
        <v>92</v>
      </c>
      <c r="C1605" t="s">
        <v>602</v>
      </c>
      <c r="D1605" t="s">
        <v>157</v>
      </c>
      <c r="E1605" t="s">
        <v>665</v>
      </c>
      <c r="F1605" t="s">
        <v>158</v>
      </c>
      <c r="G1605" t="s">
        <v>667</v>
      </c>
      <c r="H1605" t="s">
        <v>847</v>
      </c>
      <c r="I1605" t="s">
        <v>17</v>
      </c>
      <c r="J1605" t="s">
        <v>594</v>
      </c>
      <c r="L1605" t="s">
        <v>18</v>
      </c>
      <c r="M1605" t="s">
        <v>601</v>
      </c>
      <c r="R1605" t="s">
        <v>372</v>
      </c>
      <c r="S1605" t="s">
        <v>63</v>
      </c>
      <c r="T1605" t="s">
        <v>25</v>
      </c>
      <c r="U1605" t="s">
        <v>596</v>
      </c>
      <c r="W1605" t="s">
        <v>92</v>
      </c>
      <c r="X1605" t="s">
        <v>602</v>
      </c>
      <c r="Y1605" t="s">
        <v>157</v>
      </c>
      <c r="Z1605" t="s">
        <v>665</v>
      </c>
      <c r="AA1605" t="s">
        <v>158</v>
      </c>
      <c r="AB1605" t="s">
        <v>667</v>
      </c>
      <c r="AC1605" t="s">
        <v>833</v>
      </c>
      <c r="AD1605" t="s">
        <v>862</v>
      </c>
      <c r="AE1605" t="s">
        <v>30</v>
      </c>
      <c r="AG1605">
        <v>4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1</v>
      </c>
      <c r="AP1605">
        <v>0</v>
      </c>
      <c r="AQ1605">
        <v>0</v>
      </c>
      <c r="AR1605">
        <v>0</v>
      </c>
      <c r="AS1605">
        <v>4</v>
      </c>
      <c r="AT1605">
        <v>4</v>
      </c>
      <c r="AU1605" t="s">
        <v>37</v>
      </c>
      <c r="AW1605">
        <v>251</v>
      </c>
      <c r="AX1605">
        <v>0</v>
      </c>
      <c r="AY1605">
        <v>0</v>
      </c>
      <c r="AZ1605">
        <v>0</v>
      </c>
      <c r="BA1605">
        <v>251</v>
      </c>
      <c r="BB1605">
        <v>6.0387188500000004</v>
      </c>
      <c r="BC1605">
        <v>14.40065877</v>
      </c>
      <c r="BD1605">
        <v>12</v>
      </c>
    </row>
    <row r="1606" spans="1:56" x14ac:dyDescent="0.25">
      <c r="A1606" s="171">
        <v>44196</v>
      </c>
      <c r="B1606" t="s">
        <v>10</v>
      </c>
      <c r="C1606" t="s">
        <v>659</v>
      </c>
      <c r="D1606" t="s">
        <v>927</v>
      </c>
      <c r="E1606" t="s">
        <v>928</v>
      </c>
      <c r="F1606" t="s">
        <v>1143</v>
      </c>
      <c r="G1606" t="s">
        <v>1144</v>
      </c>
      <c r="H1606" t="s">
        <v>578</v>
      </c>
      <c r="I1606" t="s">
        <v>14</v>
      </c>
      <c r="J1606" t="s">
        <v>611</v>
      </c>
      <c r="L1606" t="s">
        <v>97</v>
      </c>
      <c r="M1606" t="s">
        <v>644</v>
      </c>
      <c r="R1606" t="s">
        <v>372</v>
      </c>
      <c r="S1606" t="s">
        <v>253</v>
      </c>
      <c r="T1606" t="s">
        <v>25</v>
      </c>
      <c r="U1606" t="s">
        <v>596</v>
      </c>
      <c r="W1606" t="s">
        <v>10</v>
      </c>
      <c r="X1606" t="s">
        <v>659</v>
      </c>
      <c r="Y1606" t="s">
        <v>927</v>
      </c>
      <c r="Z1606" t="s">
        <v>928</v>
      </c>
      <c r="AA1606" t="s">
        <v>1143</v>
      </c>
      <c r="AB1606" t="s">
        <v>1144</v>
      </c>
      <c r="AC1606" t="s">
        <v>1145</v>
      </c>
      <c r="AD1606" t="s">
        <v>304</v>
      </c>
      <c r="AE1606" t="s">
        <v>36</v>
      </c>
      <c r="AG1606">
        <v>0</v>
      </c>
      <c r="AH1606">
        <v>7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 s="36">
        <v>1</v>
      </c>
      <c r="AP1606">
        <v>0</v>
      </c>
      <c r="AQ1606">
        <v>0</v>
      </c>
      <c r="AR1606">
        <v>0</v>
      </c>
      <c r="AS1606">
        <v>7</v>
      </c>
      <c r="AT1606">
        <v>7</v>
      </c>
      <c r="AU1606" t="s">
        <v>151</v>
      </c>
      <c r="AV1606" t="s">
        <v>327</v>
      </c>
      <c r="AW1606">
        <v>353</v>
      </c>
      <c r="AX1606">
        <v>0</v>
      </c>
      <c r="AY1606">
        <v>0</v>
      </c>
      <c r="AZ1606">
        <v>3</v>
      </c>
      <c r="BA1606">
        <v>356</v>
      </c>
      <c r="BB1606">
        <v>9.2572727399999994</v>
      </c>
      <c r="BC1606">
        <v>13.77182711</v>
      </c>
      <c r="BD1606">
        <v>12</v>
      </c>
    </row>
    <row r="1607" spans="1:56" x14ac:dyDescent="0.25">
      <c r="A1607" s="171">
        <v>44196</v>
      </c>
      <c r="B1607" t="s">
        <v>92</v>
      </c>
      <c r="C1607" t="s">
        <v>602</v>
      </c>
      <c r="D1607" t="s">
        <v>940</v>
      </c>
      <c r="E1607" t="s">
        <v>604</v>
      </c>
      <c r="F1607" t="s">
        <v>193</v>
      </c>
      <c r="G1607" t="s">
        <v>754</v>
      </c>
      <c r="H1607" t="s">
        <v>367</v>
      </c>
      <c r="I1607" t="s">
        <v>14</v>
      </c>
      <c r="J1607" t="s">
        <v>611</v>
      </c>
      <c r="L1607" t="s">
        <v>280</v>
      </c>
      <c r="M1607" t="s">
        <v>1028</v>
      </c>
      <c r="R1607" t="s">
        <v>372</v>
      </c>
      <c r="S1607" t="s">
        <v>254</v>
      </c>
      <c r="T1607" t="s">
        <v>544</v>
      </c>
      <c r="U1607" t="s">
        <v>782</v>
      </c>
      <c r="AC1607" t="s">
        <v>372</v>
      </c>
      <c r="AD1607" t="s">
        <v>1084</v>
      </c>
      <c r="AE1607" t="s">
        <v>183</v>
      </c>
      <c r="AG1607">
        <v>3</v>
      </c>
      <c r="AH1607">
        <v>5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 s="36">
        <v>2</v>
      </c>
      <c r="AP1607">
        <v>0</v>
      </c>
      <c r="AQ1607">
        <v>0</v>
      </c>
      <c r="AR1607">
        <v>0</v>
      </c>
      <c r="AS1607">
        <v>8</v>
      </c>
      <c r="AT1607">
        <v>8</v>
      </c>
      <c r="AU1607" t="s">
        <v>37</v>
      </c>
      <c r="AW1607">
        <v>257</v>
      </c>
      <c r="AX1607">
        <v>0</v>
      </c>
      <c r="AY1607">
        <v>0</v>
      </c>
      <c r="AZ1607">
        <v>0</v>
      </c>
      <c r="BA1607">
        <v>257</v>
      </c>
      <c r="BB1607">
        <v>4.8990748999999996</v>
      </c>
      <c r="BC1607">
        <v>14.54433978</v>
      </c>
      <c r="BD1607">
        <v>12</v>
      </c>
    </row>
    <row r="1608" spans="1:56" x14ac:dyDescent="0.25">
      <c r="A1608" s="171">
        <v>44196</v>
      </c>
      <c r="B1608" t="s">
        <v>92</v>
      </c>
      <c r="C1608" t="s">
        <v>602</v>
      </c>
      <c r="D1608" t="s">
        <v>940</v>
      </c>
      <c r="E1608" t="s">
        <v>604</v>
      </c>
      <c r="F1608" t="s">
        <v>193</v>
      </c>
      <c r="G1608" t="s">
        <v>754</v>
      </c>
      <c r="H1608" t="s">
        <v>367</v>
      </c>
      <c r="I1608" t="s">
        <v>25</v>
      </c>
      <c r="J1608" t="s">
        <v>596</v>
      </c>
      <c r="L1608" t="s">
        <v>10</v>
      </c>
      <c r="M1608" t="s">
        <v>659</v>
      </c>
      <c r="N1608" t="s">
        <v>11</v>
      </c>
      <c r="O1608" t="s">
        <v>660</v>
      </c>
      <c r="P1608" t="s">
        <v>12</v>
      </c>
      <c r="Q1608" t="s">
        <v>661</v>
      </c>
      <c r="R1608" t="s">
        <v>102</v>
      </c>
      <c r="S1608" t="s">
        <v>279</v>
      </c>
      <c r="T1608" t="s">
        <v>25</v>
      </c>
      <c r="U1608" t="s">
        <v>596</v>
      </c>
      <c r="W1608" t="s">
        <v>92</v>
      </c>
      <c r="X1608" t="s">
        <v>602</v>
      </c>
      <c r="Y1608" t="s">
        <v>93</v>
      </c>
      <c r="Z1608" t="s">
        <v>687</v>
      </c>
      <c r="AA1608" t="s">
        <v>211</v>
      </c>
      <c r="AB1608" t="s">
        <v>688</v>
      </c>
      <c r="AC1608" t="s">
        <v>432</v>
      </c>
      <c r="AD1608" t="s">
        <v>1059</v>
      </c>
      <c r="AE1608" t="s">
        <v>30</v>
      </c>
      <c r="AG1608">
        <v>4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 s="36">
        <v>1</v>
      </c>
      <c r="AP1608">
        <v>0</v>
      </c>
      <c r="AQ1608">
        <v>0</v>
      </c>
      <c r="AR1608">
        <v>0</v>
      </c>
      <c r="AS1608">
        <v>4</v>
      </c>
      <c r="AT1608">
        <v>4</v>
      </c>
      <c r="AU1608" t="s">
        <v>37</v>
      </c>
      <c r="AW1608">
        <v>124</v>
      </c>
      <c r="AX1608">
        <v>0</v>
      </c>
      <c r="AY1608">
        <v>0</v>
      </c>
      <c r="AZ1608">
        <v>0</v>
      </c>
      <c r="BA1608">
        <v>124</v>
      </c>
      <c r="BB1608">
        <v>4.8990748999999996</v>
      </c>
      <c r="BC1608">
        <v>14.54433978</v>
      </c>
      <c r="BD1608">
        <v>12</v>
      </c>
    </row>
    <row r="1609" spans="1:56" x14ac:dyDescent="0.25">
      <c r="A1609" s="171">
        <v>44196</v>
      </c>
      <c r="B1609" t="s">
        <v>92</v>
      </c>
      <c r="C1609" t="s">
        <v>602</v>
      </c>
      <c r="D1609" t="s">
        <v>940</v>
      </c>
      <c r="E1609" t="s">
        <v>604</v>
      </c>
      <c r="F1609" t="s">
        <v>193</v>
      </c>
      <c r="G1609" t="s">
        <v>754</v>
      </c>
      <c r="H1609" t="s">
        <v>367</v>
      </c>
      <c r="I1609" t="s">
        <v>25</v>
      </c>
      <c r="J1609" t="s">
        <v>596</v>
      </c>
      <c r="L1609" t="s">
        <v>92</v>
      </c>
      <c r="M1609" t="s">
        <v>602</v>
      </c>
      <c r="N1609" t="s">
        <v>940</v>
      </c>
      <c r="O1609" t="s">
        <v>604</v>
      </c>
      <c r="P1609" t="s">
        <v>154</v>
      </c>
      <c r="Q1609" t="s">
        <v>605</v>
      </c>
      <c r="R1609" t="s">
        <v>1055</v>
      </c>
      <c r="S1609" t="s">
        <v>321</v>
      </c>
      <c r="T1609" t="s">
        <v>25</v>
      </c>
      <c r="U1609" t="s">
        <v>596</v>
      </c>
      <c r="W1609" t="s">
        <v>92</v>
      </c>
      <c r="X1609" t="s">
        <v>602</v>
      </c>
      <c r="Y1609" t="s">
        <v>603</v>
      </c>
      <c r="Z1609" t="s">
        <v>604</v>
      </c>
      <c r="AA1609" t="s">
        <v>193</v>
      </c>
      <c r="AB1609" t="s">
        <v>754</v>
      </c>
      <c r="AC1609" t="s">
        <v>1095</v>
      </c>
      <c r="AD1609" t="s">
        <v>304</v>
      </c>
      <c r="AE1609" t="s">
        <v>30</v>
      </c>
      <c r="AG1609">
        <v>3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 s="36">
        <v>1</v>
      </c>
      <c r="AP1609">
        <v>0</v>
      </c>
      <c r="AQ1609">
        <v>0</v>
      </c>
      <c r="AR1609">
        <v>0</v>
      </c>
      <c r="AS1609">
        <v>3</v>
      </c>
      <c r="AT1609">
        <v>3</v>
      </c>
      <c r="AU1609" t="s">
        <v>37</v>
      </c>
      <c r="AW1609">
        <v>35</v>
      </c>
      <c r="AX1609">
        <v>0</v>
      </c>
      <c r="AY1609">
        <v>0</v>
      </c>
      <c r="AZ1609">
        <v>0</v>
      </c>
      <c r="BA1609">
        <v>35</v>
      </c>
      <c r="BB1609">
        <v>4.8990748999999996</v>
      </c>
      <c r="BC1609">
        <v>14.54433978</v>
      </c>
      <c r="BD1609">
        <v>12</v>
      </c>
    </row>
    <row r="1610" spans="1:56" x14ac:dyDescent="0.25">
      <c r="A1610" s="171">
        <v>44196</v>
      </c>
      <c r="B1610" t="s">
        <v>92</v>
      </c>
      <c r="C1610" t="s">
        <v>602</v>
      </c>
      <c r="D1610" t="s">
        <v>157</v>
      </c>
      <c r="E1610" t="s">
        <v>665</v>
      </c>
      <c r="F1610" t="s">
        <v>158</v>
      </c>
      <c r="G1610" t="s">
        <v>667</v>
      </c>
      <c r="H1610" t="s">
        <v>847</v>
      </c>
      <c r="I1610" t="s">
        <v>25</v>
      </c>
      <c r="J1610" t="s">
        <v>596</v>
      </c>
      <c r="L1610" t="s">
        <v>26</v>
      </c>
      <c r="M1610" t="s">
        <v>590</v>
      </c>
      <c r="N1610" t="s">
        <v>301</v>
      </c>
      <c r="O1610" t="s">
        <v>745</v>
      </c>
      <c r="P1610" t="s">
        <v>853</v>
      </c>
      <c r="Q1610" t="s">
        <v>854</v>
      </c>
      <c r="R1610" t="s">
        <v>382</v>
      </c>
      <c r="S1610" t="s">
        <v>232</v>
      </c>
      <c r="T1610" t="s">
        <v>25</v>
      </c>
      <c r="U1610" t="s">
        <v>596</v>
      </c>
      <c r="W1610" t="s">
        <v>92</v>
      </c>
      <c r="X1610" t="s">
        <v>602</v>
      </c>
      <c r="Y1610" t="s">
        <v>603</v>
      </c>
      <c r="Z1610" t="s">
        <v>604</v>
      </c>
      <c r="AA1610" t="s">
        <v>154</v>
      </c>
      <c r="AB1610" t="s">
        <v>605</v>
      </c>
      <c r="AC1610" t="s">
        <v>829</v>
      </c>
      <c r="AD1610" t="s">
        <v>863</v>
      </c>
      <c r="AE1610" t="s">
        <v>36</v>
      </c>
      <c r="AG1610">
        <v>0</v>
      </c>
      <c r="AH1610">
        <v>2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1</v>
      </c>
      <c r="AP1610">
        <v>0</v>
      </c>
      <c r="AQ1610">
        <v>0</v>
      </c>
      <c r="AR1610">
        <v>0</v>
      </c>
      <c r="AS1610">
        <v>2</v>
      </c>
      <c r="AT1610">
        <v>2</v>
      </c>
      <c r="AU1610" t="s">
        <v>37</v>
      </c>
      <c r="AW1610">
        <v>120</v>
      </c>
      <c r="AX1610">
        <v>0</v>
      </c>
      <c r="AY1610">
        <v>0</v>
      </c>
      <c r="AZ1610">
        <v>0</v>
      </c>
      <c r="BA1610">
        <v>120</v>
      </c>
      <c r="BB1610">
        <v>6.0387188500000004</v>
      </c>
      <c r="BC1610">
        <v>14.40065877</v>
      </c>
      <c r="BD1610">
        <v>12</v>
      </c>
    </row>
    <row r="1611" spans="1:56" x14ac:dyDescent="0.25">
      <c r="A1611" s="171">
        <v>44196</v>
      </c>
      <c r="B1611" t="s">
        <v>92</v>
      </c>
      <c r="C1611" t="s">
        <v>602</v>
      </c>
      <c r="D1611" t="s">
        <v>157</v>
      </c>
      <c r="E1611" t="s">
        <v>665</v>
      </c>
      <c r="F1611" t="s">
        <v>158</v>
      </c>
      <c r="G1611" t="s">
        <v>667</v>
      </c>
      <c r="H1611" t="s">
        <v>847</v>
      </c>
      <c r="I1611" t="s">
        <v>25</v>
      </c>
      <c r="J1611" t="s">
        <v>596</v>
      </c>
      <c r="L1611" t="s">
        <v>26</v>
      </c>
      <c r="M1611" t="s">
        <v>590</v>
      </c>
      <c r="N1611" t="s">
        <v>301</v>
      </c>
      <c r="O1611" t="s">
        <v>745</v>
      </c>
      <c r="P1611" t="s">
        <v>853</v>
      </c>
      <c r="Q1611" t="s">
        <v>854</v>
      </c>
      <c r="R1611" t="s">
        <v>382</v>
      </c>
      <c r="S1611" t="s">
        <v>232</v>
      </c>
      <c r="T1611" t="s">
        <v>25</v>
      </c>
      <c r="U1611" t="s">
        <v>596</v>
      </c>
      <c r="W1611" t="s">
        <v>92</v>
      </c>
      <c r="X1611" t="s">
        <v>602</v>
      </c>
      <c r="Y1611" t="s">
        <v>603</v>
      </c>
      <c r="Z1611" t="s">
        <v>604</v>
      </c>
      <c r="AA1611" t="s">
        <v>154</v>
      </c>
      <c r="AB1611" t="s">
        <v>605</v>
      </c>
      <c r="AC1611" t="s">
        <v>829</v>
      </c>
      <c r="AD1611" t="s">
        <v>863</v>
      </c>
      <c r="AE1611" t="s">
        <v>36</v>
      </c>
      <c r="AG1611">
        <v>0</v>
      </c>
      <c r="AH1611">
        <v>2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1</v>
      </c>
      <c r="AP1611">
        <v>0</v>
      </c>
      <c r="AQ1611">
        <v>0</v>
      </c>
      <c r="AR1611">
        <v>0</v>
      </c>
      <c r="AS1611">
        <v>2</v>
      </c>
      <c r="AT1611">
        <v>2</v>
      </c>
      <c r="AU1611" t="s">
        <v>151</v>
      </c>
      <c r="AV1611" t="s">
        <v>327</v>
      </c>
      <c r="AW1611">
        <v>160</v>
      </c>
      <c r="AX1611">
        <v>0</v>
      </c>
      <c r="AY1611">
        <v>0</v>
      </c>
      <c r="AZ1611">
        <v>1</v>
      </c>
      <c r="BA1611">
        <v>161</v>
      </c>
      <c r="BB1611">
        <v>6.0387188500000004</v>
      </c>
      <c r="BC1611">
        <v>14.40065877</v>
      </c>
      <c r="BD1611">
        <v>12</v>
      </c>
    </row>
    <row r="1612" spans="1:56" x14ac:dyDescent="0.25">
      <c r="A1612" s="171">
        <v>44196</v>
      </c>
      <c r="B1612" t="s">
        <v>92</v>
      </c>
      <c r="C1612" t="s">
        <v>602</v>
      </c>
      <c r="D1612" t="s">
        <v>157</v>
      </c>
      <c r="E1612" t="s">
        <v>665</v>
      </c>
      <c r="F1612" t="s">
        <v>158</v>
      </c>
      <c r="G1612" t="s">
        <v>667</v>
      </c>
      <c r="H1612" t="s">
        <v>847</v>
      </c>
      <c r="I1612" t="s">
        <v>25</v>
      </c>
      <c r="J1612" t="s">
        <v>596</v>
      </c>
      <c r="L1612" t="s">
        <v>26</v>
      </c>
      <c r="M1612" t="s">
        <v>590</v>
      </c>
      <c r="N1612" t="s">
        <v>301</v>
      </c>
      <c r="O1612" t="s">
        <v>745</v>
      </c>
      <c r="P1612" t="s">
        <v>853</v>
      </c>
      <c r="Q1612" t="s">
        <v>854</v>
      </c>
      <c r="R1612" t="s">
        <v>382</v>
      </c>
      <c r="S1612" t="s">
        <v>232</v>
      </c>
      <c r="T1612" t="s">
        <v>25</v>
      </c>
      <c r="U1612" t="s">
        <v>596</v>
      </c>
      <c r="W1612" t="s">
        <v>92</v>
      </c>
      <c r="X1612" t="s">
        <v>602</v>
      </c>
      <c r="Y1612" t="s">
        <v>603</v>
      </c>
      <c r="Z1612" t="s">
        <v>604</v>
      </c>
      <c r="AA1612" t="s">
        <v>154</v>
      </c>
      <c r="AB1612" t="s">
        <v>605</v>
      </c>
      <c r="AC1612" t="s">
        <v>829</v>
      </c>
      <c r="AD1612" t="s">
        <v>863</v>
      </c>
      <c r="AE1612" t="s">
        <v>36</v>
      </c>
      <c r="AG1612">
        <v>0</v>
      </c>
      <c r="AH1612">
        <v>2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1</v>
      </c>
      <c r="AP1612">
        <v>0</v>
      </c>
      <c r="AQ1612">
        <v>0</v>
      </c>
      <c r="AR1612">
        <v>0</v>
      </c>
      <c r="AS1612">
        <v>2</v>
      </c>
      <c r="AT1612">
        <v>2</v>
      </c>
      <c r="AU1612" t="s">
        <v>37</v>
      </c>
      <c r="AW1612">
        <v>136</v>
      </c>
      <c r="AX1612">
        <v>0</v>
      </c>
      <c r="AY1612">
        <v>0</v>
      </c>
      <c r="AZ1612">
        <v>0</v>
      </c>
      <c r="BA1612">
        <v>136</v>
      </c>
      <c r="BB1612">
        <v>6.0387188500000004</v>
      </c>
      <c r="BC1612">
        <v>14.40065877</v>
      </c>
      <c r="BD1612">
        <v>12</v>
      </c>
    </row>
    <row r="1613" spans="1:56" x14ac:dyDescent="0.25">
      <c r="A1613" s="171">
        <v>44196</v>
      </c>
      <c r="B1613" t="s">
        <v>92</v>
      </c>
      <c r="C1613" t="s">
        <v>602</v>
      </c>
      <c r="D1613" t="s">
        <v>940</v>
      </c>
      <c r="E1613" t="s">
        <v>604</v>
      </c>
      <c r="F1613" t="s">
        <v>193</v>
      </c>
      <c r="G1613" t="s">
        <v>754</v>
      </c>
      <c r="H1613" t="s">
        <v>367</v>
      </c>
      <c r="I1613" t="s">
        <v>25</v>
      </c>
      <c r="J1613" t="s">
        <v>596</v>
      </c>
      <c r="L1613" t="s">
        <v>10</v>
      </c>
      <c r="M1613" t="s">
        <v>659</v>
      </c>
      <c r="N1613" t="s">
        <v>11</v>
      </c>
      <c r="O1613" t="s">
        <v>660</v>
      </c>
      <c r="P1613" t="s">
        <v>12</v>
      </c>
      <c r="Q1613" t="s">
        <v>661</v>
      </c>
      <c r="R1613" t="s">
        <v>102</v>
      </c>
      <c r="S1613" t="s">
        <v>176</v>
      </c>
      <c r="T1613" t="s">
        <v>544</v>
      </c>
      <c r="U1613" t="s">
        <v>782</v>
      </c>
      <c r="AC1613" t="s">
        <v>372</v>
      </c>
      <c r="AD1613" t="s">
        <v>1086</v>
      </c>
      <c r="AE1613" t="s">
        <v>30</v>
      </c>
      <c r="AG1613">
        <v>7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 s="36">
        <v>1</v>
      </c>
      <c r="AP1613">
        <v>0</v>
      </c>
      <c r="AQ1613">
        <v>0</v>
      </c>
      <c r="AR1613">
        <v>0</v>
      </c>
      <c r="AS1613">
        <v>7</v>
      </c>
      <c r="AT1613">
        <v>7</v>
      </c>
      <c r="AU1613" t="s">
        <v>37</v>
      </c>
      <c r="AW1613">
        <v>255</v>
      </c>
      <c r="AX1613">
        <v>0</v>
      </c>
      <c r="AY1613">
        <v>0</v>
      </c>
      <c r="AZ1613">
        <v>0</v>
      </c>
      <c r="BA1613">
        <v>255</v>
      </c>
      <c r="BB1613">
        <v>4.8990748999999996</v>
      </c>
      <c r="BC1613">
        <v>14.54433978</v>
      </c>
      <c r="BD1613">
        <v>12</v>
      </c>
    </row>
    <row r="1614" spans="1:56" x14ac:dyDescent="0.25">
      <c r="A1614" s="171">
        <v>44196</v>
      </c>
      <c r="B1614" t="s">
        <v>92</v>
      </c>
      <c r="C1614" t="s">
        <v>602</v>
      </c>
      <c r="D1614" t="s">
        <v>940</v>
      </c>
      <c r="E1614" t="s">
        <v>604</v>
      </c>
      <c r="F1614" t="s">
        <v>193</v>
      </c>
      <c r="G1614" t="s">
        <v>754</v>
      </c>
      <c r="H1614" t="s">
        <v>367</v>
      </c>
      <c r="I1614" t="s">
        <v>25</v>
      </c>
      <c r="J1614" t="s">
        <v>596</v>
      </c>
      <c r="L1614" t="s">
        <v>92</v>
      </c>
      <c r="M1614" t="s">
        <v>602</v>
      </c>
      <c r="N1614" t="s">
        <v>940</v>
      </c>
      <c r="O1614" t="s">
        <v>604</v>
      </c>
      <c r="P1614" t="s">
        <v>193</v>
      </c>
      <c r="Q1614" t="s">
        <v>754</v>
      </c>
      <c r="R1614" t="s">
        <v>1035</v>
      </c>
      <c r="S1614" t="s">
        <v>664</v>
      </c>
      <c r="T1614" t="s">
        <v>25</v>
      </c>
      <c r="U1614" t="s">
        <v>596</v>
      </c>
      <c r="W1614" t="s">
        <v>92</v>
      </c>
      <c r="X1614" t="s">
        <v>602</v>
      </c>
      <c r="Y1614" t="s">
        <v>603</v>
      </c>
      <c r="Z1614" t="s">
        <v>604</v>
      </c>
      <c r="AA1614" t="s">
        <v>154</v>
      </c>
      <c r="AB1614" t="s">
        <v>605</v>
      </c>
      <c r="AC1614" t="s">
        <v>1057</v>
      </c>
      <c r="AD1614" t="s">
        <v>339</v>
      </c>
      <c r="AE1614" t="s">
        <v>30</v>
      </c>
      <c r="AG1614">
        <v>3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 s="36">
        <v>1</v>
      </c>
      <c r="AP1614">
        <v>0</v>
      </c>
      <c r="AQ1614">
        <v>0</v>
      </c>
      <c r="AR1614">
        <v>0</v>
      </c>
      <c r="AS1614">
        <v>3</v>
      </c>
      <c r="AT1614">
        <v>3</v>
      </c>
      <c r="AU1614" t="s">
        <v>37</v>
      </c>
      <c r="AW1614">
        <v>25</v>
      </c>
      <c r="AX1614">
        <v>0</v>
      </c>
      <c r="AY1614">
        <v>0</v>
      </c>
      <c r="AZ1614">
        <v>0</v>
      </c>
      <c r="BA1614">
        <v>25</v>
      </c>
      <c r="BB1614">
        <v>4.8990748999999996</v>
      </c>
      <c r="BC1614">
        <v>14.54433978</v>
      </c>
      <c r="BD1614">
        <v>12</v>
      </c>
    </row>
    <row r="1615" spans="1:56" x14ac:dyDescent="0.25">
      <c r="A1615" s="171">
        <v>44196</v>
      </c>
      <c r="B1615" t="s">
        <v>92</v>
      </c>
      <c r="C1615" t="s">
        <v>602</v>
      </c>
      <c r="D1615" t="s">
        <v>940</v>
      </c>
      <c r="E1615" t="s">
        <v>604</v>
      </c>
      <c r="F1615" t="s">
        <v>218</v>
      </c>
      <c r="G1615" t="s">
        <v>837</v>
      </c>
      <c r="H1615" t="s">
        <v>364</v>
      </c>
      <c r="I1615" t="s">
        <v>25</v>
      </c>
      <c r="J1615" t="s">
        <v>596</v>
      </c>
      <c r="L1615" t="s">
        <v>92</v>
      </c>
      <c r="M1615" t="s">
        <v>602</v>
      </c>
      <c r="N1615" t="s">
        <v>157</v>
      </c>
      <c r="O1615" t="s">
        <v>665</v>
      </c>
      <c r="P1615" t="s">
        <v>201</v>
      </c>
      <c r="Q1615" t="s">
        <v>666</v>
      </c>
      <c r="R1615" t="s">
        <v>980</v>
      </c>
      <c r="S1615" t="s">
        <v>279</v>
      </c>
      <c r="T1615" t="s">
        <v>17</v>
      </c>
      <c r="U1615" t="s">
        <v>594</v>
      </c>
      <c r="W1615" t="s">
        <v>614</v>
      </c>
      <c r="X1615" t="s">
        <v>615</v>
      </c>
      <c r="AC1615" t="s">
        <v>372</v>
      </c>
      <c r="AD1615" t="s">
        <v>862</v>
      </c>
      <c r="AE1615" t="s">
        <v>30</v>
      </c>
      <c r="AG1615">
        <v>3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1</v>
      </c>
      <c r="AP1615">
        <v>0</v>
      </c>
      <c r="AQ1615">
        <v>0</v>
      </c>
      <c r="AR1615">
        <v>0</v>
      </c>
      <c r="AS1615">
        <v>3</v>
      </c>
      <c r="AT1615">
        <v>3</v>
      </c>
      <c r="AU1615" t="s">
        <v>151</v>
      </c>
      <c r="AV1615" t="s">
        <v>327</v>
      </c>
      <c r="AW1615">
        <v>420</v>
      </c>
      <c r="AX1615">
        <v>0</v>
      </c>
      <c r="AY1615">
        <v>0</v>
      </c>
      <c r="AZ1615">
        <v>2</v>
      </c>
      <c r="BA1615">
        <v>422</v>
      </c>
      <c r="BB1615">
        <v>5.0849866700000002</v>
      </c>
      <c r="BC1615">
        <v>14.63825578</v>
      </c>
      <c r="BD1615">
        <v>12</v>
      </c>
    </row>
    <row r="1616" spans="1:56" x14ac:dyDescent="0.25">
      <c r="A1616" s="171">
        <v>44196</v>
      </c>
      <c r="B1616" t="s">
        <v>92</v>
      </c>
      <c r="C1616" t="s">
        <v>602</v>
      </c>
      <c r="D1616" t="s">
        <v>940</v>
      </c>
      <c r="E1616" t="s">
        <v>604</v>
      </c>
      <c r="F1616" t="s">
        <v>218</v>
      </c>
      <c r="G1616" t="s">
        <v>837</v>
      </c>
      <c r="H1616" t="s">
        <v>364</v>
      </c>
      <c r="I1616" t="s">
        <v>25</v>
      </c>
      <c r="J1616" t="s">
        <v>596</v>
      </c>
      <c r="L1616" t="s">
        <v>92</v>
      </c>
      <c r="M1616" t="s">
        <v>602</v>
      </c>
      <c r="N1616" t="s">
        <v>157</v>
      </c>
      <c r="O1616" t="s">
        <v>665</v>
      </c>
      <c r="P1616" t="s">
        <v>201</v>
      </c>
      <c r="Q1616" t="s">
        <v>666</v>
      </c>
      <c r="R1616" t="s">
        <v>980</v>
      </c>
      <c r="S1616" t="s">
        <v>279</v>
      </c>
      <c r="T1616" t="s">
        <v>17</v>
      </c>
      <c r="U1616" t="s">
        <v>594</v>
      </c>
      <c r="W1616" t="s">
        <v>614</v>
      </c>
      <c r="X1616" t="s">
        <v>615</v>
      </c>
      <c r="AC1616" t="s">
        <v>372</v>
      </c>
      <c r="AD1616" t="s">
        <v>722</v>
      </c>
      <c r="AE1616" t="s">
        <v>107</v>
      </c>
      <c r="AG1616">
        <v>3</v>
      </c>
      <c r="AH1616">
        <v>0</v>
      </c>
      <c r="AI1616">
        <v>1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2</v>
      </c>
      <c r="AP1616">
        <v>0</v>
      </c>
      <c r="AQ1616">
        <v>0</v>
      </c>
      <c r="AR1616">
        <v>0</v>
      </c>
      <c r="AS1616">
        <v>4</v>
      </c>
      <c r="AT1616">
        <v>4</v>
      </c>
      <c r="AU1616" t="s">
        <v>31</v>
      </c>
      <c r="AW1616">
        <v>340</v>
      </c>
      <c r="AX1616">
        <v>26</v>
      </c>
      <c r="AY1616">
        <v>0</v>
      </c>
      <c r="AZ1616">
        <v>0</v>
      </c>
      <c r="BA1616">
        <v>366</v>
      </c>
      <c r="BB1616">
        <v>5.0849866700000002</v>
      </c>
      <c r="BC1616">
        <v>14.63825578</v>
      </c>
      <c r="BD1616">
        <v>12</v>
      </c>
    </row>
    <row r="1617" spans="1:56" x14ac:dyDescent="0.25">
      <c r="A1617" s="171">
        <v>44196</v>
      </c>
      <c r="B1617" t="s">
        <v>92</v>
      </c>
      <c r="C1617" t="s">
        <v>602</v>
      </c>
      <c r="D1617" t="s">
        <v>940</v>
      </c>
      <c r="E1617" t="s">
        <v>604</v>
      </c>
      <c r="F1617" t="s">
        <v>218</v>
      </c>
      <c r="G1617" t="s">
        <v>837</v>
      </c>
      <c r="H1617" t="s">
        <v>364</v>
      </c>
      <c r="I1617" t="s">
        <v>25</v>
      </c>
      <c r="J1617" t="s">
        <v>596</v>
      </c>
      <c r="L1617" t="s">
        <v>92</v>
      </c>
      <c r="M1617" t="s">
        <v>602</v>
      </c>
      <c r="N1617" t="s">
        <v>157</v>
      </c>
      <c r="O1617" t="s">
        <v>665</v>
      </c>
      <c r="P1617" t="s">
        <v>158</v>
      </c>
      <c r="Q1617" t="s">
        <v>667</v>
      </c>
      <c r="R1617" t="s">
        <v>994</v>
      </c>
      <c r="S1617" t="s">
        <v>322</v>
      </c>
      <c r="T1617" t="s">
        <v>17</v>
      </c>
      <c r="U1617" t="s">
        <v>594</v>
      </c>
      <c r="W1617" t="s">
        <v>614</v>
      </c>
      <c r="X1617" t="s">
        <v>615</v>
      </c>
      <c r="AC1617" t="s">
        <v>372</v>
      </c>
      <c r="AD1617" t="s">
        <v>863</v>
      </c>
      <c r="AE1617" t="s">
        <v>112</v>
      </c>
      <c r="AG1617">
        <v>0</v>
      </c>
      <c r="AH1617">
        <v>0</v>
      </c>
      <c r="AI1617">
        <v>5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 s="36">
        <v>1</v>
      </c>
      <c r="AP1617">
        <v>0</v>
      </c>
      <c r="AQ1617">
        <v>0</v>
      </c>
      <c r="AR1617">
        <v>2</v>
      </c>
      <c r="AS1617">
        <v>3</v>
      </c>
      <c r="AT1617">
        <v>5</v>
      </c>
      <c r="AU1617" t="s">
        <v>37</v>
      </c>
      <c r="AW1617">
        <v>450</v>
      </c>
      <c r="AX1617">
        <v>0</v>
      </c>
      <c r="AY1617">
        <v>0</v>
      </c>
      <c r="AZ1617">
        <v>0</v>
      </c>
      <c r="BA1617">
        <v>450</v>
      </c>
      <c r="BB1617">
        <v>5.0849866700000002</v>
      </c>
      <c r="BC1617">
        <v>14.63825578</v>
      </c>
      <c r="BD1617">
        <v>12</v>
      </c>
    </row>
    <row r="1618" spans="1:56" x14ac:dyDescent="0.25">
      <c r="A1618" s="171">
        <v>44196</v>
      </c>
      <c r="B1618" t="s">
        <v>92</v>
      </c>
      <c r="C1618" t="s">
        <v>602</v>
      </c>
      <c r="D1618" t="s">
        <v>940</v>
      </c>
      <c r="E1618" t="s">
        <v>604</v>
      </c>
      <c r="F1618" t="s">
        <v>218</v>
      </c>
      <c r="G1618" t="s">
        <v>837</v>
      </c>
      <c r="H1618" t="s">
        <v>364</v>
      </c>
      <c r="I1618" t="s">
        <v>25</v>
      </c>
      <c r="J1618" t="s">
        <v>596</v>
      </c>
      <c r="L1618" t="s">
        <v>26</v>
      </c>
      <c r="M1618" t="s">
        <v>590</v>
      </c>
      <c r="N1618" t="s">
        <v>591</v>
      </c>
      <c r="O1618" t="s">
        <v>592</v>
      </c>
      <c r="P1618" t="s">
        <v>27</v>
      </c>
      <c r="Q1618" t="s">
        <v>607</v>
      </c>
      <c r="R1618" t="s">
        <v>394</v>
      </c>
      <c r="S1618" t="s">
        <v>319</v>
      </c>
      <c r="T1618" t="s">
        <v>17</v>
      </c>
      <c r="U1618" t="s">
        <v>594</v>
      </c>
      <c r="W1618" t="s">
        <v>262</v>
      </c>
      <c r="X1618" t="s">
        <v>626</v>
      </c>
      <c r="AC1618" t="s">
        <v>372</v>
      </c>
      <c r="AD1618" t="s">
        <v>986</v>
      </c>
      <c r="AE1618" t="s">
        <v>226</v>
      </c>
      <c r="AG1618">
        <v>6</v>
      </c>
      <c r="AH1618">
        <v>0</v>
      </c>
      <c r="AI1618">
        <v>0</v>
      </c>
      <c r="AJ1618">
        <v>4</v>
      </c>
      <c r="AK1618">
        <v>0</v>
      </c>
      <c r="AL1618">
        <v>0</v>
      </c>
      <c r="AM1618">
        <v>0</v>
      </c>
      <c r="AN1618">
        <v>0</v>
      </c>
      <c r="AO1618">
        <v>2</v>
      </c>
      <c r="AP1618">
        <v>0</v>
      </c>
      <c r="AQ1618">
        <v>0</v>
      </c>
      <c r="AR1618">
        <v>4</v>
      </c>
      <c r="AS1618">
        <v>6</v>
      </c>
      <c r="AT1618">
        <v>10</v>
      </c>
      <c r="AU1618" t="s">
        <v>21</v>
      </c>
      <c r="AV1618" t="s">
        <v>654</v>
      </c>
      <c r="AW1618">
        <v>1950</v>
      </c>
      <c r="AX1618">
        <v>180</v>
      </c>
      <c r="AY1618">
        <v>0</v>
      </c>
      <c r="AZ1618">
        <v>3</v>
      </c>
      <c r="BA1618">
        <v>2133</v>
      </c>
      <c r="BB1618">
        <v>5.0849866700000002</v>
      </c>
      <c r="BC1618">
        <v>14.63825578</v>
      </c>
      <c r="BD1618">
        <v>12</v>
      </c>
    </row>
    <row r="1619" spans="1:56" x14ac:dyDescent="0.25">
      <c r="A1619" s="171">
        <v>44196</v>
      </c>
      <c r="B1619" t="s">
        <v>92</v>
      </c>
      <c r="C1619" t="s">
        <v>602</v>
      </c>
      <c r="D1619" t="s">
        <v>940</v>
      </c>
      <c r="E1619" t="s">
        <v>604</v>
      </c>
      <c r="F1619" t="s">
        <v>218</v>
      </c>
      <c r="G1619" t="s">
        <v>837</v>
      </c>
      <c r="H1619" t="s">
        <v>364</v>
      </c>
      <c r="I1619" t="s">
        <v>25</v>
      </c>
      <c r="J1619" t="s">
        <v>596</v>
      </c>
      <c r="L1619" t="s">
        <v>92</v>
      </c>
      <c r="M1619" t="s">
        <v>602</v>
      </c>
      <c r="N1619" t="s">
        <v>157</v>
      </c>
      <c r="O1619" t="s">
        <v>665</v>
      </c>
      <c r="P1619" t="s">
        <v>671</v>
      </c>
      <c r="Q1619" t="s">
        <v>672</v>
      </c>
      <c r="R1619" t="s">
        <v>982</v>
      </c>
      <c r="S1619" t="s">
        <v>658</v>
      </c>
      <c r="T1619" t="s">
        <v>17</v>
      </c>
      <c r="U1619" t="s">
        <v>594</v>
      </c>
      <c r="W1619" t="s">
        <v>221</v>
      </c>
      <c r="X1619" t="s">
        <v>622</v>
      </c>
      <c r="AC1619" t="s">
        <v>372</v>
      </c>
      <c r="AD1619" t="s">
        <v>863</v>
      </c>
      <c r="AE1619" t="s">
        <v>30</v>
      </c>
      <c r="AG1619">
        <v>13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 s="36">
        <v>1</v>
      </c>
      <c r="AP1619">
        <v>1</v>
      </c>
      <c r="AQ1619">
        <v>5</v>
      </c>
      <c r="AR1619">
        <v>2</v>
      </c>
      <c r="AS1619">
        <v>5</v>
      </c>
      <c r="AT1619">
        <v>13</v>
      </c>
      <c r="AU1619" t="s">
        <v>151</v>
      </c>
      <c r="AV1619" t="s">
        <v>327</v>
      </c>
      <c r="AW1619">
        <v>890</v>
      </c>
      <c r="AX1619">
        <v>0</v>
      </c>
      <c r="AY1619">
        <v>0</v>
      </c>
      <c r="AZ1619">
        <v>6</v>
      </c>
      <c r="BA1619">
        <v>896</v>
      </c>
      <c r="BB1619">
        <v>5.0849866700000002</v>
      </c>
      <c r="BC1619">
        <v>14.63825578</v>
      </c>
      <c r="BD1619">
        <v>12</v>
      </c>
    </row>
    <row r="1620" spans="1:56" x14ac:dyDescent="0.25">
      <c r="A1620" s="171">
        <v>44196</v>
      </c>
      <c r="B1620" t="s">
        <v>92</v>
      </c>
      <c r="C1620" t="s">
        <v>602</v>
      </c>
      <c r="D1620" t="s">
        <v>940</v>
      </c>
      <c r="E1620" t="s">
        <v>604</v>
      </c>
      <c r="F1620" t="s">
        <v>218</v>
      </c>
      <c r="G1620" t="s">
        <v>837</v>
      </c>
      <c r="H1620" t="s">
        <v>364</v>
      </c>
      <c r="I1620" t="s">
        <v>25</v>
      </c>
      <c r="J1620" t="s">
        <v>596</v>
      </c>
      <c r="L1620" t="s">
        <v>92</v>
      </c>
      <c r="M1620" t="s">
        <v>602</v>
      </c>
      <c r="N1620" t="s">
        <v>940</v>
      </c>
      <c r="O1620" t="s">
        <v>604</v>
      </c>
      <c r="P1620" t="s">
        <v>218</v>
      </c>
      <c r="Q1620" t="s">
        <v>837</v>
      </c>
      <c r="R1620" t="s">
        <v>998</v>
      </c>
      <c r="S1620" t="s">
        <v>662</v>
      </c>
      <c r="T1620" t="s">
        <v>17</v>
      </c>
      <c r="U1620" t="s">
        <v>594</v>
      </c>
      <c r="W1620" t="s">
        <v>614</v>
      </c>
      <c r="X1620" t="s">
        <v>615</v>
      </c>
      <c r="AC1620" t="s">
        <v>372</v>
      </c>
      <c r="AD1620" t="s">
        <v>950</v>
      </c>
      <c r="AE1620" t="s">
        <v>30</v>
      </c>
      <c r="AG1620">
        <v>4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 s="36">
        <v>1</v>
      </c>
      <c r="AP1620">
        <v>0</v>
      </c>
      <c r="AQ1620">
        <v>0</v>
      </c>
      <c r="AR1620">
        <v>2</v>
      </c>
      <c r="AS1620">
        <v>2</v>
      </c>
      <c r="AT1620">
        <v>4</v>
      </c>
      <c r="AU1620" t="s">
        <v>37</v>
      </c>
      <c r="AW1620">
        <v>330</v>
      </c>
      <c r="AX1620">
        <v>0</v>
      </c>
      <c r="AY1620">
        <v>0</v>
      </c>
      <c r="AZ1620">
        <v>0</v>
      </c>
      <c r="BA1620">
        <v>330</v>
      </c>
      <c r="BB1620">
        <v>5.0849866700000002</v>
      </c>
      <c r="BC1620">
        <v>14.63825578</v>
      </c>
      <c r="BD1620">
        <v>12</v>
      </c>
    </row>
    <row r="1621" spans="1:56" x14ac:dyDescent="0.25">
      <c r="A1621" s="171">
        <v>44196</v>
      </c>
      <c r="B1621" t="s">
        <v>92</v>
      </c>
      <c r="C1621" t="s">
        <v>602</v>
      </c>
      <c r="D1621" t="s">
        <v>157</v>
      </c>
      <c r="E1621" t="s">
        <v>665</v>
      </c>
      <c r="F1621" t="s">
        <v>158</v>
      </c>
      <c r="G1621" t="s">
        <v>667</v>
      </c>
      <c r="H1621" t="s">
        <v>847</v>
      </c>
      <c r="I1621" t="s">
        <v>17</v>
      </c>
      <c r="J1621" t="s">
        <v>594</v>
      </c>
      <c r="L1621" t="s">
        <v>18</v>
      </c>
      <c r="M1621" t="s">
        <v>601</v>
      </c>
      <c r="R1621" t="s">
        <v>372</v>
      </c>
      <c r="S1621" t="s">
        <v>265</v>
      </c>
      <c r="T1621" t="s">
        <v>25</v>
      </c>
      <c r="U1621" t="s">
        <v>596</v>
      </c>
      <c r="W1621" t="s">
        <v>92</v>
      </c>
      <c r="X1621" t="s">
        <v>602</v>
      </c>
      <c r="Y1621" t="s">
        <v>157</v>
      </c>
      <c r="Z1621" t="s">
        <v>665</v>
      </c>
      <c r="AA1621" t="s">
        <v>671</v>
      </c>
      <c r="AB1621" t="s">
        <v>672</v>
      </c>
      <c r="AC1621" t="s">
        <v>883</v>
      </c>
      <c r="AD1621" t="s">
        <v>670</v>
      </c>
      <c r="AE1621" t="s">
        <v>112</v>
      </c>
      <c r="AG1621">
        <v>0</v>
      </c>
      <c r="AH1621">
        <v>0</v>
      </c>
      <c r="AI1621">
        <v>2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1</v>
      </c>
      <c r="AP1621">
        <v>0</v>
      </c>
      <c r="AQ1621">
        <v>0</v>
      </c>
      <c r="AR1621">
        <v>0</v>
      </c>
      <c r="AS1621">
        <v>2</v>
      </c>
      <c r="AT1621">
        <v>2</v>
      </c>
      <c r="AU1621" t="s">
        <v>31</v>
      </c>
      <c r="AW1621">
        <v>56</v>
      </c>
      <c r="AX1621">
        <v>17</v>
      </c>
      <c r="AY1621">
        <v>0</v>
      </c>
      <c r="AZ1621">
        <v>0</v>
      </c>
      <c r="BA1621">
        <v>73</v>
      </c>
      <c r="BB1621">
        <v>6.0387188500000004</v>
      </c>
      <c r="BC1621">
        <v>14.40065877</v>
      </c>
      <c r="BD1621">
        <v>12</v>
      </c>
    </row>
    <row r="1622" spans="1:56" x14ac:dyDescent="0.25">
      <c r="A1622" s="171">
        <v>44196</v>
      </c>
      <c r="B1622" t="s">
        <v>92</v>
      </c>
      <c r="C1622" t="s">
        <v>602</v>
      </c>
      <c r="D1622" t="s">
        <v>157</v>
      </c>
      <c r="E1622" t="s">
        <v>665</v>
      </c>
      <c r="F1622" t="s">
        <v>158</v>
      </c>
      <c r="G1622" t="s">
        <v>667</v>
      </c>
      <c r="H1622" t="s">
        <v>847</v>
      </c>
      <c r="I1622" t="s">
        <v>17</v>
      </c>
      <c r="J1622" t="s">
        <v>594</v>
      </c>
      <c r="L1622" t="s">
        <v>18</v>
      </c>
      <c r="M1622" t="s">
        <v>601</v>
      </c>
      <c r="R1622" t="s">
        <v>372</v>
      </c>
      <c r="S1622" t="s">
        <v>265</v>
      </c>
      <c r="T1622" t="s">
        <v>25</v>
      </c>
      <c r="U1622" t="s">
        <v>596</v>
      </c>
      <c r="W1622" t="s">
        <v>92</v>
      </c>
      <c r="X1622" t="s">
        <v>602</v>
      </c>
      <c r="Y1622" t="s">
        <v>157</v>
      </c>
      <c r="Z1622" t="s">
        <v>665</v>
      </c>
      <c r="AA1622" t="s">
        <v>671</v>
      </c>
      <c r="AB1622" t="s">
        <v>672</v>
      </c>
      <c r="AC1622" t="s">
        <v>883</v>
      </c>
      <c r="AD1622" t="s">
        <v>670</v>
      </c>
      <c r="AE1622" t="s">
        <v>112</v>
      </c>
      <c r="AG1622">
        <v>0</v>
      </c>
      <c r="AH1622">
        <v>0</v>
      </c>
      <c r="AI1622">
        <v>3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1</v>
      </c>
      <c r="AP1622">
        <v>0</v>
      </c>
      <c r="AQ1622">
        <v>0</v>
      </c>
      <c r="AR1622">
        <v>0</v>
      </c>
      <c r="AS1622">
        <v>3</v>
      </c>
      <c r="AT1622">
        <v>3</v>
      </c>
      <c r="AU1622" t="s">
        <v>151</v>
      </c>
      <c r="AV1622" t="s">
        <v>327</v>
      </c>
      <c r="AW1622">
        <v>331</v>
      </c>
      <c r="AX1622">
        <v>0</v>
      </c>
      <c r="AY1622">
        <v>0</v>
      </c>
      <c r="AZ1622">
        <v>2</v>
      </c>
      <c r="BA1622">
        <v>333</v>
      </c>
      <c r="BB1622">
        <v>6.0387188500000004</v>
      </c>
      <c r="BC1622">
        <v>14.40065877</v>
      </c>
      <c r="BD1622">
        <v>12</v>
      </c>
    </row>
    <row r="1623" spans="1:56" x14ac:dyDescent="0.25">
      <c r="A1623" s="171">
        <v>44196</v>
      </c>
      <c r="B1623" t="s">
        <v>92</v>
      </c>
      <c r="C1623" t="s">
        <v>602</v>
      </c>
      <c r="D1623" t="s">
        <v>157</v>
      </c>
      <c r="E1623" t="s">
        <v>665</v>
      </c>
      <c r="F1623" t="s">
        <v>158</v>
      </c>
      <c r="G1623" t="s">
        <v>667</v>
      </c>
      <c r="H1623" t="s">
        <v>847</v>
      </c>
      <c r="I1623" t="s">
        <v>17</v>
      </c>
      <c r="J1623" t="s">
        <v>594</v>
      </c>
      <c r="L1623" t="s">
        <v>18</v>
      </c>
      <c r="M1623" t="s">
        <v>601</v>
      </c>
      <c r="R1623" t="s">
        <v>372</v>
      </c>
      <c r="S1623" t="s">
        <v>319</v>
      </c>
      <c r="T1623" t="s">
        <v>25</v>
      </c>
      <c r="U1623" t="s">
        <v>596</v>
      </c>
      <c r="W1623" t="s">
        <v>92</v>
      </c>
      <c r="X1623" t="s">
        <v>602</v>
      </c>
      <c r="Y1623" t="s">
        <v>157</v>
      </c>
      <c r="Z1623" t="s">
        <v>665</v>
      </c>
      <c r="AA1623" t="s">
        <v>158</v>
      </c>
      <c r="AB1623" t="s">
        <v>667</v>
      </c>
      <c r="AC1623" t="s">
        <v>904</v>
      </c>
      <c r="AD1623" t="s">
        <v>663</v>
      </c>
      <c r="AE1623" t="s">
        <v>112</v>
      </c>
      <c r="AG1623">
        <v>0</v>
      </c>
      <c r="AH1623">
        <v>0</v>
      </c>
      <c r="AI1623">
        <v>3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1</v>
      </c>
      <c r="AP1623">
        <v>0</v>
      </c>
      <c r="AQ1623">
        <v>0</v>
      </c>
      <c r="AR1623">
        <v>0</v>
      </c>
      <c r="AS1623">
        <v>3</v>
      </c>
      <c r="AT1623">
        <v>3</v>
      </c>
      <c r="AU1623" t="s">
        <v>37</v>
      </c>
      <c r="AW1623">
        <v>202</v>
      </c>
      <c r="AX1623">
        <v>0</v>
      </c>
      <c r="AY1623">
        <v>0</v>
      </c>
      <c r="AZ1623">
        <v>0</v>
      </c>
      <c r="BA1623">
        <v>202</v>
      </c>
      <c r="BB1623">
        <v>6.0387188500000004</v>
      </c>
      <c r="BC1623">
        <v>14.40065877</v>
      </c>
      <c r="BD1623">
        <v>12</v>
      </c>
    </row>
    <row r="1624" spans="1:56" x14ac:dyDescent="0.25">
      <c r="A1624" s="171">
        <v>44196</v>
      </c>
      <c r="B1624" t="s">
        <v>92</v>
      </c>
      <c r="C1624" t="s">
        <v>602</v>
      </c>
      <c r="D1624" t="s">
        <v>940</v>
      </c>
      <c r="E1624" t="s">
        <v>604</v>
      </c>
      <c r="F1624" t="s">
        <v>193</v>
      </c>
      <c r="G1624" t="s">
        <v>754</v>
      </c>
      <c r="H1624" t="s">
        <v>367</v>
      </c>
      <c r="I1624" t="s">
        <v>25</v>
      </c>
      <c r="J1624" t="s">
        <v>596</v>
      </c>
      <c r="L1624" t="s">
        <v>10</v>
      </c>
      <c r="M1624" t="s">
        <v>659</v>
      </c>
      <c r="N1624" t="s">
        <v>11</v>
      </c>
      <c r="O1624" t="s">
        <v>660</v>
      </c>
      <c r="P1624" t="s">
        <v>12</v>
      </c>
      <c r="Q1624" t="s">
        <v>661</v>
      </c>
      <c r="R1624" t="s">
        <v>102</v>
      </c>
      <c r="S1624" t="s">
        <v>185</v>
      </c>
      <c r="T1624" t="s">
        <v>25</v>
      </c>
      <c r="U1624" t="s">
        <v>596</v>
      </c>
      <c r="W1624" t="s">
        <v>92</v>
      </c>
      <c r="X1624" t="s">
        <v>602</v>
      </c>
      <c r="Y1624" t="s">
        <v>603</v>
      </c>
      <c r="Z1624" t="s">
        <v>604</v>
      </c>
      <c r="AA1624" t="s">
        <v>154</v>
      </c>
      <c r="AB1624" t="s">
        <v>605</v>
      </c>
      <c r="AC1624" t="s">
        <v>479</v>
      </c>
      <c r="AD1624" t="s">
        <v>663</v>
      </c>
      <c r="AE1624" t="s">
        <v>30</v>
      </c>
      <c r="AG1624">
        <v>3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 s="36">
        <v>1</v>
      </c>
      <c r="AP1624">
        <v>0</v>
      </c>
      <c r="AQ1624">
        <v>0</v>
      </c>
      <c r="AR1624">
        <v>0</v>
      </c>
      <c r="AS1624">
        <v>3</v>
      </c>
      <c r="AT1624">
        <v>3</v>
      </c>
      <c r="AU1624" t="s">
        <v>37</v>
      </c>
      <c r="AW1624">
        <v>58</v>
      </c>
      <c r="AX1624">
        <v>0</v>
      </c>
      <c r="AY1624">
        <v>0</v>
      </c>
      <c r="AZ1624">
        <v>0</v>
      </c>
      <c r="BA1624">
        <v>58</v>
      </c>
      <c r="BB1624">
        <v>4.8990748999999996</v>
      </c>
      <c r="BC1624">
        <v>14.54433978</v>
      </c>
      <c r="BD1624">
        <v>12</v>
      </c>
    </row>
    <row r="1625" spans="1:56" x14ac:dyDescent="0.25">
      <c r="A1625" s="171">
        <v>44196</v>
      </c>
      <c r="B1625" t="s">
        <v>92</v>
      </c>
      <c r="C1625" t="s">
        <v>602</v>
      </c>
      <c r="D1625" t="s">
        <v>940</v>
      </c>
      <c r="E1625" t="s">
        <v>604</v>
      </c>
      <c r="F1625" t="s">
        <v>193</v>
      </c>
      <c r="G1625" t="s">
        <v>754</v>
      </c>
      <c r="H1625" t="s">
        <v>367</v>
      </c>
      <c r="I1625" t="s">
        <v>25</v>
      </c>
      <c r="J1625" t="s">
        <v>596</v>
      </c>
      <c r="L1625" t="s">
        <v>92</v>
      </c>
      <c r="M1625" t="s">
        <v>602</v>
      </c>
      <c r="N1625" t="s">
        <v>940</v>
      </c>
      <c r="O1625" t="s">
        <v>604</v>
      </c>
      <c r="P1625" t="s">
        <v>193</v>
      </c>
      <c r="Q1625" t="s">
        <v>754</v>
      </c>
      <c r="R1625" t="s">
        <v>367</v>
      </c>
      <c r="S1625" t="s">
        <v>304</v>
      </c>
      <c r="T1625" t="s">
        <v>25</v>
      </c>
      <c r="U1625" t="s">
        <v>596</v>
      </c>
      <c r="W1625" t="s">
        <v>92</v>
      </c>
      <c r="X1625" t="s">
        <v>602</v>
      </c>
      <c r="Y1625" t="s">
        <v>603</v>
      </c>
      <c r="Z1625" t="s">
        <v>604</v>
      </c>
      <c r="AA1625" t="s">
        <v>154</v>
      </c>
      <c r="AB1625" t="s">
        <v>605</v>
      </c>
      <c r="AC1625" t="s">
        <v>401</v>
      </c>
      <c r="AD1625" t="s">
        <v>722</v>
      </c>
      <c r="AE1625" t="s">
        <v>30</v>
      </c>
      <c r="AG1625">
        <v>4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 s="36">
        <v>1</v>
      </c>
      <c r="AP1625">
        <v>0</v>
      </c>
      <c r="AQ1625">
        <v>0</v>
      </c>
      <c r="AR1625">
        <v>0</v>
      </c>
      <c r="AS1625">
        <v>4</v>
      </c>
      <c r="AT1625">
        <v>4</v>
      </c>
      <c r="AU1625" t="s">
        <v>37</v>
      </c>
      <c r="AW1625">
        <v>52</v>
      </c>
      <c r="AX1625">
        <v>0</v>
      </c>
      <c r="AY1625">
        <v>0</v>
      </c>
      <c r="AZ1625">
        <v>0</v>
      </c>
      <c r="BA1625">
        <v>52</v>
      </c>
      <c r="BB1625">
        <v>4.8990748999999996</v>
      </c>
      <c r="BC1625">
        <v>14.54433978</v>
      </c>
      <c r="BD1625">
        <v>12</v>
      </c>
    </row>
    <row r="1626" spans="1:56" x14ac:dyDescent="0.25">
      <c r="A1626" s="171">
        <v>44196</v>
      </c>
      <c r="B1626" t="s">
        <v>92</v>
      </c>
      <c r="C1626" t="s">
        <v>602</v>
      </c>
      <c r="D1626" t="s">
        <v>940</v>
      </c>
      <c r="E1626" t="s">
        <v>604</v>
      </c>
      <c r="F1626" t="s">
        <v>193</v>
      </c>
      <c r="G1626" t="s">
        <v>754</v>
      </c>
      <c r="H1626" t="s">
        <v>367</v>
      </c>
      <c r="I1626" t="s">
        <v>25</v>
      </c>
      <c r="J1626" t="s">
        <v>596</v>
      </c>
      <c r="L1626" t="s">
        <v>92</v>
      </c>
      <c r="M1626" t="s">
        <v>602</v>
      </c>
      <c r="N1626" t="s">
        <v>940</v>
      </c>
      <c r="O1626" t="s">
        <v>604</v>
      </c>
      <c r="P1626" t="s">
        <v>193</v>
      </c>
      <c r="Q1626" t="s">
        <v>754</v>
      </c>
      <c r="R1626" t="s">
        <v>1039</v>
      </c>
      <c r="S1626" t="s">
        <v>304</v>
      </c>
      <c r="T1626" t="s">
        <v>25</v>
      </c>
      <c r="U1626" t="s">
        <v>596</v>
      </c>
      <c r="W1626" t="s">
        <v>92</v>
      </c>
      <c r="X1626" t="s">
        <v>602</v>
      </c>
      <c r="Y1626" t="s">
        <v>603</v>
      </c>
      <c r="Z1626" t="s">
        <v>604</v>
      </c>
      <c r="AA1626" t="s">
        <v>193</v>
      </c>
      <c r="AB1626" t="s">
        <v>754</v>
      </c>
      <c r="AC1626" t="s">
        <v>366</v>
      </c>
      <c r="AD1626" t="s">
        <v>722</v>
      </c>
      <c r="AE1626" t="s">
        <v>30</v>
      </c>
      <c r="AG1626">
        <v>2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 s="36">
        <v>1</v>
      </c>
      <c r="AP1626">
        <v>0</v>
      </c>
      <c r="AQ1626">
        <v>0</v>
      </c>
      <c r="AR1626">
        <v>0</v>
      </c>
      <c r="AS1626">
        <v>2</v>
      </c>
      <c r="AT1626">
        <v>2</v>
      </c>
      <c r="AU1626" t="s">
        <v>37</v>
      </c>
      <c r="AW1626">
        <v>13</v>
      </c>
      <c r="AX1626">
        <v>0</v>
      </c>
      <c r="AY1626">
        <v>0</v>
      </c>
      <c r="AZ1626">
        <v>0</v>
      </c>
      <c r="BA1626">
        <v>13</v>
      </c>
      <c r="BB1626">
        <v>4.8990748999999996</v>
      </c>
      <c r="BC1626">
        <v>14.54433978</v>
      </c>
      <c r="BD1626">
        <v>12</v>
      </c>
    </row>
    <row r="1627" spans="1:56" x14ac:dyDescent="0.25">
      <c r="A1627" s="171">
        <v>44196</v>
      </c>
      <c r="B1627" t="s">
        <v>92</v>
      </c>
      <c r="C1627" t="s">
        <v>602</v>
      </c>
      <c r="D1627" t="s">
        <v>157</v>
      </c>
      <c r="E1627" t="s">
        <v>665</v>
      </c>
      <c r="F1627" t="s">
        <v>158</v>
      </c>
      <c r="G1627" t="s">
        <v>667</v>
      </c>
      <c r="H1627" t="s">
        <v>847</v>
      </c>
      <c r="I1627" t="s">
        <v>25</v>
      </c>
      <c r="J1627" t="s">
        <v>596</v>
      </c>
      <c r="L1627" t="s">
        <v>26</v>
      </c>
      <c r="M1627" t="s">
        <v>590</v>
      </c>
      <c r="N1627" t="s">
        <v>301</v>
      </c>
      <c r="O1627" t="s">
        <v>745</v>
      </c>
      <c r="P1627" t="s">
        <v>543</v>
      </c>
      <c r="Q1627" t="s">
        <v>827</v>
      </c>
      <c r="R1627" t="s">
        <v>828</v>
      </c>
      <c r="S1627" t="s">
        <v>308</v>
      </c>
      <c r="T1627" t="s">
        <v>25</v>
      </c>
      <c r="U1627" t="s">
        <v>596</v>
      </c>
      <c r="W1627" t="s">
        <v>92</v>
      </c>
      <c r="X1627" t="s">
        <v>602</v>
      </c>
      <c r="Y1627" t="s">
        <v>157</v>
      </c>
      <c r="Z1627" t="s">
        <v>665</v>
      </c>
      <c r="AA1627" t="s">
        <v>158</v>
      </c>
      <c r="AB1627" t="s">
        <v>667</v>
      </c>
      <c r="AC1627" t="s">
        <v>830</v>
      </c>
      <c r="AD1627" t="s">
        <v>722</v>
      </c>
      <c r="AE1627" t="s">
        <v>30</v>
      </c>
      <c r="AG1627">
        <v>2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1</v>
      </c>
      <c r="AP1627">
        <v>0</v>
      </c>
      <c r="AQ1627">
        <v>0</v>
      </c>
      <c r="AR1627">
        <v>0</v>
      </c>
      <c r="AS1627">
        <v>2</v>
      </c>
      <c r="AT1627">
        <v>2</v>
      </c>
      <c r="AU1627" t="s">
        <v>37</v>
      </c>
      <c r="AW1627">
        <v>140</v>
      </c>
      <c r="AX1627">
        <v>0</v>
      </c>
      <c r="AY1627">
        <v>0</v>
      </c>
      <c r="AZ1627">
        <v>0</v>
      </c>
      <c r="BA1627">
        <v>140</v>
      </c>
      <c r="BB1627">
        <v>6.0385846000000001</v>
      </c>
      <c r="BC1627">
        <v>14.4007468</v>
      </c>
      <c r="BD1627">
        <v>12</v>
      </c>
    </row>
    <row r="1628" spans="1:56" x14ac:dyDescent="0.25">
      <c r="A1628" s="171">
        <v>44196</v>
      </c>
      <c r="B1628" t="s">
        <v>92</v>
      </c>
      <c r="C1628" t="s">
        <v>602</v>
      </c>
      <c r="D1628" t="s">
        <v>157</v>
      </c>
      <c r="E1628" t="s">
        <v>665</v>
      </c>
      <c r="F1628" t="s">
        <v>158</v>
      </c>
      <c r="G1628" t="s">
        <v>667</v>
      </c>
      <c r="H1628" t="s">
        <v>847</v>
      </c>
      <c r="I1628" t="s">
        <v>25</v>
      </c>
      <c r="J1628" t="s">
        <v>596</v>
      </c>
      <c r="L1628" t="s">
        <v>26</v>
      </c>
      <c r="M1628" t="s">
        <v>590</v>
      </c>
      <c r="N1628" t="s">
        <v>591</v>
      </c>
      <c r="O1628" t="s">
        <v>592</v>
      </c>
      <c r="P1628" t="s">
        <v>88</v>
      </c>
      <c r="Q1628" t="s">
        <v>593</v>
      </c>
      <c r="R1628" t="s">
        <v>897</v>
      </c>
      <c r="S1628" t="s">
        <v>662</v>
      </c>
      <c r="T1628" t="s">
        <v>25</v>
      </c>
      <c r="U1628" t="s">
        <v>596</v>
      </c>
      <c r="W1628" t="s">
        <v>92</v>
      </c>
      <c r="X1628" t="s">
        <v>602</v>
      </c>
      <c r="Y1628" t="s">
        <v>157</v>
      </c>
      <c r="Z1628" t="s">
        <v>665</v>
      </c>
      <c r="AA1628" t="s">
        <v>205</v>
      </c>
      <c r="AB1628" t="s">
        <v>697</v>
      </c>
      <c r="AC1628" t="s">
        <v>425</v>
      </c>
      <c r="AD1628" t="s">
        <v>898</v>
      </c>
      <c r="AE1628" t="s">
        <v>30</v>
      </c>
      <c r="AG1628">
        <v>2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1</v>
      </c>
      <c r="AP1628">
        <v>0</v>
      </c>
      <c r="AQ1628">
        <v>0</v>
      </c>
      <c r="AR1628">
        <v>0</v>
      </c>
      <c r="AS1628">
        <v>2</v>
      </c>
      <c r="AT1628">
        <v>2</v>
      </c>
      <c r="AU1628" t="s">
        <v>37</v>
      </c>
      <c r="AW1628">
        <v>33</v>
      </c>
      <c r="AX1628">
        <v>0</v>
      </c>
      <c r="AY1628">
        <v>0</v>
      </c>
      <c r="AZ1628">
        <v>0</v>
      </c>
      <c r="BA1628">
        <v>33</v>
      </c>
      <c r="BB1628">
        <v>6.0385846000000001</v>
      </c>
      <c r="BC1628">
        <v>14.4007468</v>
      </c>
      <c r="BD1628">
        <v>12</v>
      </c>
    </row>
    <row r="1629" spans="1:56" x14ac:dyDescent="0.25">
      <c r="A1629" s="171">
        <v>44196</v>
      </c>
      <c r="B1629" t="s">
        <v>92</v>
      </c>
      <c r="C1629" t="s">
        <v>602</v>
      </c>
      <c r="D1629" t="s">
        <v>157</v>
      </c>
      <c r="E1629" t="s">
        <v>665</v>
      </c>
      <c r="F1629" t="s">
        <v>158</v>
      </c>
      <c r="G1629" t="s">
        <v>667</v>
      </c>
      <c r="H1629" t="s">
        <v>847</v>
      </c>
      <c r="I1629" t="s">
        <v>25</v>
      </c>
      <c r="J1629" t="s">
        <v>596</v>
      </c>
      <c r="L1629" t="s">
        <v>26</v>
      </c>
      <c r="M1629" t="s">
        <v>590</v>
      </c>
      <c r="N1629" t="s">
        <v>301</v>
      </c>
      <c r="O1629" t="s">
        <v>745</v>
      </c>
      <c r="P1629" t="s">
        <v>853</v>
      </c>
      <c r="Q1629" t="s">
        <v>854</v>
      </c>
      <c r="R1629" t="s">
        <v>499</v>
      </c>
      <c r="S1629" t="s">
        <v>297</v>
      </c>
      <c r="T1629" t="s">
        <v>25</v>
      </c>
      <c r="U1629" t="s">
        <v>596</v>
      </c>
      <c r="W1629" t="s">
        <v>92</v>
      </c>
      <c r="X1629" t="s">
        <v>602</v>
      </c>
      <c r="Y1629" t="s">
        <v>603</v>
      </c>
      <c r="Z1629" t="s">
        <v>604</v>
      </c>
      <c r="AA1629" t="s">
        <v>193</v>
      </c>
      <c r="AB1629" t="s">
        <v>754</v>
      </c>
      <c r="AC1629" t="s">
        <v>864</v>
      </c>
      <c r="AD1629" t="s">
        <v>865</v>
      </c>
      <c r="AE1629" t="s">
        <v>30</v>
      </c>
      <c r="AG1629">
        <v>2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1</v>
      </c>
      <c r="AP1629">
        <v>0</v>
      </c>
      <c r="AQ1629">
        <v>0</v>
      </c>
      <c r="AR1629">
        <v>0</v>
      </c>
      <c r="AS1629">
        <v>2</v>
      </c>
      <c r="AT1629">
        <v>2</v>
      </c>
      <c r="AU1629" t="s">
        <v>37</v>
      </c>
      <c r="AW1629">
        <v>144</v>
      </c>
      <c r="AX1629">
        <v>0</v>
      </c>
      <c r="AY1629">
        <v>0</v>
      </c>
      <c r="AZ1629">
        <v>0</v>
      </c>
      <c r="BA1629">
        <v>144</v>
      </c>
      <c r="BB1629">
        <v>6.0387188500000004</v>
      </c>
      <c r="BC1629">
        <v>14.40065877</v>
      </c>
      <c r="BD1629">
        <v>12</v>
      </c>
    </row>
    <row r="1630" spans="1:56" x14ac:dyDescent="0.25">
      <c r="A1630" s="171">
        <v>44196</v>
      </c>
      <c r="B1630" t="s">
        <v>92</v>
      </c>
      <c r="C1630" t="s">
        <v>602</v>
      </c>
      <c r="D1630" t="s">
        <v>157</v>
      </c>
      <c r="E1630" t="s">
        <v>665</v>
      </c>
      <c r="F1630" t="s">
        <v>158</v>
      </c>
      <c r="G1630" t="s">
        <v>667</v>
      </c>
      <c r="H1630" t="s">
        <v>847</v>
      </c>
      <c r="I1630" t="s">
        <v>25</v>
      </c>
      <c r="J1630" t="s">
        <v>596</v>
      </c>
      <c r="L1630" t="s">
        <v>26</v>
      </c>
      <c r="M1630" t="s">
        <v>590</v>
      </c>
      <c r="N1630" t="s">
        <v>301</v>
      </c>
      <c r="O1630" t="s">
        <v>745</v>
      </c>
      <c r="P1630" t="s">
        <v>853</v>
      </c>
      <c r="Q1630" t="s">
        <v>854</v>
      </c>
      <c r="R1630" t="s">
        <v>499</v>
      </c>
      <c r="S1630" t="s">
        <v>297</v>
      </c>
      <c r="T1630" t="s">
        <v>25</v>
      </c>
      <c r="U1630" t="s">
        <v>596</v>
      </c>
      <c r="W1630" t="s">
        <v>92</v>
      </c>
      <c r="X1630" t="s">
        <v>602</v>
      </c>
      <c r="Y1630" t="s">
        <v>603</v>
      </c>
      <c r="Z1630" t="s">
        <v>604</v>
      </c>
      <c r="AA1630" t="s">
        <v>193</v>
      </c>
      <c r="AB1630" t="s">
        <v>754</v>
      </c>
      <c r="AC1630" t="s">
        <v>864</v>
      </c>
      <c r="AD1630" t="s">
        <v>865</v>
      </c>
      <c r="AE1630" t="s">
        <v>30</v>
      </c>
      <c r="AG1630">
        <v>2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1</v>
      </c>
      <c r="AP1630">
        <v>0</v>
      </c>
      <c r="AQ1630">
        <v>0</v>
      </c>
      <c r="AR1630">
        <v>0</v>
      </c>
      <c r="AS1630">
        <v>2</v>
      </c>
      <c r="AT1630">
        <v>2</v>
      </c>
      <c r="AU1630" t="s">
        <v>37</v>
      </c>
      <c r="AW1630">
        <v>177</v>
      </c>
      <c r="AX1630">
        <v>0</v>
      </c>
      <c r="AY1630">
        <v>0</v>
      </c>
      <c r="AZ1630">
        <v>0</v>
      </c>
      <c r="BA1630">
        <v>177</v>
      </c>
      <c r="BB1630">
        <v>6.0387188500000004</v>
      </c>
      <c r="BC1630">
        <v>14.40065877</v>
      </c>
      <c r="BD1630">
        <v>12</v>
      </c>
    </row>
    <row r="1631" spans="1:56" x14ac:dyDescent="0.25">
      <c r="A1631" s="171">
        <v>44196</v>
      </c>
      <c r="B1631" t="s">
        <v>92</v>
      </c>
      <c r="C1631" t="s">
        <v>602</v>
      </c>
      <c r="D1631" t="s">
        <v>157</v>
      </c>
      <c r="E1631" t="s">
        <v>665</v>
      </c>
      <c r="F1631" t="s">
        <v>158</v>
      </c>
      <c r="G1631" t="s">
        <v>667</v>
      </c>
      <c r="H1631" t="s">
        <v>847</v>
      </c>
      <c r="I1631" t="s">
        <v>25</v>
      </c>
      <c r="J1631" t="s">
        <v>596</v>
      </c>
      <c r="L1631" t="s">
        <v>26</v>
      </c>
      <c r="M1631" t="s">
        <v>590</v>
      </c>
      <c r="N1631" t="s">
        <v>301</v>
      </c>
      <c r="O1631" t="s">
        <v>745</v>
      </c>
      <c r="P1631" t="s">
        <v>853</v>
      </c>
      <c r="Q1631" t="s">
        <v>854</v>
      </c>
      <c r="R1631" t="s">
        <v>499</v>
      </c>
      <c r="S1631" t="s">
        <v>297</v>
      </c>
      <c r="T1631" t="s">
        <v>25</v>
      </c>
      <c r="U1631" t="s">
        <v>596</v>
      </c>
      <c r="W1631" t="s">
        <v>92</v>
      </c>
      <c r="X1631" t="s">
        <v>602</v>
      </c>
      <c r="Y1631" t="s">
        <v>603</v>
      </c>
      <c r="Z1631" t="s">
        <v>604</v>
      </c>
      <c r="AA1631" t="s">
        <v>193</v>
      </c>
      <c r="AB1631" t="s">
        <v>754</v>
      </c>
      <c r="AC1631" t="s">
        <v>864</v>
      </c>
      <c r="AD1631" t="s">
        <v>865</v>
      </c>
      <c r="AE1631" t="s">
        <v>30</v>
      </c>
      <c r="AG1631">
        <v>2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1</v>
      </c>
      <c r="AP1631">
        <v>0</v>
      </c>
      <c r="AQ1631">
        <v>0</v>
      </c>
      <c r="AR1631">
        <v>0</v>
      </c>
      <c r="AS1631">
        <v>2</v>
      </c>
      <c r="AT1631">
        <v>2</v>
      </c>
      <c r="AU1631" t="s">
        <v>37</v>
      </c>
      <c r="AW1631">
        <v>209</v>
      </c>
      <c r="AX1631">
        <v>0</v>
      </c>
      <c r="AY1631">
        <v>0</v>
      </c>
      <c r="AZ1631">
        <v>0</v>
      </c>
      <c r="BA1631">
        <v>209</v>
      </c>
      <c r="BB1631">
        <v>6.0387188500000004</v>
      </c>
      <c r="BC1631">
        <v>14.40065877</v>
      </c>
      <c r="BD1631">
        <v>12</v>
      </c>
    </row>
    <row r="1632" spans="1:56" x14ac:dyDescent="0.25">
      <c r="A1632" s="171">
        <v>44196</v>
      </c>
      <c r="B1632" t="s">
        <v>92</v>
      </c>
      <c r="C1632" t="s">
        <v>602</v>
      </c>
      <c r="D1632" t="s">
        <v>940</v>
      </c>
      <c r="E1632" t="s">
        <v>604</v>
      </c>
      <c r="F1632" t="s">
        <v>193</v>
      </c>
      <c r="G1632" t="s">
        <v>754</v>
      </c>
      <c r="H1632" t="s">
        <v>367</v>
      </c>
      <c r="I1632" t="s">
        <v>25</v>
      </c>
      <c r="J1632" t="s">
        <v>596</v>
      </c>
      <c r="L1632" t="s">
        <v>10</v>
      </c>
      <c r="M1632" t="s">
        <v>659</v>
      </c>
      <c r="N1632" t="s">
        <v>11</v>
      </c>
      <c r="O1632" t="s">
        <v>660</v>
      </c>
      <c r="P1632" t="s">
        <v>12</v>
      </c>
      <c r="Q1632" t="s">
        <v>661</v>
      </c>
      <c r="R1632" t="s">
        <v>102</v>
      </c>
      <c r="S1632" t="s">
        <v>176</v>
      </c>
      <c r="T1632" t="s">
        <v>25</v>
      </c>
      <c r="U1632" t="s">
        <v>596</v>
      </c>
      <c r="W1632" t="s">
        <v>92</v>
      </c>
      <c r="X1632" t="s">
        <v>602</v>
      </c>
      <c r="Y1632" t="s">
        <v>93</v>
      </c>
      <c r="Z1632" t="s">
        <v>687</v>
      </c>
      <c r="AA1632" t="s">
        <v>211</v>
      </c>
      <c r="AB1632" t="s">
        <v>688</v>
      </c>
      <c r="AC1632" t="s">
        <v>432</v>
      </c>
      <c r="AD1632" t="s">
        <v>1059</v>
      </c>
      <c r="AE1632" t="s">
        <v>30</v>
      </c>
      <c r="AG1632">
        <v>5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 s="36">
        <v>1</v>
      </c>
      <c r="AP1632">
        <v>0</v>
      </c>
      <c r="AQ1632">
        <v>0</v>
      </c>
      <c r="AR1632">
        <v>0</v>
      </c>
      <c r="AS1632">
        <v>5</v>
      </c>
      <c r="AT1632">
        <v>5</v>
      </c>
      <c r="AU1632" t="s">
        <v>37</v>
      </c>
      <c r="AW1632">
        <v>123</v>
      </c>
      <c r="AX1632">
        <v>0</v>
      </c>
      <c r="AY1632">
        <v>0</v>
      </c>
      <c r="AZ1632">
        <v>0</v>
      </c>
      <c r="BA1632">
        <v>123</v>
      </c>
      <c r="BB1632">
        <v>4.8990748999999996</v>
      </c>
      <c r="BC1632">
        <v>14.54433978</v>
      </c>
      <c r="BD1632">
        <v>12</v>
      </c>
    </row>
    <row r="1633" spans="1:56" x14ac:dyDescent="0.25">
      <c r="A1633" s="171">
        <v>44196</v>
      </c>
      <c r="B1633" t="s">
        <v>92</v>
      </c>
      <c r="C1633" t="s">
        <v>602</v>
      </c>
      <c r="D1633" t="s">
        <v>940</v>
      </c>
      <c r="E1633" t="s">
        <v>604</v>
      </c>
      <c r="F1633" t="s">
        <v>193</v>
      </c>
      <c r="G1633" t="s">
        <v>754</v>
      </c>
      <c r="H1633" t="s">
        <v>367</v>
      </c>
      <c r="I1633" t="s">
        <v>25</v>
      </c>
      <c r="J1633" t="s">
        <v>596</v>
      </c>
      <c r="L1633" t="s">
        <v>92</v>
      </c>
      <c r="M1633" t="s">
        <v>602</v>
      </c>
      <c r="N1633" t="s">
        <v>940</v>
      </c>
      <c r="O1633" t="s">
        <v>604</v>
      </c>
      <c r="P1633" t="s">
        <v>193</v>
      </c>
      <c r="Q1633" t="s">
        <v>754</v>
      </c>
      <c r="R1633" t="s">
        <v>367</v>
      </c>
      <c r="S1633" t="s">
        <v>862</v>
      </c>
      <c r="T1633" t="s">
        <v>25</v>
      </c>
      <c r="U1633" t="s">
        <v>596</v>
      </c>
      <c r="W1633" t="s">
        <v>92</v>
      </c>
      <c r="X1633" t="s">
        <v>602</v>
      </c>
      <c r="Y1633" t="s">
        <v>603</v>
      </c>
      <c r="Z1633" t="s">
        <v>604</v>
      </c>
      <c r="AA1633" t="s">
        <v>193</v>
      </c>
      <c r="AB1633" t="s">
        <v>754</v>
      </c>
      <c r="AC1633" t="s">
        <v>366</v>
      </c>
      <c r="AD1633" t="s">
        <v>670</v>
      </c>
      <c r="AE1633" t="s">
        <v>30</v>
      </c>
      <c r="AG1633">
        <v>3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 s="36">
        <v>1</v>
      </c>
      <c r="AP1633">
        <v>0</v>
      </c>
      <c r="AQ1633">
        <v>0</v>
      </c>
      <c r="AR1633">
        <v>0</v>
      </c>
      <c r="AS1633">
        <v>3</v>
      </c>
      <c r="AT1633">
        <v>3</v>
      </c>
      <c r="AU1633" t="s">
        <v>37</v>
      </c>
      <c r="AW1633">
        <v>32</v>
      </c>
      <c r="AX1633">
        <v>0</v>
      </c>
      <c r="AY1633">
        <v>0</v>
      </c>
      <c r="AZ1633">
        <v>0</v>
      </c>
      <c r="BA1633">
        <v>32</v>
      </c>
      <c r="BB1633">
        <v>4.8990748999999996</v>
      </c>
      <c r="BC1633">
        <v>14.54433978</v>
      </c>
      <c r="BD1633">
        <v>12</v>
      </c>
    </row>
    <row r="1634" spans="1:56" x14ac:dyDescent="0.25">
      <c r="A1634" s="171">
        <v>44196</v>
      </c>
      <c r="B1634" t="s">
        <v>92</v>
      </c>
      <c r="C1634" t="s">
        <v>602</v>
      </c>
      <c r="D1634" t="s">
        <v>940</v>
      </c>
      <c r="E1634" t="s">
        <v>604</v>
      </c>
      <c r="F1634" t="s">
        <v>193</v>
      </c>
      <c r="G1634" t="s">
        <v>754</v>
      </c>
      <c r="H1634" t="s">
        <v>367</v>
      </c>
      <c r="I1634" t="s">
        <v>25</v>
      </c>
      <c r="J1634" t="s">
        <v>596</v>
      </c>
      <c r="L1634" t="s">
        <v>92</v>
      </c>
      <c r="M1634" t="s">
        <v>602</v>
      </c>
      <c r="N1634" t="s">
        <v>940</v>
      </c>
      <c r="O1634" t="s">
        <v>604</v>
      </c>
      <c r="P1634" t="s">
        <v>193</v>
      </c>
      <c r="Q1634" t="s">
        <v>754</v>
      </c>
      <c r="R1634" t="s">
        <v>1039</v>
      </c>
      <c r="S1634" t="s">
        <v>862</v>
      </c>
      <c r="T1634" t="s">
        <v>25</v>
      </c>
      <c r="U1634" t="s">
        <v>596</v>
      </c>
      <c r="W1634" t="s">
        <v>92</v>
      </c>
      <c r="X1634" t="s">
        <v>602</v>
      </c>
      <c r="Y1634" t="s">
        <v>603</v>
      </c>
      <c r="Z1634" t="s">
        <v>604</v>
      </c>
      <c r="AA1634" t="s">
        <v>193</v>
      </c>
      <c r="AB1634" t="s">
        <v>754</v>
      </c>
      <c r="AC1634" t="s">
        <v>366</v>
      </c>
      <c r="AD1634" t="s">
        <v>670</v>
      </c>
      <c r="AE1634" t="s">
        <v>30</v>
      </c>
      <c r="AG1634">
        <v>2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 s="36">
        <v>1</v>
      </c>
      <c r="AP1634">
        <v>0</v>
      </c>
      <c r="AQ1634">
        <v>0</v>
      </c>
      <c r="AR1634">
        <v>0</v>
      </c>
      <c r="AS1634">
        <v>2</v>
      </c>
      <c r="AT1634">
        <v>2</v>
      </c>
      <c r="AU1634" t="s">
        <v>37</v>
      </c>
      <c r="AW1634">
        <v>11</v>
      </c>
      <c r="AX1634">
        <v>0</v>
      </c>
      <c r="AY1634">
        <v>0</v>
      </c>
      <c r="AZ1634">
        <v>0</v>
      </c>
      <c r="BA1634">
        <v>11</v>
      </c>
      <c r="BB1634">
        <v>4.8990748999999996</v>
      </c>
      <c r="BC1634">
        <v>14.54433978</v>
      </c>
      <c r="BD1634">
        <v>12</v>
      </c>
    </row>
    <row r="1635" spans="1:56" x14ac:dyDescent="0.25">
      <c r="A1635" s="171">
        <v>44196</v>
      </c>
      <c r="B1635" t="s">
        <v>92</v>
      </c>
      <c r="C1635" t="s">
        <v>602</v>
      </c>
      <c r="D1635" t="s">
        <v>940</v>
      </c>
      <c r="E1635" t="s">
        <v>604</v>
      </c>
      <c r="F1635" t="s">
        <v>193</v>
      </c>
      <c r="G1635" t="s">
        <v>754</v>
      </c>
      <c r="H1635" t="s">
        <v>367</v>
      </c>
      <c r="I1635" t="s">
        <v>25</v>
      </c>
      <c r="J1635" t="s">
        <v>596</v>
      </c>
      <c r="L1635" t="s">
        <v>92</v>
      </c>
      <c r="M1635" t="s">
        <v>602</v>
      </c>
      <c r="N1635" t="s">
        <v>940</v>
      </c>
      <c r="O1635" t="s">
        <v>604</v>
      </c>
      <c r="P1635" t="s">
        <v>193</v>
      </c>
      <c r="Q1635" t="s">
        <v>754</v>
      </c>
      <c r="R1635" t="s">
        <v>366</v>
      </c>
      <c r="S1635" t="s">
        <v>722</v>
      </c>
      <c r="T1635" t="s">
        <v>25</v>
      </c>
      <c r="U1635" t="s">
        <v>596</v>
      </c>
      <c r="W1635" t="s">
        <v>92</v>
      </c>
      <c r="X1635" t="s">
        <v>602</v>
      </c>
      <c r="Y1635" t="s">
        <v>603</v>
      </c>
      <c r="Z1635" t="s">
        <v>604</v>
      </c>
      <c r="AA1635" t="s">
        <v>154</v>
      </c>
      <c r="AB1635" t="s">
        <v>605</v>
      </c>
      <c r="AC1635" t="s">
        <v>401</v>
      </c>
      <c r="AD1635" t="s">
        <v>663</v>
      </c>
      <c r="AE1635" t="s">
        <v>30</v>
      </c>
      <c r="AG1635">
        <v>4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 s="36">
        <v>1</v>
      </c>
      <c r="AP1635">
        <v>0</v>
      </c>
      <c r="AQ1635">
        <v>0</v>
      </c>
      <c r="AR1635">
        <v>0</v>
      </c>
      <c r="AS1635">
        <v>4</v>
      </c>
      <c r="AT1635">
        <v>4</v>
      </c>
      <c r="AU1635" t="s">
        <v>37</v>
      </c>
      <c r="AW1635">
        <v>35</v>
      </c>
      <c r="AX1635">
        <v>0</v>
      </c>
      <c r="AY1635">
        <v>0</v>
      </c>
      <c r="AZ1635">
        <v>0</v>
      </c>
      <c r="BA1635">
        <v>35</v>
      </c>
      <c r="BB1635">
        <v>4.8990748999999996</v>
      </c>
      <c r="BC1635">
        <v>14.54433978</v>
      </c>
      <c r="BD1635">
        <v>12</v>
      </c>
    </row>
    <row r="1636" spans="1:56" x14ac:dyDescent="0.25">
      <c r="A1636" s="171">
        <v>44196</v>
      </c>
      <c r="B1636" t="s">
        <v>92</v>
      </c>
      <c r="C1636" t="s">
        <v>602</v>
      </c>
      <c r="D1636" t="s">
        <v>157</v>
      </c>
      <c r="E1636" t="s">
        <v>665</v>
      </c>
      <c r="F1636" t="s">
        <v>158</v>
      </c>
      <c r="G1636" t="s">
        <v>667</v>
      </c>
      <c r="H1636" t="s">
        <v>847</v>
      </c>
      <c r="I1636" t="s">
        <v>25</v>
      </c>
      <c r="J1636" t="s">
        <v>596</v>
      </c>
      <c r="L1636" t="s">
        <v>26</v>
      </c>
      <c r="M1636" t="s">
        <v>590</v>
      </c>
      <c r="N1636" t="s">
        <v>591</v>
      </c>
      <c r="O1636" t="s">
        <v>592</v>
      </c>
      <c r="P1636" t="s">
        <v>88</v>
      </c>
      <c r="Q1636" t="s">
        <v>593</v>
      </c>
      <c r="R1636" t="s">
        <v>699</v>
      </c>
      <c r="S1636" t="s">
        <v>62</v>
      </c>
      <c r="T1636" t="s">
        <v>25</v>
      </c>
      <c r="U1636" t="s">
        <v>596</v>
      </c>
      <c r="W1636" t="s">
        <v>92</v>
      </c>
      <c r="X1636" t="s">
        <v>602</v>
      </c>
      <c r="Y1636" t="s">
        <v>157</v>
      </c>
      <c r="Z1636" t="s">
        <v>665</v>
      </c>
      <c r="AA1636" t="s">
        <v>158</v>
      </c>
      <c r="AB1636" t="s">
        <v>667</v>
      </c>
      <c r="AC1636" t="s">
        <v>833</v>
      </c>
      <c r="AD1636" t="s">
        <v>845</v>
      </c>
      <c r="AE1636" t="s">
        <v>30</v>
      </c>
      <c r="AG1636">
        <v>2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1</v>
      </c>
      <c r="AP1636">
        <v>0</v>
      </c>
      <c r="AQ1636">
        <v>0</v>
      </c>
      <c r="AR1636">
        <v>0</v>
      </c>
      <c r="AS1636">
        <v>2</v>
      </c>
      <c r="AT1636">
        <v>2</v>
      </c>
      <c r="AU1636" t="s">
        <v>37</v>
      </c>
      <c r="AW1636">
        <v>197</v>
      </c>
      <c r="AX1636">
        <v>0</v>
      </c>
      <c r="AY1636">
        <v>0</v>
      </c>
      <c r="AZ1636">
        <v>0</v>
      </c>
      <c r="BA1636">
        <v>197</v>
      </c>
      <c r="BB1636">
        <v>6.0387188500000004</v>
      </c>
      <c r="BC1636">
        <v>14.40065877</v>
      </c>
      <c r="BD1636">
        <v>12</v>
      </c>
    </row>
    <row r="1637" spans="1:56" x14ac:dyDescent="0.25">
      <c r="A1637" s="171">
        <v>44196</v>
      </c>
      <c r="B1637" t="s">
        <v>92</v>
      </c>
      <c r="C1637" t="s">
        <v>602</v>
      </c>
      <c r="D1637" t="s">
        <v>157</v>
      </c>
      <c r="E1637" t="s">
        <v>665</v>
      </c>
      <c r="F1637" t="s">
        <v>158</v>
      </c>
      <c r="G1637" t="s">
        <v>667</v>
      </c>
      <c r="H1637" t="s">
        <v>847</v>
      </c>
      <c r="I1637" t="s">
        <v>25</v>
      </c>
      <c r="J1637" t="s">
        <v>596</v>
      </c>
      <c r="L1637" t="s">
        <v>26</v>
      </c>
      <c r="M1637" t="s">
        <v>590</v>
      </c>
      <c r="N1637" t="s">
        <v>591</v>
      </c>
      <c r="O1637" t="s">
        <v>592</v>
      </c>
      <c r="P1637" t="s">
        <v>142</v>
      </c>
      <c r="Q1637" t="s">
        <v>606</v>
      </c>
      <c r="R1637" t="s">
        <v>699</v>
      </c>
      <c r="S1637" t="s">
        <v>62</v>
      </c>
      <c r="T1637" t="s">
        <v>25</v>
      </c>
      <c r="U1637" t="s">
        <v>596</v>
      </c>
      <c r="W1637" t="s">
        <v>92</v>
      </c>
      <c r="X1637" t="s">
        <v>602</v>
      </c>
      <c r="Y1637" t="s">
        <v>157</v>
      </c>
      <c r="Z1637" t="s">
        <v>665</v>
      </c>
      <c r="AA1637" t="s">
        <v>158</v>
      </c>
      <c r="AB1637" t="s">
        <v>667</v>
      </c>
      <c r="AC1637" t="s">
        <v>833</v>
      </c>
      <c r="AD1637" t="s">
        <v>845</v>
      </c>
      <c r="AE1637" t="s">
        <v>30</v>
      </c>
      <c r="AG1637">
        <v>2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1</v>
      </c>
      <c r="AP1637">
        <v>0</v>
      </c>
      <c r="AQ1637">
        <v>0</v>
      </c>
      <c r="AR1637">
        <v>0</v>
      </c>
      <c r="AS1637">
        <v>2</v>
      </c>
      <c r="AT1637">
        <v>2</v>
      </c>
      <c r="AU1637" t="s">
        <v>31</v>
      </c>
      <c r="AW1637">
        <v>228</v>
      </c>
      <c r="AX1637">
        <v>23</v>
      </c>
      <c r="AY1637">
        <v>0</v>
      </c>
      <c r="AZ1637">
        <v>0</v>
      </c>
      <c r="BA1637">
        <v>251</v>
      </c>
      <c r="BB1637">
        <v>6.0387188500000004</v>
      </c>
      <c r="BC1637">
        <v>14.40065877</v>
      </c>
      <c r="BD1637">
        <v>12</v>
      </c>
    </row>
    <row r="1638" spans="1:56" x14ac:dyDescent="0.25">
      <c r="A1638" s="171">
        <v>44196</v>
      </c>
      <c r="B1638" t="s">
        <v>92</v>
      </c>
      <c r="C1638" t="s">
        <v>602</v>
      </c>
      <c r="D1638" t="s">
        <v>157</v>
      </c>
      <c r="E1638" t="s">
        <v>665</v>
      </c>
      <c r="F1638" t="s">
        <v>158</v>
      </c>
      <c r="G1638" t="s">
        <v>667</v>
      </c>
      <c r="H1638" t="s">
        <v>847</v>
      </c>
      <c r="I1638" t="s">
        <v>25</v>
      </c>
      <c r="J1638" t="s">
        <v>596</v>
      </c>
      <c r="L1638" t="s">
        <v>26</v>
      </c>
      <c r="M1638" t="s">
        <v>590</v>
      </c>
      <c r="N1638" t="s">
        <v>591</v>
      </c>
      <c r="O1638" t="s">
        <v>592</v>
      </c>
      <c r="P1638" t="s">
        <v>142</v>
      </c>
      <c r="Q1638" t="s">
        <v>606</v>
      </c>
      <c r="R1638" t="s">
        <v>699</v>
      </c>
      <c r="S1638" t="s">
        <v>62</v>
      </c>
      <c r="T1638" t="s">
        <v>25</v>
      </c>
      <c r="U1638" t="s">
        <v>596</v>
      </c>
      <c r="W1638" t="s">
        <v>92</v>
      </c>
      <c r="X1638" t="s">
        <v>602</v>
      </c>
      <c r="Y1638" t="s">
        <v>157</v>
      </c>
      <c r="Z1638" t="s">
        <v>665</v>
      </c>
      <c r="AA1638" t="s">
        <v>158</v>
      </c>
      <c r="AB1638" t="s">
        <v>667</v>
      </c>
      <c r="AC1638" t="s">
        <v>833</v>
      </c>
      <c r="AD1638" t="s">
        <v>845</v>
      </c>
      <c r="AE1638" t="s">
        <v>30</v>
      </c>
      <c r="AG1638">
        <v>2</v>
      </c>
      <c r="AH1638">
        <v>0</v>
      </c>
      <c r="AI1638">
        <v>0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1</v>
      </c>
      <c r="AP1638">
        <v>0</v>
      </c>
      <c r="AQ1638">
        <v>0</v>
      </c>
      <c r="AR1638">
        <v>0</v>
      </c>
      <c r="AS1638">
        <v>2</v>
      </c>
      <c r="AT1638">
        <v>2</v>
      </c>
      <c r="AU1638" t="s">
        <v>151</v>
      </c>
      <c r="AV1638" t="s">
        <v>327</v>
      </c>
      <c r="AW1638">
        <v>17</v>
      </c>
      <c r="AX1638">
        <v>0</v>
      </c>
      <c r="AY1638">
        <v>0</v>
      </c>
      <c r="AZ1638">
        <v>2</v>
      </c>
      <c r="BA1638">
        <v>19</v>
      </c>
      <c r="BB1638">
        <v>6.0387188500000004</v>
      </c>
      <c r="BC1638">
        <v>14.40065877</v>
      </c>
      <c r="BD1638">
        <v>12</v>
      </c>
    </row>
    <row r="1639" spans="1:56" x14ac:dyDescent="0.25">
      <c r="A1639" s="171">
        <v>44196</v>
      </c>
      <c r="B1639" t="s">
        <v>92</v>
      </c>
      <c r="C1639" t="s">
        <v>602</v>
      </c>
      <c r="D1639" t="s">
        <v>157</v>
      </c>
      <c r="E1639" t="s">
        <v>665</v>
      </c>
      <c r="F1639" t="s">
        <v>158</v>
      </c>
      <c r="G1639" t="s">
        <v>667</v>
      </c>
      <c r="H1639" t="s">
        <v>847</v>
      </c>
      <c r="I1639" t="s">
        <v>25</v>
      </c>
      <c r="J1639" t="s">
        <v>596</v>
      </c>
      <c r="L1639" t="s">
        <v>26</v>
      </c>
      <c r="M1639" t="s">
        <v>590</v>
      </c>
      <c r="N1639" t="s">
        <v>301</v>
      </c>
      <c r="O1639" t="s">
        <v>745</v>
      </c>
      <c r="P1639" t="s">
        <v>853</v>
      </c>
      <c r="Q1639" t="s">
        <v>854</v>
      </c>
      <c r="R1639" t="s">
        <v>876</v>
      </c>
      <c r="S1639" t="s">
        <v>56</v>
      </c>
      <c r="T1639" t="s">
        <v>25</v>
      </c>
      <c r="U1639" t="s">
        <v>596</v>
      </c>
      <c r="W1639" t="s">
        <v>92</v>
      </c>
      <c r="X1639" t="s">
        <v>602</v>
      </c>
      <c r="Y1639" t="s">
        <v>603</v>
      </c>
      <c r="Z1639" t="s">
        <v>604</v>
      </c>
      <c r="AA1639" t="s">
        <v>193</v>
      </c>
      <c r="AB1639" t="s">
        <v>754</v>
      </c>
      <c r="AC1639" t="s">
        <v>877</v>
      </c>
      <c r="AD1639" t="s">
        <v>863</v>
      </c>
      <c r="AE1639" t="s">
        <v>30</v>
      </c>
      <c r="AG1639">
        <v>2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1</v>
      </c>
      <c r="AP1639">
        <v>0</v>
      </c>
      <c r="AQ1639">
        <v>0</v>
      </c>
      <c r="AR1639">
        <v>0</v>
      </c>
      <c r="AS1639">
        <v>2</v>
      </c>
      <c r="AT1639">
        <v>2</v>
      </c>
      <c r="AU1639" t="s">
        <v>37</v>
      </c>
      <c r="AW1639">
        <v>101</v>
      </c>
      <c r="AX1639">
        <v>0</v>
      </c>
      <c r="AY1639">
        <v>0</v>
      </c>
      <c r="AZ1639">
        <v>0</v>
      </c>
      <c r="BA1639">
        <v>101</v>
      </c>
      <c r="BB1639">
        <v>6.0387188500000004</v>
      </c>
      <c r="BC1639">
        <v>14.40065877</v>
      </c>
      <c r="BD1639">
        <v>12</v>
      </c>
    </row>
    <row r="1640" spans="1:56" x14ac:dyDescent="0.25">
      <c r="A1640" s="171">
        <v>44196</v>
      </c>
      <c r="B1640" t="s">
        <v>92</v>
      </c>
      <c r="C1640" t="s">
        <v>602</v>
      </c>
      <c r="D1640" t="s">
        <v>157</v>
      </c>
      <c r="E1640" t="s">
        <v>665</v>
      </c>
      <c r="F1640" t="s">
        <v>158</v>
      </c>
      <c r="G1640" t="s">
        <v>667</v>
      </c>
      <c r="H1640" t="s">
        <v>847</v>
      </c>
      <c r="I1640" t="s">
        <v>25</v>
      </c>
      <c r="J1640" t="s">
        <v>596</v>
      </c>
      <c r="L1640" t="s">
        <v>26</v>
      </c>
      <c r="M1640" t="s">
        <v>590</v>
      </c>
      <c r="N1640" t="s">
        <v>301</v>
      </c>
      <c r="O1640" t="s">
        <v>745</v>
      </c>
      <c r="P1640" t="s">
        <v>853</v>
      </c>
      <c r="Q1640" t="s">
        <v>854</v>
      </c>
      <c r="R1640" t="s">
        <v>876</v>
      </c>
      <c r="S1640" t="s">
        <v>56</v>
      </c>
      <c r="T1640" t="s">
        <v>25</v>
      </c>
      <c r="U1640" t="s">
        <v>596</v>
      </c>
      <c r="W1640" t="s">
        <v>92</v>
      </c>
      <c r="X1640" t="s">
        <v>602</v>
      </c>
      <c r="Y1640" t="s">
        <v>603</v>
      </c>
      <c r="Z1640" t="s">
        <v>604</v>
      </c>
      <c r="AA1640" t="s">
        <v>193</v>
      </c>
      <c r="AB1640" t="s">
        <v>754</v>
      </c>
      <c r="AC1640" t="s">
        <v>877</v>
      </c>
      <c r="AD1640" t="s">
        <v>863</v>
      </c>
      <c r="AE1640" t="s">
        <v>30</v>
      </c>
      <c r="AG1640">
        <v>2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1</v>
      </c>
      <c r="AP1640">
        <v>0</v>
      </c>
      <c r="AQ1640">
        <v>0</v>
      </c>
      <c r="AR1640">
        <v>0</v>
      </c>
      <c r="AS1640">
        <v>2</v>
      </c>
      <c r="AT1640">
        <v>2</v>
      </c>
      <c r="AU1640" t="s">
        <v>151</v>
      </c>
      <c r="AV1640" t="s">
        <v>327</v>
      </c>
      <c r="AW1640">
        <v>166</v>
      </c>
      <c r="AX1640">
        <v>0</v>
      </c>
      <c r="AY1640">
        <v>0</v>
      </c>
      <c r="AZ1640">
        <v>2</v>
      </c>
      <c r="BA1640">
        <v>168</v>
      </c>
      <c r="BB1640">
        <v>6.0387188500000004</v>
      </c>
      <c r="BC1640">
        <v>14.40065877</v>
      </c>
      <c r="BD1640">
        <v>12</v>
      </c>
    </row>
    <row r="1641" spans="1:56" x14ac:dyDescent="0.25">
      <c r="A1641" s="171">
        <v>44196</v>
      </c>
      <c r="B1641" t="s">
        <v>92</v>
      </c>
      <c r="C1641" t="s">
        <v>602</v>
      </c>
      <c r="D1641" t="s">
        <v>940</v>
      </c>
      <c r="E1641" t="s">
        <v>604</v>
      </c>
      <c r="F1641" t="s">
        <v>193</v>
      </c>
      <c r="G1641" t="s">
        <v>754</v>
      </c>
      <c r="H1641" t="s">
        <v>367</v>
      </c>
      <c r="I1641" t="s">
        <v>25</v>
      </c>
      <c r="J1641" t="s">
        <v>596</v>
      </c>
      <c r="L1641" t="s">
        <v>10</v>
      </c>
      <c r="M1641" t="s">
        <v>659</v>
      </c>
      <c r="N1641" t="s">
        <v>11</v>
      </c>
      <c r="O1641" t="s">
        <v>660</v>
      </c>
      <c r="P1641" t="s">
        <v>12</v>
      </c>
      <c r="Q1641" t="s">
        <v>661</v>
      </c>
      <c r="R1641" t="s">
        <v>102</v>
      </c>
      <c r="S1641" t="s">
        <v>185</v>
      </c>
      <c r="T1641" t="s">
        <v>25</v>
      </c>
      <c r="U1641" t="s">
        <v>596</v>
      </c>
      <c r="W1641" t="s">
        <v>92</v>
      </c>
      <c r="X1641" t="s">
        <v>602</v>
      </c>
      <c r="Y1641" t="s">
        <v>603</v>
      </c>
      <c r="Z1641" t="s">
        <v>604</v>
      </c>
      <c r="AA1641" t="s">
        <v>193</v>
      </c>
      <c r="AB1641" t="s">
        <v>754</v>
      </c>
      <c r="AC1641" t="s">
        <v>1035</v>
      </c>
      <c r="AD1641" t="s">
        <v>663</v>
      </c>
      <c r="AE1641" t="s">
        <v>30</v>
      </c>
      <c r="AG1641">
        <v>2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 s="36">
        <v>1</v>
      </c>
      <c r="AP1641">
        <v>0</v>
      </c>
      <c r="AQ1641">
        <v>0</v>
      </c>
      <c r="AR1641">
        <v>0</v>
      </c>
      <c r="AS1641">
        <v>2</v>
      </c>
      <c r="AT1641">
        <v>2</v>
      </c>
      <c r="AU1641" t="s">
        <v>37</v>
      </c>
      <c r="AW1641">
        <v>21</v>
      </c>
      <c r="AX1641">
        <v>0</v>
      </c>
      <c r="AY1641">
        <v>0</v>
      </c>
      <c r="AZ1641">
        <v>0</v>
      </c>
      <c r="BA1641">
        <v>21</v>
      </c>
      <c r="BB1641">
        <v>4.8990748999999996</v>
      </c>
      <c r="BC1641">
        <v>14.54433978</v>
      </c>
      <c r="BD1641">
        <v>12</v>
      </c>
    </row>
    <row r="1642" spans="1:56" x14ac:dyDescent="0.25">
      <c r="A1642" s="171">
        <v>44196</v>
      </c>
      <c r="B1642" t="s">
        <v>92</v>
      </c>
      <c r="C1642" t="s">
        <v>602</v>
      </c>
      <c r="D1642" t="s">
        <v>940</v>
      </c>
      <c r="E1642" t="s">
        <v>604</v>
      </c>
      <c r="F1642" t="s">
        <v>193</v>
      </c>
      <c r="G1642" t="s">
        <v>754</v>
      </c>
      <c r="H1642" t="s">
        <v>367</v>
      </c>
      <c r="I1642" t="s">
        <v>25</v>
      </c>
      <c r="J1642" t="s">
        <v>596</v>
      </c>
      <c r="L1642" t="s">
        <v>92</v>
      </c>
      <c r="M1642" t="s">
        <v>602</v>
      </c>
      <c r="N1642" t="s">
        <v>940</v>
      </c>
      <c r="O1642" t="s">
        <v>604</v>
      </c>
      <c r="P1642" t="s">
        <v>193</v>
      </c>
      <c r="Q1642" t="s">
        <v>754</v>
      </c>
      <c r="R1642" t="s">
        <v>1035</v>
      </c>
      <c r="S1642" t="s">
        <v>722</v>
      </c>
      <c r="T1642" t="s">
        <v>25</v>
      </c>
      <c r="U1642" t="s">
        <v>596</v>
      </c>
      <c r="W1642" t="s">
        <v>92</v>
      </c>
      <c r="X1642" t="s">
        <v>602</v>
      </c>
      <c r="Y1642" t="s">
        <v>603</v>
      </c>
      <c r="Z1642" t="s">
        <v>604</v>
      </c>
      <c r="AA1642" t="s">
        <v>154</v>
      </c>
      <c r="AB1642" t="s">
        <v>605</v>
      </c>
      <c r="AC1642" t="s">
        <v>1058</v>
      </c>
      <c r="AD1642" t="s">
        <v>339</v>
      </c>
      <c r="AE1642" t="s">
        <v>30</v>
      </c>
      <c r="AG1642">
        <v>2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 s="36">
        <v>1</v>
      </c>
      <c r="AP1642">
        <v>0</v>
      </c>
      <c r="AQ1642">
        <v>0</v>
      </c>
      <c r="AR1642">
        <v>0</v>
      </c>
      <c r="AS1642">
        <v>2</v>
      </c>
      <c r="AT1642">
        <v>2</v>
      </c>
      <c r="AU1642" t="s">
        <v>37</v>
      </c>
      <c r="AW1642">
        <v>12</v>
      </c>
      <c r="AX1642">
        <v>0</v>
      </c>
      <c r="AY1642">
        <v>0</v>
      </c>
      <c r="AZ1642">
        <v>0</v>
      </c>
      <c r="BA1642">
        <v>12</v>
      </c>
      <c r="BB1642">
        <v>4.8990748999999996</v>
      </c>
      <c r="BC1642">
        <v>14.54433978</v>
      </c>
      <c r="BD1642">
        <v>12</v>
      </c>
    </row>
    <row r="1643" spans="1:56" x14ac:dyDescent="0.25">
      <c r="A1643" s="171">
        <v>44196</v>
      </c>
      <c r="B1643" t="s">
        <v>92</v>
      </c>
      <c r="C1643" t="s">
        <v>602</v>
      </c>
      <c r="D1643" t="s">
        <v>940</v>
      </c>
      <c r="E1643" t="s">
        <v>604</v>
      </c>
      <c r="F1643" t="s">
        <v>193</v>
      </c>
      <c r="G1643" t="s">
        <v>754</v>
      </c>
      <c r="H1643" t="s">
        <v>367</v>
      </c>
      <c r="I1643" t="s">
        <v>25</v>
      </c>
      <c r="J1643" t="s">
        <v>596</v>
      </c>
      <c r="L1643" t="s">
        <v>92</v>
      </c>
      <c r="M1643" t="s">
        <v>602</v>
      </c>
      <c r="N1643" t="s">
        <v>940</v>
      </c>
      <c r="O1643" t="s">
        <v>604</v>
      </c>
      <c r="P1643" t="s">
        <v>193</v>
      </c>
      <c r="Q1643" t="s">
        <v>754</v>
      </c>
      <c r="R1643" t="s">
        <v>366</v>
      </c>
      <c r="S1643" t="s">
        <v>722</v>
      </c>
      <c r="T1643" t="s">
        <v>25</v>
      </c>
      <c r="U1643" t="s">
        <v>596</v>
      </c>
      <c r="W1643" t="s">
        <v>92</v>
      </c>
      <c r="X1643" t="s">
        <v>602</v>
      </c>
      <c r="Y1643" t="s">
        <v>603</v>
      </c>
      <c r="Z1643" t="s">
        <v>604</v>
      </c>
      <c r="AA1643" t="s">
        <v>736</v>
      </c>
      <c r="AB1643" t="s">
        <v>737</v>
      </c>
      <c r="AC1643" t="s">
        <v>1128</v>
      </c>
      <c r="AD1643" t="s">
        <v>343</v>
      </c>
      <c r="AE1643" t="s">
        <v>30</v>
      </c>
      <c r="AG1643">
        <v>3</v>
      </c>
      <c r="AH1643">
        <v>0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 s="36">
        <v>1</v>
      </c>
      <c r="AP1643">
        <v>0</v>
      </c>
      <c r="AQ1643">
        <v>0</v>
      </c>
      <c r="AR1643">
        <v>0</v>
      </c>
      <c r="AS1643">
        <v>3</v>
      </c>
      <c r="AT1643">
        <v>3</v>
      </c>
      <c r="AU1643" t="s">
        <v>37</v>
      </c>
      <c r="AW1643">
        <v>63</v>
      </c>
      <c r="AX1643">
        <v>0</v>
      </c>
      <c r="AY1643">
        <v>0</v>
      </c>
      <c r="AZ1643">
        <v>0</v>
      </c>
      <c r="BA1643">
        <v>63</v>
      </c>
      <c r="BB1643">
        <v>4.8990748999999996</v>
      </c>
      <c r="BC1643">
        <v>14.54433978</v>
      </c>
      <c r="BD1643">
        <v>12</v>
      </c>
    </row>
    <row r="1644" spans="1:56" x14ac:dyDescent="0.25">
      <c r="A1644" s="171">
        <v>44196</v>
      </c>
      <c r="B1644" t="s">
        <v>92</v>
      </c>
      <c r="C1644" t="s">
        <v>602</v>
      </c>
      <c r="D1644" t="s">
        <v>940</v>
      </c>
      <c r="E1644" t="s">
        <v>604</v>
      </c>
      <c r="F1644" t="s">
        <v>193</v>
      </c>
      <c r="G1644" t="s">
        <v>754</v>
      </c>
      <c r="H1644" t="s">
        <v>367</v>
      </c>
      <c r="I1644" t="s">
        <v>25</v>
      </c>
      <c r="J1644" t="s">
        <v>596</v>
      </c>
      <c r="L1644" t="s">
        <v>92</v>
      </c>
      <c r="M1644" t="s">
        <v>602</v>
      </c>
      <c r="N1644" t="s">
        <v>940</v>
      </c>
      <c r="O1644" t="s">
        <v>604</v>
      </c>
      <c r="P1644" t="s">
        <v>193</v>
      </c>
      <c r="Q1644" t="s">
        <v>754</v>
      </c>
      <c r="R1644" t="s">
        <v>366</v>
      </c>
      <c r="S1644" t="s">
        <v>670</v>
      </c>
      <c r="T1644" t="s">
        <v>25</v>
      </c>
      <c r="U1644" t="s">
        <v>596</v>
      </c>
      <c r="W1644" t="s">
        <v>92</v>
      </c>
      <c r="X1644" t="s">
        <v>602</v>
      </c>
      <c r="Y1644" t="s">
        <v>603</v>
      </c>
      <c r="Z1644" t="s">
        <v>604</v>
      </c>
      <c r="AA1644" t="s">
        <v>154</v>
      </c>
      <c r="AB1644" t="s">
        <v>605</v>
      </c>
      <c r="AC1644" t="s">
        <v>1133</v>
      </c>
      <c r="AD1644" t="s">
        <v>339</v>
      </c>
      <c r="AE1644" t="s">
        <v>30</v>
      </c>
      <c r="AG1644">
        <v>4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 s="36">
        <v>1</v>
      </c>
      <c r="AP1644">
        <v>0</v>
      </c>
      <c r="AQ1644">
        <v>0</v>
      </c>
      <c r="AR1644">
        <v>0</v>
      </c>
      <c r="AS1644">
        <v>4</v>
      </c>
      <c r="AT1644">
        <v>4</v>
      </c>
      <c r="AU1644" t="s">
        <v>37</v>
      </c>
      <c r="AW1644">
        <v>35</v>
      </c>
      <c r="AX1644">
        <v>0</v>
      </c>
      <c r="AY1644">
        <v>0</v>
      </c>
      <c r="AZ1644">
        <v>0</v>
      </c>
      <c r="BA1644">
        <v>35</v>
      </c>
      <c r="BB1644">
        <v>4.8990748999999996</v>
      </c>
      <c r="BC1644">
        <v>14.54433978</v>
      </c>
      <c r="BD1644">
        <v>12</v>
      </c>
    </row>
    <row r="1645" spans="1:56" x14ac:dyDescent="0.25">
      <c r="A1645" s="171">
        <v>44196</v>
      </c>
      <c r="B1645" t="s">
        <v>92</v>
      </c>
      <c r="C1645" t="s">
        <v>602</v>
      </c>
      <c r="D1645" t="s">
        <v>940</v>
      </c>
      <c r="E1645" t="s">
        <v>604</v>
      </c>
      <c r="F1645" t="s">
        <v>193</v>
      </c>
      <c r="G1645" t="s">
        <v>754</v>
      </c>
      <c r="H1645" t="s">
        <v>367</v>
      </c>
      <c r="I1645" t="s">
        <v>14</v>
      </c>
      <c r="J1645" t="s">
        <v>611</v>
      </c>
      <c r="L1645" t="s">
        <v>280</v>
      </c>
      <c r="M1645" t="s">
        <v>1028</v>
      </c>
      <c r="R1645" t="s">
        <v>372</v>
      </c>
      <c r="S1645" t="s">
        <v>121</v>
      </c>
      <c r="T1645" t="s">
        <v>544</v>
      </c>
      <c r="U1645" t="s">
        <v>782</v>
      </c>
      <c r="AC1645" t="s">
        <v>372</v>
      </c>
      <c r="AD1645" t="s">
        <v>1086</v>
      </c>
      <c r="AE1645" t="s">
        <v>183</v>
      </c>
      <c r="AG1645">
        <v>3</v>
      </c>
      <c r="AH1645">
        <v>6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 s="36">
        <v>2</v>
      </c>
      <c r="AP1645">
        <v>0</v>
      </c>
      <c r="AQ1645">
        <v>0</v>
      </c>
      <c r="AR1645">
        <v>0</v>
      </c>
      <c r="AS1645">
        <v>9</v>
      </c>
      <c r="AT1645">
        <v>9</v>
      </c>
      <c r="AU1645" t="s">
        <v>37</v>
      </c>
      <c r="AW1645">
        <v>268</v>
      </c>
      <c r="AX1645">
        <v>0</v>
      </c>
      <c r="AY1645">
        <v>0</v>
      </c>
      <c r="AZ1645">
        <v>0</v>
      </c>
      <c r="BA1645">
        <v>268</v>
      </c>
      <c r="BB1645">
        <v>4.8990748999999996</v>
      </c>
      <c r="BC1645">
        <v>14.54433978</v>
      </c>
      <c r="BD1645">
        <v>12</v>
      </c>
    </row>
    <row r="1646" spans="1:56" x14ac:dyDescent="0.25">
      <c r="A1646" s="171">
        <v>44196</v>
      </c>
      <c r="B1646" t="s">
        <v>92</v>
      </c>
      <c r="C1646" t="s">
        <v>602</v>
      </c>
      <c r="D1646" t="s">
        <v>940</v>
      </c>
      <c r="E1646" t="s">
        <v>604</v>
      </c>
      <c r="F1646" t="s">
        <v>193</v>
      </c>
      <c r="G1646" t="s">
        <v>754</v>
      </c>
      <c r="H1646" t="s">
        <v>367</v>
      </c>
      <c r="I1646" t="s">
        <v>14</v>
      </c>
      <c r="J1646" t="s">
        <v>611</v>
      </c>
      <c r="L1646" t="s">
        <v>280</v>
      </c>
      <c r="M1646" t="s">
        <v>1028</v>
      </c>
      <c r="R1646" t="s">
        <v>372</v>
      </c>
      <c r="S1646" t="s">
        <v>65</v>
      </c>
      <c r="T1646" t="s">
        <v>544</v>
      </c>
      <c r="U1646" t="s">
        <v>782</v>
      </c>
      <c r="AC1646" t="s">
        <v>372</v>
      </c>
      <c r="AD1646" t="s">
        <v>1102</v>
      </c>
      <c r="AE1646" t="s">
        <v>30</v>
      </c>
      <c r="AG1646">
        <v>5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 s="36">
        <v>1</v>
      </c>
      <c r="AP1646">
        <v>0</v>
      </c>
      <c r="AQ1646">
        <v>0</v>
      </c>
      <c r="AR1646">
        <v>0</v>
      </c>
      <c r="AS1646">
        <v>5</v>
      </c>
      <c r="AT1646">
        <v>5</v>
      </c>
      <c r="AU1646" t="s">
        <v>37</v>
      </c>
      <c r="AW1646">
        <v>145</v>
      </c>
      <c r="AX1646">
        <v>0</v>
      </c>
      <c r="AY1646">
        <v>0</v>
      </c>
      <c r="AZ1646">
        <v>0</v>
      </c>
      <c r="BA1646">
        <v>145</v>
      </c>
      <c r="BB1646">
        <v>4.8990748999999996</v>
      </c>
      <c r="BC1646">
        <v>14.54433978</v>
      </c>
      <c r="BD1646">
        <v>12</v>
      </c>
    </row>
    <row r="1647" spans="1:56" x14ac:dyDescent="0.25">
      <c r="A1647" s="171">
        <v>44196</v>
      </c>
      <c r="B1647" t="s">
        <v>92</v>
      </c>
      <c r="C1647" t="s">
        <v>602</v>
      </c>
      <c r="D1647" t="s">
        <v>940</v>
      </c>
      <c r="E1647" t="s">
        <v>604</v>
      </c>
      <c r="F1647" t="s">
        <v>193</v>
      </c>
      <c r="G1647" t="s">
        <v>754</v>
      </c>
      <c r="H1647" t="s">
        <v>367</v>
      </c>
      <c r="I1647" t="s">
        <v>25</v>
      </c>
      <c r="J1647" t="s">
        <v>596</v>
      </c>
      <c r="L1647" t="s">
        <v>10</v>
      </c>
      <c r="M1647" t="s">
        <v>659</v>
      </c>
      <c r="N1647" t="s">
        <v>940</v>
      </c>
      <c r="O1647" t="s">
        <v>604</v>
      </c>
      <c r="P1647" t="s">
        <v>42</v>
      </c>
      <c r="Q1647" t="s">
        <v>972</v>
      </c>
      <c r="R1647" t="s">
        <v>973</v>
      </c>
      <c r="S1647" t="s">
        <v>185</v>
      </c>
      <c r="T1647" t="s">
        <v>25</v>
      </c>
      <c r="U1647" t="s">
        <v>596</v>
      </c>
      <c r="W1647" t="s">
        <v>92</v>
      </c>
      <c r="X1647" t="s">
        <v>602</v>
      </c>
      <c r="Y1647" t="s">
        <v>93</v>
      </c>
      <c r="Z1647" t="s">
        <v>687</v>
      </c>
      <c r="AA1647" t="s">
        <v>211</v>
      </c>
      <c r="AB1647" t="s">
        <v>688</v>
      </c>
      <c r="AC1647" t="s">
        <v>432</v>
      </c>
      <c r="AD1647" t="s">
        <v>851</v>
      </c>
      <c r="AE1647" t="s">
        <v>30</v>
      </c>
      <c r="AG1647">
        <v>3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 s="36">
        <v>1</v>
      </c>
      <c r="AP1647">
        <v>0</v>
      </c>
      <c r="AQ1647">
        <v>0</v>
      </c>
      <c r="AR1647">
        <v>0</v>
      </c>
      <c r="AS1647">
        <v>3</v>
      </c>
      <c r="AT1647">
        <v>3</v>
      </c>
      <c r="AU1647" t="s">
        <v>37</v>
      </c>
      <c r="AW1647">
        <v>32</v>
      </c>
      <c r="AX1647">
        <v>0</v>
      </c>
      <c r="AY1647">
        <v>0</v>
      </c>
      <c r="AZ1647">
        <v>0</v>
      </c>
      <c r="BA1647">
        <v>32</v>
      </c>
      <c r="BB1647">
        <v>4.8990748999999996</v>
      </c>
      <c r="BC1647">
        <v>14.54433978</v>
      </c>
      <c r="BD1647">
        <v>12</v>
      </c>
    </row>
    <row r="1648" spans="1:56" x14ac:dyDescent="0.25">
      <c r="A1648" s="171">
        <v>44196</v>
      </c>
      <c r="B1648" t="s">
        <v>92</v>
      </c>
      <c r="C1648" t="s">
        <v>602</v>
      </c>
      <c r="D1648" t="s">
        <v>157</v>
      </c>
      <c r="E1648" t="s">
        <v>665</v>
      </c>
      <c r="F1648" t="s">
        <v>158</v>
      </c>
      <c r="G1648" t="s">
        <v>667</v>
      </c>
      <c r="H1648" t="s">
        <v>847</v>
      </c>
      <c r="I1648" t="s">
        <v>25</v>
      </c>
      <c r="J1648" t="s">
        <v>596</v>
      </c>
      <c r="L1648" t="s">
        <v>26</v>
      </c>
      <c r="M1648" t="s">
        <v>590</v>
      </c>
      <c r="N1648" t="s">
        <v>301</v>
      </c>
      <c r="O1648" t="s">
        <v>745</v>
      </c>
      <c r="P1648" t="s">
        <v>853</v>
      </c>
      <c r="Q1648" t="s">
        <v>854</v>
      </c>
      <c r="R1648" t="s">
        <v>935</v>
      </c>
      <c r="S1648" t="s">
        <v>658</v>
      </c>
      <c r="T1648" t="s">
        <v>25</v>
      </c>
      <c r="U1648" t="s">
        <v>596</v>
      </c>
      <c r="W1648" t="s">
        <v>92</v>
      </c>
      <c r="X1648" t="s">
        <v>602</v>
      </c>
      <c r="Y1648" t="s">
        <v>603</v>
      </c>
      <c r="Z1648" t="s">
        <v>604</v>
      </c>
      <c r="AA1648" t="s">
        <v>193</v>
      </c>
      <c r="AB1648" t="s">
        <v>754</v>
      </c>
      <c r="AC1648" t="s">
        <v>893</v>
      </c>
      <c r="AD1648" t="s">
        <v>898</v>
      </c>
      <c r="AE1648" t="s">
        <v>30</v>
      </c>
      <c r="AG1648">
        <v>4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1</v>
      </c>
      <c r="AP1648">
        <v>0</v>
      </c>
      <c r="AQ1648">
        <v>0</v>
      </c>
      <c r="AR1648">
        <v>0</v>
      </c>
      <c r="AS1648">
        <v>4</v>
      </c>
      <c r="AT1648">
        <v>4</v>
      </c>
      <c r="AU1648" t="s">
        <v>37</v>
      </c>
      <c r="AW1648">
        <v>120</v>
      </c>
      <c r="AX1648">
        <v>0</v>
      </c>
      <c r="AY1648">
        <v>0</v>
      </c>
      <c r="AZ1648">
        <v>0</v>
      </c>
      <c r="BA1648">
        <v>120</v>
      </c>
      <c r="BB1648">
        <v>6.0385846000000001</v>
      </c>
      <c r="BC1648">
        <v>14.4007468</v>
      </c>
      <c r="BD1648">
        <v>12</v>
      </c>
    </row>
    <row r="1649" spans="1:56" x14ac:dyDescent="0.25">
      <c r="A1649" s="171">
        <v>44196</v>
      </c>
      <c r="B1649" t="s">
        <v>92</v>
      </c>
      <c r="C1649" t="s">
        <v>602</v>
      </c>
      <c r="D1649" t="s">
        <v>157</v>
      </c>
      <c r="E1649" t="s">
        <v>665</v>
      </c>
      <c r="F1649" t="s">
        <v>158</v>
      </c>
      <c r="G1649" t="s">
        <v>667</v>
      </c>
      <c r="H1649" t="s">
        <v>847</v>
      </c>
      <c r="I1649" t="s">
        <v>25</v>
      </c>
      <c r="J1649" t="s">
        <v>596</v>
      </c>
      <c r="L1649" t="s">
        <v>26</v>
      </c>
      <c r="M1649" t="s">
        <v>590</v>
      </c>
      <c r="N1649" t="s">
        <v>591</v>
      </c>
      <c r="O1649" t="s">
        <v>592</v>
      </c>
      <c r="P1649" t="s">
        <v>88</v>
      </c>
      <c r="Q1649" t="s">
        <v>593</v>
      </c>
      <c r="R1649" t="s">
        <v>848</v>
      </c>
      <c r="S1649" t="s">
        <v>320</v>
      </c>
      <c r="T1649" t="s">
        <v>25</v>
      </c>
      <c r="U1649" t="s">
        <v>596</v>
      </c>
      <c r="W1649" t="s">
        <v>92</v>
      </c>
      <c r="X1649" t="s">
        <v>602</v>
      </c>
      <c r="Y1649" t="s">
        <v>157</v>
      </c>
      <c r="Z1649" t="s">
        <v>665</v>
      </c>
      <c r="AA1649" t="s">
        <v>158</v>
      </c>
      <c r="AB1649" t="s">
        <v>667</v>
      </c>
      <c r="AC1649" t="s">
        <v>470</v>
      </c>
      <c r="AD1649" t="s">
        <v>343</v>
      </c>
      <c r="AE1649" t="s">
        <v>30</v>
      </c>
      <c r="AG1649">
        <v>2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1</v>
      </c>
      <c r="AP1649">
        <v>0</v>
      </c>
      <c r="AQ1649">
        <v>0</v>
      </c>
      <c r="AR1649">
        <v>0</v>
      </c>
      <c r="AS1649">
        <v>2</v>
      </c>
      <c r="AT1649">
        <v>2</v>
      </c>
      <c r="AU1649" t="s">
        <v>37</v>
      </c>
      <c r="AW1649">
        <v>199</v>
      </c>
      <c r="AX1649">
        <v>0</v>
      </c>
      <c r="AY1649">
        <v>0</v>
      </c>
      <c r="AZ1649">
        <v>0</v>
      </c>
      <c r="BA1649">
        <v>199</v>
      </c>
      <c r="BB1649">
        <v>6.0387188500000004</v>
      </c>
      <c r="BC1649">
        <v>14.40065877</v>
      </c>
      <c r="BD1649">
        <v>12</v>
      </c>
    </row>
    <row r="1650" spans="1:56" x14ac:dyDescent="0.25">
      <c r="A1650" s="171">
        <v>44196</v>
      </c>
      <c r="B1650" t="s">
        <v>92</v>
      </c>
      <c r="C1650" t="s">
        <v>602</v>
      </c>
      <c r="D1650" t="s">
        <v>157</v>
      </c>
      <c r="E1650" t="s">
        <v>665</v>
      </c>
      <c r="F1650" t="s">
        <v>158</v>
      </c>
      <c r="G1650" t="s">
        <v>667</v>
      </c>
      <c r="H1650" t="s">
        <v>847</v>
      </c>
      <c r="I1650" t="s">
        <v>25</v>
      </c>
      <c r="J1650" t="s">
        <v>596</v>
      </c>
      <c r="L1650" t="s">
        <v>26</v>
      </c>
      <c r="M1650" t="s">
        <v>590</v>
      </c>
      <c r="N1650" t="s">
        <v>591</v>
      </c>
      <c r="O1650" t="s">
        <v>592</v>
      </c>
      <c r="P1650" t="s">
        <v>88</v>
      </c>
      <c r="Q1650" t="s">
        <v>593</v>
      </c>
      <c r="R1650" t="s">
        <v>871</v>
      </c>
      <c r="S1650" t="s">
        <v>320</v>
      </c>
      <c r="T1650" t="s">
        <v>25</v>
      </c>
      <c r="U1650" t="s">
        <v>596</v>
      </c>
      <c r="W1650" t="s">
        <v>92</v>
      </c>
      <c r="X1650" t="s">
        <v>602</v>
      </c>
      <c r="Y1650" t="s">
        <v>157</v>
      </c>
      <c r="Z1650" t="s">
        <v>665</v>
      </c>
      <c r="AA1650" t="s">
        <v>158</v>
      </c>
      <c r="AB1650" t="s">
        <v>667</v>
      </c>
      <c r="AC1650" t="s">
        <v>874</v>
      </c>
      <c r="AD1650" t="s">
        <v>343</v>
      </c>
      <c r="AE1650" t="s">
        <v>30</v>
      </c>
      <c r="AG1650">
        <v>2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1</v>
      </c>
      <c r="AP1650">
        <v>0</v>
      </c>
      <c r="AQ1650">
        <v>0</v>
      </c>
      <c r="AR1650">
        <v>0</v>
      </c>
      <c r="AS1650">
        <v>2</v>
      </c>
      <c r="AT1650">
        <v>2</v>
      </c>
      <c r="AU1650" t="s">
        <v>37</v>
      </c>
      <c r="AW1650">
        <v>71</v>
      </c>
      <c r="AX1650">
        <v>0</v>
      </c>
      <c r="AY1650">
        <v>0</v>
      </c>
      <c r="AZ1650">
        <v>0</v>
      </c>
      <c r="BA1650">
        <v>71</v>
      </c>
      <c r="BB1650">
        <v>6.0387188500000004</v>
      </c>
      <c r="BC1650">
        <v>14.40065877</v>
      </c>
      <c r="BD1650">
        <v>12</v>
      </c>
    </row>
    <row r="1651" spans="1:56" x14ac:dyDescent="0.25">
      <c r="A1651" s="171">
        <v>44196</v>
      </c>
      <c r="B1651" t="s">
        <v>92</v>
      </c>
      <c r="C1651" t="s">
        <v>602</v>
      </c>
      <c r="D1651" t="s">
        <v>157</v>
      </c>
      <c r="E1651" t="s">
        <v>665</v>
      </c>
      <c r="F1651" t="s">
        <v>158</v>
      </c>
      <c r="G1651" t="s">
        <v>667</v>
      </c>
      <c r="H1651" t="s">
        <v>847</v>
      </c>
      <c r="I1651" t="s">
        <v>25</v>
      </c>
      <c r="J1651" t="s">
        <v>596</v>
      </c>
      <c r="L1651" t="s">
        <v>26</v>
      </c>
      <c r="M1651" t="s">
        <v>590</v>
      </c>
      <c r="N1651" t="s">
        <v>591</v>
      </c>
      <c r="O1651" t="s">
        <v>592</v>
      </c>
      <c r="P1651" t="s">
        <v>88</v>
      </c>
      <c r="Q1651" t="s">
        <v>593</v>
      </c>
      <c r="R1651" t="s">
        <v>407</v>
      </c>
      <c r="S1651" t="s">
        <v>270</v>
      </c>
      <c r="T1651" t="s">
        <v>25</v>
      </c>
      <c r="U1651" t="s">
        <v>596</v>
      </c>
      <c r="W1651" t="s">
        <v>92</v>
      </c>
      <c r="X1651" t="s">
        <v>602</v>
      </c>
      <c r="Y1651" t="s">
        <v>157</v>
      </c>
      <c r="Z1651" t="s">
        <v>665</v>
      </c>
      <c r="AA1651" t="s">
        <v>158</v>
      </c>
      <c r="AB1651" t="s">
        <v>667</v>
      </c>
      <c r="AC1651" t="s">
        <v>470</v>
      </c>
      <c r="AD1651" t="s">
        <v>343</v>
      </c>
      <c r="AE1651" t="s">
        <v>30</v>
      </c>
      <c r="AG1651">
        <v>2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1</v>
      </c>
      <c r="AP1651">
        <v>0</v>
      </c>
      <c r="AQ1651">
        <v>0</v>
      </c>
      <c r="AR1651">
        <v>0</v>
      </c>
      <c r="AS1651">
        <v>2</v>
      </c>
      <c r="AT1651">
        <v>2</v>
      </c>
      <c r="AU1651" t="s">
        <v>37</v>
      </c>
      <c r="AW1651">
        <v>203</v>
      </c>
      <c r="AX1651">
        <v>0</v>
      </c>
      <c r="AY1651">
        <v>0</v>
      </c>
      <c r="AZ1651">
        <v>0</v>
      </c>
      <c r="BA1651">
        <v>203</v>
      </c>
      <c r="BB1651">
        <v>6.0387188500000004</v>
      </c>
      <c r="BC1651">
        <v>14.40065877</v>
      </c>
      <c r="BD1651">
        <v>12</v>
      </c>
    </row>
    <row r="1652" spans="1:56" x14ac:dyDescent="0.25">
      <c r="A1652" s="171">
        <v>44196</v>
      </c>
      <c r="B1652" t="s">
        <v>92</v>
      </c>
      <c r="C1652" t="s">
        <v>602</v>
      </c>
      <c r="D1652" t="s">
        <v>940</v>
      </c>
      <c r="E1652" t="s">
        <v>604</v>
      </c>
      <c r="F1652" t="s">
        <v>193</v>
      </c>
      <c r="G1652" t="s">
        <v>754</v>
      </c>
      <c r="H1652" t="s">
        <v>367</v>
      </c>
      <c r="I1652" t="s">
        <v>25</v>
      </c>
      <c r="J1652" t="s">
        <v>596</v>
      </c>
      <c r="L1652" t="s">
        <v>109</v>
      </c>
      <c r="M1652" t="s">
        <v>690</v>
      </c>
      <c r="N1652" t="s">
        <v>271</v>
      </c>
      <c r="O1652" t="s">
        <v>714</v>
      </c>
      <c r="P1652" t="s">
        <v>305</v>
      </c>
      <c r="Q1652" t="s">
        <v>1074</v>
      </c>
      <c r="R1652" t="s">
        <v>1075</v>
      </c>
      <c r="S1652" t="s">
        <v>283</v>
      </c>
      <c r="T1652" t="s">
        <v>25</v>
      </c>
      <c r="U1652" t="s">
        <v>596</v>
      </c>
      <c r="W1652" t="s">
        <v>92</v>
      </c>
      <c r="X1652" t="s">
        <v>602</v>
      </c>
      <c r="Y1652" t="s">
        <v>93</v>
      </c>
      <c r="Z1652" t="s">
        <v>687</v>
      </c>
      <c r="AA1652" t="s">
        <v>211</v>
      </c>
      <c r="AB1652" t="s">
        <v>688</v>
      </c>
      <c r="AC1652" t="s">
        <v>432</v>
      </c>
      <c r="AD1652" t="s">
        <v>1059</v>
      </c>
      <c r="AE1652" t="s">
        <v>30</v>
      </c>
      <c r="AG1652">
        <v>6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 s="36">
        <v>1</v>
      </c>
      <c r="AP1652">
        <v>0</v>
      </c>
      <c r="AQ1652">
        <v>0</v>
      </c>
      <c r="AR1652">
        <v>0</v>
      </c>
      <c r="AS1652">
        <v>6</v>
      </c>
      <c r="AT1652">
        <v>6</v>
      </c>
      <c r="AU1652" t="s">
        <v>37</v>
      </c>
      <c r="AW1652">
        <v>235</v>
      </c>
      <c r="AX1652">
        <v>0</v>
      </c>
      <c r="AY1652">
        <v>0</v>
      </c>
      <c r="AZ1652">
        <v>0</v>
      </c>
      <c r="BA1652">
        <v>235</v>
      </c>
      <c r="BB1652">
        <v>4.8990748999999996</v>
      </c>
      <c r="BC1652">
        <v>14.54433978</v>
      </c>
      <c r="BD1652">
        <v>12</v>
      </c>
    </row>
    <row r="1653" spans="1:56" x14ac:dyDescent="0.25">
      <c r="A1653" s="171">
        <v>44196</v>
      </c>
      <c r="B1653" t="s">
        <v>92</v>
      </c>
      <c r="C1653" t="s">
        <v>602</v>
      </c>
      <c r="D1653" t="s">
        <v>940</v>
      </c>
      <c r="E1653" t="s">
        <v>604</v>
      </c>
      <c r="F1653" t="s">
        <v>193</v>
      </c>
      <c r="G1653" t="s">
        <v>754</v>
      </c>
      <c r="H1653" t="s">
        <v>367</v>
      </c>
      <c r="I1653" t="s">
        <v>25</v>
      </c>
      <c r="J1653" t="s">
        <v>596</v>
      </c>
      <c r="L1653" t="s">
        <v>109</v>
      </c>
      <c r="M1653" t="s">
        <v>690</v>
      </c>
      <c r="N1653" t="s">
        <v>271</v>
      </c>
      <c r="O1653" t="s">
        <v>714</v>
      </c>
      <c r="P1653" t="s">
        <v>272</v>
      </c>
      <c r="Q1653" t="s">
        <v>715</v>
      </c>
      <c r="R1653" t="s">
        <v>1069</v>
      </c>
      <c r="S1653" t="s">
        <v>144</v>
      </c>
      <c r="T1653" t="s">
        <v>25</v>
      </c>
      <c r="U1653" t="s">
        <v>596</v>
      </c>
      <c r="W1653" t="s">
        <v>92</v>
      </c>
      <c r="X1653" t="s">
        <v>602</v>
      </c>
      <c r="Y1653" t="s">
        <v>603</v>
      </c>
      <c r="Z1653" t="s">
        <v>604</v>
      </c>
      <c r="AA1653" t="s">
        <v>193</v>
      </c>
      <c r="AB1653" t="s">
        <v>754</v>
      </c>
      <c r="AC1653" t="s">
        <v>479</v>
      </c>
      <c r="AD1653" t="s">
        <v>849</v>
      </c>
      <c r="AE1653" t="s">
        <v>30</v>
      </c>
      <c r="AG1653">
        <v>4</v>
      </c>
      <c r="AH1653">
        <v>0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 s="36">
        <v>1</v>
      </c>
      <c r="AP1653">
        <v>0</v>
      </c>
      <c r="AQ1653">
        <v>0</v>
      </c>
      <c r="AR1653">
        <v>0</v>
      </c>
      <c r="AS1653">
        <v>4</v>
      </c>
      <c r="AT1653">
        <v>4</v>
      </c>
      <c r="AU1653" t="s">
        <v>37</v>
      </c>
      <c r="AW1653">
        <v>188</v>
      </c>
      <c r="AX1653">
        <v>0</v>
      </c>
      <c r="AY1653">
        <v>0</v>
      </c>
      <c r="AZ1653">
        <v>0</v>
      </c>
      <c r="BA1653">
        <v>188</v>
      </c>
      <c r="BB1653">
        <v>4.8990748999999996</v>
      </c>
      <c r="BC1653">
        <v>14.54433978</v>
      </c>
      <c r="BD1653">
        <v>12</v>
      </c>
    </row>
    <row r="1654" spans="1:56" x14ac:dyDescent="0.25">
      <c r="A1654" s="171">
        <v>44196</v>
      </c>
      <c r="B1654" t="s">
        <v>92</v>
      </c>
      <c r="C1654" t="s">
        <v>602</v>
      </c>
      <c r="D1654" t="s">
        <v>940</v>
      </c>
      <c r="E1654" t="s">
        <v>604</v>
      </c>
      <c r="F1654" t="s">
        <v>193</v>
      </c>
      <c r="G1654" t="s">
        <v>754</v>
      </c>
      <c r="H1654" t="s">
        <v>367</v>
      </c>
      <c r="I1654" t="s">
        <v>25</v>
      </c>
      <c r="J1654" t="s">
        <v>596</v>
      </c>
      <c r="L1654" t="s">
        <v>92</v>
      </c>
      <c r="M1654" t="s">
        <v>602</v>
      </c>
      <c r="N1654" t="s">
        <v>940</v>
      </c>
      <c r="O1654" t="s">
        <v>604</v>
      </c>
      <c r="P1654" t="s">
        <v>193</v>
      </c>
      <c r="Q1654" t="s">
        <v>754</v>
      </c>
      <c r="R1654" t="s">
        <v>486</v>
      </c>
      <c r="S1654" t="s">
        <v>663</v>
      </c>
      <c r="T1654" t="s">
        <v>25</v>
      </c>
      <c r="U1654" t="s">
        <v>596</v>
      </c>
      <c r="W1654" t="s">
        <v>92</v>
      </c>
      <c r="X1654" t="s">
        <v>602</v>
      </c>
      <c r="Y1654" t="s">
        <v>603</v>
      </c>
      <c r="Z1654" t="s">
        <v>604</v>
      </c>
      <c r="AA1654" t="s">
        <v>154</v>
      </c>
      <c r="AB1654" t="s">
        <v>605</v>
      </c>
      <c r="AC1654" t="s">
        <v>1135</v>
      </c>
      <c r="AD1654" t="s">
        <v>908</v>
      </c>
      <c r="AE1654" t="s">
        <v>30</v>
      </c>
      <c r="AG1654">
        <v>4</v>
      </c>
      <c r="AH1654">
        <v>0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 s="36">
        <v>1</v>
      </c>
      <c r="AP1654">
        <v>0</v>
      </c>
      <c r="AQ1654">
        <v>0</v>
      </c>
      <c r="AR1654">
        <v>0</v>
      </c>
      <c r="AS1654">
        <v>4</v>
      </c>
      <c r="AT1654">
        <v>4</v>
      </c>
      <c r="AU1654" t="s">
        <v>37</v>
      </c>
      <c r="AW1654">
        <v>58</v>
      </c>
      <c r="AX1654">
        <v>0</v>
      </c>
      <c r="AY1654">
        <v>0</v>
      </c>
      <c r="AZ1654">
        <v>0</v>
      </c>
      <c r="BA1654">
        <v>58</v>
      </c>
      <c r="BB1654">
        <v>4.8990748999999996</v>
      </c>
      <c r="BC1654">
        <v>14.54433978</v>
      </c>
      <c r="BD1654">
        <v>12</v>
      </c>
    </row>
    <row r="1655" spans="1:56" x14ac:dyDescent="0.25">
      <c r="A1655" s="171">
        <v>44196</v>
      </c>
      <c r="B1655" t="s">
        <v>92</v>
      </c>
      <c r="C1655" t="s">
        <v>602</v>
      </c>
      <c r="D1655" t="s">
        <v>940</v>
      </c>
      <c r="E1655" t="s">
        <v>604</v>
      </c>
      <c r="F1655" t="s">
        <v>193</v>
      </c>
      <c r="G1655" t="s">
        <v>754</v>
      </c>
      <c r="H1655" t="s">
        <v>367</v>
      </c>
      <c r="I1655" t="s">
        <v>25</v>
      </c>
      <c r="J1655" t="s">
        <v>596</v>
      </c>
      <c r="L1655" t="s">
        <v>92</v>
      </c>
      <c r="M1655" t="s">
        <v>602</v>
      </c>
      <c r="N1655" t="s">
        <v>940</v>
      </c>
      <c r="O1655" t="s">
        <v>604</v>
      </c>
      <c r="P1655" t="s">
        <v>193</v>
      </c>
      <c r="Q1655" t="s">
        <v>754</v>
      </c>
      <c r="R1655" t="s">
        <v>1132</v>
      </c>
      <c r="S1655" t="s">
        <v>663</v>
      </c>
      <c r="T1655" t="s">
        <v>25</v>
      </c>
      <c r="U1655" t="s">
        <v>596</v>
      </c>
      <c r="W1655" t="s">
        <v>92</v>
      </c>
      <c r="X1655" t="s">
        <v>602</v>
      </c>
      <c r="Y1655" t="s">
        <v>603</v>
      </c>
      <c r="Z1655" t="s">
        <v>604</v>
      </c>
      <c r="AA1655" t="s">
        <v>154</v>
      </c>
      <c r="AB1655" t="s">
        <v>605</v>
      </c>
      <c r="AC1655" t="s">
        <v>401</v>
      </c>
      <c r="AD1655" t="s">
        <v>343</v>
      </c>
      <c r="AE1655" t="s">
        <v>30</v>
      </c>
      <c r="AG1655">
        <v>2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 s="36">
        <v>1</v>
      </c>
      <c r="AP1655">
        <v>0</v>
      </c>
      <c r="AQ1655">
        <v>0</v>
      </c>
      <c r="AR1655">
        <v>0</v>
      </c>
      <c r="AS1655">
        <v>2</v>
      </c>
      <c r="AT1655">
        <v>2</v>
      </c>
      <c r="AU1655" t="s">
        <v>37</v>
      </c>
      <c r="AW1655">
        <v>17</v>
      </c>
      <c r="AX1655">
        <v>0</v>
      </c>
      <c r="AY1655">
        <v>0</v>
      </c>
      <c r="AZ1655">
        <v>0</v>
      </c>
      <c r="BA1655">
        <v>17</v>
      </c>
      <c r="BB1655">
        <v>4.8990748999999996</v>
      </c>
      <c r="BC1655">
        <v>14.54433978</v>
      </c>
      <c r="BD1655">
        <v>12</v>
      </c>
    </row>
    <row r="1656" spans="1:56" x14ac:dyDescent="0.25">
      <c r="A1656" s="171">
        <v>44196</v>
      </c>
      <c r="B1656" t="s">
        <v>92</v>
      </c>
      <c r="C1656" t="s">
        <v>602</v>
      </c>
      <c r="D1656" t="s">
        <v>157</v>
      </c>
      <c r="E1656" t="s">
        <v>665</v>
      </c>
      <c r="F1656" t="s">
        <v>158</v>
      </c>
      <c r="G1656" t="s">
        <v>667</v>
      </c>
      <c r="H1656" t="s">
        <v>847</v>
      </c>
      <c r="I1656" t="s">
        <v>25</v>
      </c>
      <c r="J1656" t="s">
        <v>596</v>
      </c>
      <c r="L1656" t="s">
        <v>26</v>
      </c>
      <c r="M1656" t="s">
        <v>590</v>
      </c>
      <c r="N1656" t="s">
        <v>301</v>
      </c>
      <c r="O1656" t="s">
        <v>745</v>
      </c>
      <c r="P1656" t="s">
        <v>841</v>
      </c>
      <c r="Q1656" t="s">
        <v>842</v>
      </c>
      <c r="R1656" t="s">
        <v>843</v>
      </c>
      <c r="S1656" t="s">
        <v>722</v>
      </c>
      <c r="T1656" t="s">
        <v>25</v>
      </c>
      <c r="U1656" t="s">
        <v>596</v>
      </c>
      <c r="W1656" t="s">
        <v>92</v>
      </c>
      <c r="X1656" t="s">
        <v>602</v>
      </c>
      <c r="Y1656" t="s">
        <v>157</v>
      </c>
      <c r="Z1656" t="s">
        <v>665</v>
      </c>
      <c r="AA1656" t="s">
        <v>158</v>
      </c>
      <c r="AB1656" t="s">
        <v>667</v>
      </c>
      <c r="AC1656" t="s">
        <v>844</v>
      </c>
      <c r="AD1656" t="s">
        <v>845</v>
      </c>
      <c r="AE1656" t="s">
        <v>30</v>
      </c>
      <c r="AG1656">
        <v>2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1</v>
      </c>
      <c r="AP1656">
        <v>0</v>
      </c>
      <c r="AQ1656">
        <v>0</v>
      </c>
      <c r="AR1656">
        <v>0</v>
      </c>
      <c r="AS1656">
        <v>2</v>
      </c>
      <c r="AT1656">
        <v>2</v>
      </c>
      <c r="AU1656" t="s">
        <v>37</v>
      </c>
      <c r="AW1656">
        <v>98</v>
      </c>
      <c r="AX1656">
        <v>0</v>
      </c>
      <c r="AY1656">
        <v>0</v>
      </c>
      <c r="AZ1656">
        <v>0</v>
      </c>
      <c r="BA1656">
        <v>98</v>
      </c>
      <c r="BB1656">
        <v>6.0385846000000001</v>
      </c>
      <c r="BC1656">
        <v>14.4007468</v>
      </c>
      <c r="BD1656">
        <v>12</v>
      </c>
    </row>
    <row r="1657" spans="1:56" x14ac:dyDescent="0.25">
      <c r="A1657" s="171">
        <v>44196</v>
      </c>
      <c r="B1657" t="s">
        <v>92</v>
      </c>
      <c r="C1657" t="s">
        <v>602</v>
      </c>
      <c r="D1657" t="s">
        <v>157</v>
      </c>
      <c r="E1657" t="s">
        <v>665</v>
      </c>
      <c r="F1657" t="s">
        <v>158</v>
      </c>
      <c r="G1657" t="s">
        <v>667</v>
      </c>
      <c r="H1657" t="s">
        <v>847</v>
      </c>
      <c r="I1657" t="s">
        <v>25</v>
      </c>
      <c r="J1657" t="s">
        <v>596</v>
      </c>
      <c r="L1657" t="s">
        <v>26</v>
      </c>
      <c r="M1657" t="s">
        <v>590</v>
      </c>
      <c r="N1657" t="s">
        <v>301</v>
      </c>
      <c r="O1657" t="s">
        <v>745</v>
      </c>
      <c r="P1657" t="s">
        <v>543</v>
      </c>
      <c r="Q1657" t="s">
        <v>827</v>
      </c>
      <c r="R1657" t="s">
        <v>828</v>
      </c>
      <c r="S1657" t="s">
        <v>722</v>
      </c>
      <c r="T1657" t="s">
        <v>25</v>
      </c>
      <c r="U1657" t="s">
        <v>596</v>
      </c>
      <c r="W1657" t="s">
        <v>92</v>
      </c>
      <c r="X1657" t="s">
        <v>602</v>
      </c>
      <c r="Y1657" t="s">
        <v>157</v>
      </c>
      <c r="Z1657" t="s">
        <v>665</v>
      </c>
      <c r="AA1657" t="s">
        <v>158</v>
      </c>
      <c r="AB1657" t="s">
        <v>667</v>
      </c>
      <c r="AC1657" t="s">
        <v>844</v>
      </c>
      <c r="AD1657" t="s">
        <v>845</v>
      </c>
      <c r="AE1657" t="s">
        <v>30</v>
      </c>
      <c r="AG1657">
        <v>2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1</v>
      </c>
      <c r="AP1657">
        <v>0</v>
      </c>
      <c r="AQ1657">
        <v>0</v>
      </c>
      <c r="AR1657">
        <v>0</v>
      </c>
      <c r="AS1657">
        <v>2</v>
      </c>
      <c r="AT1657">
        <v>2</v>
      </c>
      <c r="AU1657" t="s">
        <v>37</v>
      </c>
      <c r="AW1657">
        <v>52</v>
      </c>
      <c r="AX1657">
        <v>0</v>
      </c>
      <c r="AY1657">
        <v>0</v>
      </c>
      <c r="AZ1657">
        <v>0</v>
      </c>
      <c r="BA1657">
        <v>52</v>
      </c>
      <c r="BB1657">
        <v>6.0385846000000001</v>
      </c>
      <c r="BC1657">
        <v>14.4007468</v>
      </c>
      <c r="BD1657">
        <v>12</v>
      </c>
    </row>
    <row r="1658" spans="1:56" x14ac:dyDescent="0.25">
      <c r="A1658" s="171">
        <v>44196</v>
      </c>
      <c r="B1658" t="s">
        <v>92</v>
      </c>
      <c r="C1658" t="s">
        <v>602</v>
      </c>
      <c r="D1658" t="s">
        <v>157</v>
      </c>
      <c r="E1658" t="s">
        <v>665</v>
      </c>
      <c r="F1658" t="s">
        <v>158</v>
      </c>
      <c r="G1658" t="s">
        <v>667</v>
      </c>
      <c r="H1658" t="s">
        <v>847</v>
      </c>
      <c r="I1658" t="s">
        <v>25</v>
      </c>
      <c r="J1658" t="s">
        <v>596</v>
      </c>
      <c r="L1658" t="s">
        <v>26</v>
      </c>
      <c r="M1658" t="s">
        <v>590</v>
      </c>
      <c r="N1658" t="s">
        <v>301</v>
      </c>
      <c r="O1658" t="s">
        <v>745</v>
      </c>
      <c r="P1658" t="s">
        <v>546</v>
      </c>
      <c r="Q1658" t="s">
        <v>850</v>
      </c>
      <c r="R1658" t="s">
        <v>828</v>
      </c>
      <c r="S1658" t="s">
        <v>722</v>
      </c>
      <c r="T1658" t="s">
        <v>25</v>
      </c>
      <c r="U1658" t="s">
        <v>596</v>
      </c>
      <c r="W1658" t="s">
        <v>92</v>
      </c>
      <c r="X1658" t="s">
        <v>602</v>
      </c>
      <c r="Y1658" t="s">
        <v>157</v>
      </c>
      <c r="Z1658" t="s">
        <v>665</v>
      </c>
      <c r="AA1658" t="s">
        <v>158</v>
      </c>
      <c r="AB1658" t="s">
        <v>667</v>
      </c>
      <c r="AC1658" t="s">
        <v>882</v>
      </c>
      <c r="AD1658" t="s">
        <v>845</v>
      </c>
      <c r="AE1658" t="s">
        <v>30</v>
      </c>
      <c r="AG1658">
        <v>2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1</v>
      </c>
      <c r="AP1658">
        <v>0</v>
      </c>
      <c r="AQ1658">
        <v>0</v>
      </c>
      <c r="AR1658">
        <v>0</v>
      </c>
      <c r="AS1658">
        <v>2</v>
      </c>
      <c r="AT1658">
        <v>2</v>
      </c>
      <c r="AU1658" t="s">
        <v>37</v>
      </c>
      <c r="AW1658">
        <v>50</v>
      </c>
      <c r="AX1658">
        <v>0</v>
      </c>
      <c r="AY1658">
        <v>0</v>
      </c>
      <c r="AZ1658">
        <v>0</v>
      </c>
      <c r="BA1658">
        <v>50</v>
      </c>
      <c r="BB1658">
        <v>6.0385846000000001</v>
      </c>
      <c r="BC1658">
        <v>14.4007468</v>
      </c>
      <c r="BD1658">
        <v>12</v>
      </c>
    </row>
    <row r="1659" spans="1:56" x14ac:dyDescent="0.25">
      <c r="A1659" s="171">
        <v>44196</v>
      </c>
      <c r="B1659" t="s">
        <v>92</v>
      </c>
      <c r="C1659" t="s">
        <v>602</v>
      </c>
      <c r="D1659" t="s">
        <v>157</v>
      </c>
      <c r="E1659" t="s">
        <v>665</v>
      </c>
      <c r="F1659" t="s">
        <v>158</v>
      </c>
      <c r="G1659" t="s">
        <v>667</v>
      </c>
      <c r="H1659" t="s">
        <v>847</v>
      </c>
      <c r="I1659" t="s">
        <v>25</v>
      </c>
      <c r="J1659" t="s">
        <v>596</v>
      </c>
      <c r="L1659" t="s">
        <v>26</v>
      </c>
      <c r="M1659" t="s">
        <v>590</v>
      </c>
      <c r="N1659" t="s">
        <v>301</v>
      </c>
      <c r="O1659" t="s">
        <v>745</v>
      </c>
      <c r="P1659" t="s">
        <v>543</v>
      </c>
      <c r="Q1659" t="s">
        <v>827</v>
      </c>
      <c r="R1659" t="s">
        <v>843</v>
      </c>
      <c r="S1659" t="s">
        <v>722</v>
      </c>
      <c r="T1659" t="s">
        <v>25</v>
      </c>
      <c r="U1659" t="s">
        <v>596</v>
      </c>
      <c r="W1659" t="s">
        <v>92</v>
      </c>
      <c r="X1659" t="s">
        <v>602</v>
      </c>
      <c r="Y1659" t="s">
        <v>157</v>
      </c>
      <c r="Z1659" t="s">
        <v>665</v>
      </c>
      <c r="AA1659" t="s">
        <v>158</v>
      </c>
      <c r="AB1659" t="s">
        <v>667</v>
      </c>
      <c r="AC1659" t="s">
        <v>844</v>
      </c>
      <c r="AD1659" t="s">
        <v>845</v>
      </c>
      <c r="AE1659" t="s">
        <v>30</v>
      </c>
      <c r="AG1659">
        <v>2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1</v>
      </c>
      <c r="AP1659">
        <v>0</v>
      </c>
      <c r="AQ1659">
        <v>0</v>
      </c>
      <c r="AR1659">
        <v>0</v>
      </c>
      <c r="AS1659">
        <v>2</v>
      </c>
      <c r="AT1659">
        <v>2</v>
      </c>
      <c r="AU1659" t="s">
        <v>37</v>
      </c>
      <c r="AW1659">
        <v>48</v>
      </c>
      <c r="AX1659">
        <v>0</v>
      </c>
      <c r="AY1659">
        <v>0</v>
      </c>
      <c r="AZ1659">
        <v>0</v>
      </c>
      <c r="BA1659">
        <v>48</v>
      </c>
      <c r="BB1659">
        <v>6.0385846000000001</v>
      </c>
      <c r="BC1659">
        <v>14.4007468</v>
      </c>
      <c r="BD1659">
        <v>12</v>
      </c>
    </row>
    <row r="1660" spans="1:56" x14ac:dyDescent="0.25">
      <c r="A1660" s="171">
        <v>44196</v>
      </c>
      <c r="B1660" t="s">
        <v>92</v>
      </c>
      <c r="C1660" t="s">
        <v>602</v>
      </c>
      <c r="D1660" t="s">
        <v>157</v>
      </c>
      <c r="E1660" t="s">
        <v>665</v>
      </c>
      <c r="F1660" t="s">
        <v>158</v>
      </c>
      <c r="G1660" t="s">
        <v>667</v>
      </c>
      <c r="H1660" t="s">
        <v>847</v>
      </c>
      <c r="I1660" t="s">
        <v>25</v>
      </c>
      <c r="J1660" t="s">
        <v>596</v>
      </c>
      <c r="L1660" t="s">
        <v>26</v>
      </c>
      <c r="M1660" t="s">
        <v>590</v>
      </c>
      <c r="N1660" t="s">
        <v>591</v>
      </c>
      <c r="O1660" t="s">
        <v>592</v>
      </c>
      <c r="P1660" t="s">
        <v>88</v>
      </c>
      <c r="Q1660" t="s">
        <v>593</v>
      </c>
      <c r="R1660" t="s">
        <v>895</v>
      </c>
      <c r="S1660" t="s">
        <v>862</v>
      </c>
      <c r="T1660" t="s">
        <v>25</v>
      </c>
      <c r="U1660" t="s">
        <v>596</v>
      </c>
      <c r="W1660" t="s">
        <v>92</v>
      </c>
      <c r="X1660" t="s">
        <v>602</v>
      </c>
      <c r="Y1660" t="s">
        <v>157</v>
      </c>
      <c r="Z1660" t="s">
        <v>665</v>
      </c>
      <c r="AA1660" t="s">
        <v>158</v>
      </c>
      <c r="AB1660" t="s">
        <v>667</v>
      </c>
      <c r="AC1660" t="s">
        <v>470</v>
      </c>
      <c r="AD1660" t="s">
        <v>739</v>
      </c>
      <c r="AE1660" t="s">
        <v>30</v>
      </c>
      <c r="AG1660">
        <v>2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1</v>
      </c>
      <c r="AP1660">
        <v>0</v>
      </c>
      <c r="AQ1660">
        <v>0</v>
      </c>
      <c r="AR1660">
        <v>0</v>
      </c>
      <c r="AS1660">
        <v>2</v>
      </c>
      <c r="AT1660">
        <v>2</v>
      </c>
      <c r="AU1660" t="s">
        <v>37</v>
      </c>
      <c r="AW1660">
        <v>92</v>
      </c>
      <c r="AX1660">
        <v>0</v>
      </c>
      <c r="AY1660">
        <v>0</v>
      </c>
      <c r="AZ1660">
        <v>0</v>
      </c>
      <c r="BA1660">
        <v>92</v>
      </c>
      <c r="BB1660">
        <v>6.0387188500000004</v>
      </c>
      <c r="BC1660">
        <v>14.40065877</v>
      </c>
      <c r="BD1660">
        <v>12</v>
      </c>
    </row>
    <row r="1661" spans="1:56" x14ac:dyDescent="0.25">
      <c r="A1661" s="171">
        <v>44196</v>
      </c>
      <c r="B1661" t="s">
        <v>92</v>
      </c>
      <c r="C1661" t="s">
        <v>602</v>
      </c>
      <c r="D1661" t="s">
        <v>157</v>
      </c>
      <c r="E1661" t="s">
        <v>665</v>
      </c>
      <c r="F1661" t="s">
        <v>158</v>
      </c>
      <c r="G1661" t="s">
        <v>667</v>
      </c>
      <c r="H1661" t="s">
        <v>847</v>
      </c>
      <c r="I1661" t="s">
        <v>25</v>
      </c>
      <c r="J1661" t="s">
        <v>596</v>
      </c>
      <c r="L1661" t="s">
        <v>26</v>
      </c>
      <c r="M1661" t="s">
        <v>590</v>
      </c>
      <c r="N1661" t="s">
        <v>591</v>
      </c>
      <c r="O1661" t="s">
        <v>592</v>
      </c>
      <c r="P1661" t="s">
        <v>88</v>
      </c>
      <c r="Q1661" t="s">
        <v>593</v>
      </c>
      <c r="R1661" t="s">
        <v>895</v>
      </c>
      <c r="S1661" t="s">
        <v>862</v>
      </c>
      <c r="T1661" t="s">
        <v>25</v>
      </c>
      <c r="U1661" t="s">
        <v>596</v>
      </c>
      <c r="W1661" t="s">
        <v>92</v>
      </c>
      <c r="X1661" t="s">
        <v>602</v>
      </c>
      <c r="Y1661" t="s">
        <v>157</v>
      </c>
      <c r="Z1661" t="s">
        <v>665</v>
      </c>
      <c r="AA1661" t="s">
        <v>158</v>
      </c>
      <c r="AB1661" t="s">
        <v>667</v>
      </c>
      <c r="AC1661" t="s">
        <v>470</v>
      </c>
      <c r="AD1661" t="s">
        <v>908</v>
      </c>
      <c r="AE1661" t="s">
        <v>30</v>
      </c>
      <c r="AG1661">
        <v>2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1</v>
      </c>
      <c r="AP1661">
        <v>0</v>
      </c>
      <c r="AQ1661">
        <v>0</v>
      </c>
      <c r="AR1661">
        <v>0</v>
      </c>
      <c r="AS1661">
        <v>2</v>
      </c>
      <c r="AT1661">
        <v>2</v>
      </c>
      <c r="AU1661" t="s">
        <v>37</v>
      </c>
      <c r="AW1661">
        <v>25</v>
      </c>
      <c r="AX1661">
        <v>0</v>
      </c>
      <c r="AY1661">
        <v>0</v>
      </c>
      <c r="AZ1661">
        <v>0</v>
      </c>
      <c r="BA1661">
        <v>25</v>
      </c>
      <c r="BB1661">
        <v>6.0387188500000004</v>
      </c>
      <c r="BC1661">
        <v>14.40065877</v>
      </c>
      <c r="BD1661">
        <v>12</v>
      </c>
    </row>
    <row r="1662" spans="1:56" x14ac:dyDescent="0.25">
      <c r="A1662" s="171">
        <v>44196</v>
      </c>
      <c r="B1662" t="s">
        <v>92</v>
      </c>
      <c r="C1662" t="s">
        <v>602</v>
      </c>
      <c r="D1662" t="s">
        <v>940</v>
      </c>
      <c r="E1662" t="s">
        <v>604</v>
      </c>
      <c r="F1662" t="s">
        <v>193</v>
      </c>
      <c r="G1662" t="s">
        <v>754</v>
      </c>
      <c r="H1662" t="s">
        <v>367</v>
      </c>
      <c r="I1662" t="s">
        <v>25</v>
      </c>
      <c r="J1662" t="s">
        <v>596</v>
      </c>
      <c r="L1662" t="s">
        <v>109</v>
      </c>
      <c r="M1662" t="s">
        <v>690</v>
      </c>
      <c r="N1662" t="s">
        <v>271</v>
      </c>
      <c r="O1662" t="s">
        <v>714</v>
      </c>
      <c r="P1662" t="s">
        <v>305</v>
      </c>
      <c r="Q1662" t="s">
        <v>1074</v>
      </c>
      <c r="R1662" t="s">
        <v>1075</v>
      </c>
      <c r="S1662" t="s">
        <v>144</v>
      </c>
      <c r="T1662" t="s">
        <v>17</v>
      </c>
      <c r="U1662" t="s">
        <v>594</v>
      </c>
      <c r="W1662" t="s">
        <v>221</v>
      </c>
      <c r="X1662" t="s">
        <v>622</v>
      </c>
      <c r="AC1662" t="s">
        <v>372</v>
      </c>
      <c r="AD1662" t="s">
        <v>863</v>
      </c>
      <c r="AE1662" t="s">
        <v>30</v>
      </c>
      <c r="AG1662">
        <v>5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 s="36">
        <v>1</v>
      </c>
      <c r="AP1662">
        <v>0</v>
      </c>
      <c r="AQ1662">
        <v>0</v>
      </c>
      <c r="AR1662">
        <v>0</v>
      </c>
      <c r="AS1662">
        <v>5</v>
      </c>
      <c r="AT1662">
        <v>5</v>
      </c>
      <c r="AU1662" t="s">
        <v>37</v>
      </c>
      <c r="AW1662">
        <v>177</v>
      </c>
      <c r="AX1662">
        <v>0</v>
      </c>
      <c r="AY1662">
        <v>0</v>
      </c>
      <c r="AZ1662">
        <v>0</v>
      </c>
      <c r="BA1662">
        <v>177</v>
      </c>
      <c r="BB1662">
        <v>4.8990748999999996</v>
      </c>
      <c r="BC1662">
        <v>14.54433978</v>
      </c>
      <c r="BD1662">
        <v>12</v>
      </c>
    </row>
    <row r="1663" spans="1:56" x14ac:dyDescent="0.25">
      <c r="A1663" s="171">
        <v>44196</v>
      </c>
      <c r="B1663" t="s">
        <v>92</v>
      </c>
      <c r="C1663" t="s">
        <v>602</v>
      </c>
      <c r="D1663" t="s">
        <v>940</v>
      </c>
      <c r="E1663" t="s">
        <v>604</v>
      </c>
      <c r="F1663" t="s">
        <v>193</v>
      </c>
      <c r="G1663" t="s">
        <v>754</v>
      </c>
      <c r="H1663" t="s">
        <v>367</v>
      </c>
      <c r="I1663" t="s">
        <v>25</v>
      </c>
      <c r="J1663" t="s">
        <v>596</v>
      </c>
      <c r="L1663" t="s">
        <v>92</v>
      </c>
      <c r="M1663" t="s">
        <v>602</v>
      </c>
      <c r="N1663" t="s">
        <v>940</v>
      </c>
      <c r="O1663" t="s">
        <v>604</v>
      </c>
      <c r="P1663" t="s">
        <v>193</v>
      </c>
      <c r="Q1663" t="s">
        <v>754</v>
      </c>
      <c r="R1663" t="s">
        <v>1100</v>
      </c>
      <c r="S1663" t="s">
        <v>663</v>
      </c>
      <c r="T1663" t="s">
        <v>25</v>
      </c>
      <c r="U1663" t="s">
        <v>596</v>
      </c>
      <c r="W1663" t="s">
        <v>92</v>
      </c>
      <c r="X1663" t="s">
        <v>602</v>
      </c>
      <c r="Y1663" t="s">
        <v>603</v>
      </c>
      <c r="Z1663" t="s">
        <v>604</v>
      </c>
      <c r="AA1663" t="s">
        <v>193</v>
      </c>
      <c r="AB1663" t="s">
        <v>754</v>
      </c>
      <c r="AC1663" t="s">
        <v>480</v>
      </c>
      <c r="AD1663" t="s">
        <v>739</v>
      </c>
      <c r="AE1663" t="s">
        <v>30</v>
      </c>
      <c r="AG1663">
        <v>3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 s="36">
        <v>1</v>
      </c>
      <c r="AP1663">
        <v>0</v>
      </c>
      <c r="AQ1663">
        <v>0</v>
      </c>
      <c r="AR1663">
        <v>0</v>
      </c>
      <c r="AS1663">
        <v>3</v>
      </c>
      <c r="AT1663">
        <v>3</v>
      </c>
      <c r="AU1663" t="s">
        <v>37</v>
      </c>
      <c r="AW1663">
        <v>52</v>
      </c>
      <c r="AX1663">
        <v>0</v>
      </c>
      <c r="AY1663">
        <v>0</v>
      </c>
      <c r="AZ1663">
        <v>0</v>
      </c>
      <c r="BA1663">
        <v>52</v>
      </c>
      <c r="BB1663">
        <v>4.8990748999999996</v>
      </c>
      <c r="BC1663">
        <v>14.54433978</v>
      </c>
      <c r="BD1663">
        <v>12</v>
      </c>
    </row>
    <row r="1664" spans="1:56" x14ac:dyDescent="0.25">
      <c r="A1664" s="171">
        <v>44196</v>
      </c>
      <c r="B1664" t="s">
        <v>92</v>
      </c>
      <c r="C1664" t="s">
        <v>602</v>
      </c>
      <c r="D1664" t="s">
        <v>940</v>
      </c>
      <c r="E1664" t="s">
        <v>604</v>
      </c>
      <c r="F1664" t="s">
        <v>193</v>
      </c>
      <c r="G1664" t="s">
        <v>754</v>
      </c>
      <c r="H1664" t="s">
        <v>367</v>
      </c>
      <c r="I1664" t="s">
        <v>25</v>
      </c>
      <c r="J1664" t="s">
        <v>596</v>
      </c>
      <c r="L1664" t="s">
        <v>92</v>
      </c>
      <c r="M1664" t="s">
        <v>602</v>
      </c>
      <c r="N1664" t="s">
        <v>940</v>
      </c>
      <c r="O1664" t="s">
        <v>604</v>
      </c>
      <c r="P1664" t="s">
        <v>154</v>
      </c>
      <c r="Q1664" t="s">
        <v>605</v>
      </c>
      <c r="R1664" t="s">
        <v>1057</v>
      </c>
      <c r="S1664" t="s">
        <v>662</v>
      </c>
      <c r="T1664" t="s">
        <v>25</v>
      </c>
      <c r="U1664" t="s">
        <v>596</v>
      </c>
      <c r="W1664" t="s">
        <v>92</v>
      </c>
      <c r="X1664" t="s">
        <v>602</v>
      </c>
      <c r="Y1664" t="s">
        <v>603</v>
      </c>
      <c r="Z1664" t="s">
        <v>604</v>
      </c>
      <c r="AA1664" t="s">
        <v>154</v>
      </c>
      <c r="AB1664" t="s">
        <v>605</v>
      </c>
      <c r="AC1664" t="s">
        <v>1079</v>
      </c>
      <c r="AD1664" t="s">
        <v>908</v>
      </c>
      <c r="AE1664" t="s">
        <v>30</v>
      </c>
      <c r="AG1664">
        <v>4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 s="36">
        <v>1</v>
      </c>
      <c r="AP1664">
        <v>0</v>
      </c>
      <c r="AQ1664">
        <v>0</v>
      </c>
      <c r="AR1664">
        <v>0</v>
      </c>
      <c r="AS1664">
        <v>4</v>
      </c>
      <c r="AT1664">
        <v>4</v>
      </c>
      <c r="AU1664" t="s">
        <v>37</v>
      </c>
      <c r="AW1664">
        <v>58</v>
      </c>
      <c r="AX1664">
        <v>0</v>
      </c>
      <c r="AY1664">
        <v>0</v>
      </c>
      <c r="AZ1664">
        <v>0</v>
      </c>
      <c r="BA1664">
        <v>58</v>
      </c>
      <c r="BB1664">
        <v>4.8990748999999996</v>
      </c>
      <c r="BC1664">
        <v>14.54433978</v>
      </c>
      <c r="BD1664">
        <v>12</v>
      </c>
    </row>
    <row r="1665" spans="1:56" x14ac:dyDescent="0.25">
      <c r="A1665" s="171">
        <v>44196</v>
      </c>
      <c r="B1665" t="s">
        <v>92</v>
      </c>
      <c r="C1665" t="s">
        <v>602</v>
      </c>
      <c r="D1665" t="s">
        <v>940</v>
      </c>
      <c r="E1665" t="s">
        <v>604</v>
      </c>
      <c r="F1665" t="s">
        <v>193</v>
      </c>
      <c r="G1665" t="s">
        <v>754</v>
      </c>
      <c r="H1665" t="s">
        <v>367</v>
      </c>
      <c r="I1665" t="s">
        <v>25</v>
      </c>
      <c r="J1665" t="s">
        <v>596</v>
      </c>
      <c r="L1665" t="s">
        <v>92</v>
      </c>
      <c r="M1665" t="s">
        <v>602</v>
      </c>
      <c r="N1665" t="s">
        <v>940</v>
      </c>
      <c r="O1665" t="s">
        <v>604</v>
      </c>
      <c r="P1665" t="s">
        <v>193</v>
      </c>
      <c r="Q1665" t="s">
        <v>754</v>
      </c>
      <c r="R1665" t="s">
        <v>367</v>
      </c>
      <c r="S1665" t="s">
        <v>339</v>
      </c>
      <c r="T1665" t="s">
        <v>17</v>
      </c>
      <c r="U1665" t="s">
        <v>594</v>
      </c>
      <c r="W1665" t="s">
        <v>221</v>
      </c>
      <c r="X1665" t="s">
        <v>622</v>
      </c>
      <c r="AC1665" t="s">
        <v>372</v>
      </c>
      <c r="AD1665" t="s">
        <v>902</v>
      </c>
      <c r="AE1665" t="s">
        <v>30</v>
      </c>
      <c r="AG1665">
        <v>7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 s="36">
        <v>1</v>
      </c>
      <c r="AP1665">
        <v>0</v>
      </c>
      <c r="AQ1665">
        <v>0</v>
      </c>
      <c r="AR1665">
        <v>0</v>
      </c>
      <c r="AS1665">
        <v>7</v>
      </c>
      <c r="AT1665">
        <v>7</v>
      </c>
      <c r="AU1665" t="s">
        <v>37</v>
      </c>
      <c r="AW1665">
        <v>235</v>
      </c>
      <c r="AX1665">
        <v>0</v>
      </c>
      <c r="AY1665">
        <v>0</v>
      </c>
      <c r="AZ1665">
        <v>0</v>
      </c>
      <c r="BA1665">
        <v>235</v>
      </c>
      <c r="BB1665">
        <v>4.8990748999999996</v>
      </c>
      <c r="BC1665">
        <v>14.54433978</v>
      </c>
      <c r="BD1665">
        <v>12</v>
      </c>
    </row>
    <row r="1666" spans="1:56" x14ac:dyDescent="0.25">
      <c r="A1666" s="171">
        <v>44196</v>
      </c>
      <c r="B1666" t="s">
        <v>92</v>
      </c>
      <c r="C1666" t="s">
        <v>602</v>
      </c>
      <c r="D1666" t="s">
        <v>940</v>
      </c>
      <c r="E1666" t="s">
        <v>604</v>
      </c>
      <c r="F1666" t="s">
        <v>193</v>
      </c>
      <c r="G1666" t="s">
        <v>754</v>
      </c>
      <c r="H1666" t="s">
        <v>367</v>
      </c>
      <c r="I1666" t="s">
        <v>25</v>
      </c>
      <c r="J1666" t="s">
        <v>596</v>
      </c>
      <c r="L1666" t="s">
        <v>92</v>
      </c>
      <c r="M1666" t="s">
        <v>602</v>
      </c>
      <c r="N1666" t="s">
        <v>940</v>
      </c>
      <c r="O1666" t="s">
        <v>604</v>
      </c>
      <c r="P1666" t="s">
        <v>99</v>
      </c>
      <c r="Q1666" t="s">
        <v>695</v>
      </c>
      <c r="R1666" t="s">
        <v>1096</v>
      </c>
      <c r="S1666" t="s">
        <v>663</v>
      </c>
      <c r="T1666" t="s">
        <v>25</v>
      </c>
      <c r="U1666" t="s">
        <v>596</v>
      </c>
      <c r="W1666" t="s">
        <v>92</v>
      </c>
      <c r="X1666" t="s">
        <v>602</v>
      </c>
      <c r="Y1666" t="s">
        <v>603</v>
      </c>
      <c r="Z1666" t="s">
        <v>604</v>
      </c>
      <c r="AA1666" t="s">
        <v>154</v>
      </c>
      <c r="AB1666" t="s">
        <v>605</v>
      </c>
      <c r="AC1666" t="s">
        <v>856</v>
      </c>
      <c r="AD1666" t="s">
        <v>952</v>
      </c>
      <c r="AE1666" t="s">
        <v>30</v>
      </c>
      <c r="AG1666">
        <v>4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 s="36">
        <v>1</v>
      </c>
      <c r="AP1666">
        <v>0</v>
      </c>
      <c r="AQ1666">
        <v>0</v>
      </c>
      <c r="AR1666">
        <v>0</v>
      </c>
      <c r="AS1666">
        <v>4</v>
      </c>
      <c r="AT1666">
        <v>4</v>
      </c>
      <c r="AU1666" t="s">
        <v>37</v>
      </c>
      <c r="AW1666">
        <v>52</v>
      </c>
      <c r="AX1666">
        <v>0</v>
      </c>
      <c r="AY1666">
        <v>0</v>
      </c>
      <c r="AZ1666">
        <v>0</v>
      </c>
      <c r="BA1666">
        <v>52</v>
      </c>
      <c r="BB1666">
        <v>4.8990748999999996</v>
      </c>
      <c r="BC1666">
        <v>14.54433978</v>
      </c>
      <c r="BD1666">
        <v>12</v>
      </c>
    </row>
    <row r="1667" spans="1:56" x14ac:dyDescent="0.25">
      <c r="A1667" s="171">
        <v>44196</v>
      </c>
      <c r="B1667" t="s">
        <v>92</v>
      </c>
      <c r="C1667" t="s">
        <v>602</v>
      </c>
      <c r="D1667" t="s">
        <v>940</v>
      </c>
      <c r="E1667" t="s">
        <v>604</v>
      </c>
      <c r="F1667" t="s">
        <v>193</v>
      </c>
      <c r="G1667" t="s">
        <v>754</v>
      </c>
      <c r="H1667" t="s">
        <v>367</v>
      </c>
      <c r="I1667" t="s">
        <v>25</v>
      </c>
      <c r="J1667" t="s">
        <v>596</v>
      </c>
      <c r="L1667" t="s">
        <v>92</v>
      </c>
      <c r="M1667" t="s">
        <v>602</v>
      </c>
      <c r="N1667" t="s">
        <v>940</v>
      </c>
      <c r="O1667" t="s">
        <v>604</v>
      </c>
      <c r="P1667" t="s">
        <v>193</v>
      </c>
      <c r="Q1667" t="s">
        <v>754</v>
      </c>
      <c r="R1667" t="s">
        <v>1039</v>
      </c>
      <c r="S1667" t="s">
        <v>339</v>
      </c>
      <c r="T1667" t="s">
        <v>25</v>
      </c>
      <c r="U1667" t="s">
        <v>596</v>
      </c>
      <c r="W1667" t="s">
        <v>92</v>
      </c>
      <c r="X1667" t="s">
        <v>602</v>
      </c>
      <c r="Y1667" t="s">
        <v>603</v>
      </c>
      <c r="Z1667" t="s">
        <v>604</v>
      </c>
      <c r="AA1667" t="s">
        <v>193</v>
      </c>
      <c r="AB1667" t="s">
        <v>754</v>
      </c>
      <c r="AC1667" t="s">
        <v>1136</v>
      </c>
      <c r="AD1667" t="s">
        <v>845</v>
      </c>
      <c r="AE1667" t="s">
        <v>30</v>
      </c>
      <c r="AG1667">
        <v>3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 s="36">
        <v>1</v>
      </c>
      <c r="AP1667">
        <v>0</v>
      </c>
      <c r="AQ1667">
        <v>0</v>
      </c>
      <c r="AR1667">
        <v>0</v>
      </c>
      <c r="AS1667">
        <v>3</v>
      </c>
      <c r="AT1667">
        <v>3</v>
      </c>
      <c r="AU1667" t="s">
        <v>37</v>
      </c>
      <c r="AW1667">
        <v>32</v>
      </c>
      <c r="AX1667">
        <v>0</v>
      </c>
      <c r="AY1667">
        <v>0</v>
      </c>
      <c r="AZ1667">
        <v>0</v>
      </c>
      <c r="BA1667">
        <v>32</v>
      </c>
      <c r="BB1667">
        <v>4.8990748999999996</v>
      </c>
      <c r="BC1667">
        <v>14.54433978</v>
      </c>
      <c r="BD1667">
        <v>12</v>
      </c>
    </row>
    <row r="1668" spans="1:56" x14ac:dyDescent="0.25">
      <c r="A1668" s="171">
        <v>44196</v>
      </c>
      <c r="B1668" t="s">
        <v>92</v>
      </c>
      <c r="C1668" t="s">
        <v>602</v>
      </c>
      <c r="D1668" t="s">
        <v>940</v>
      </c>
      <c r="E1668" t="s">
        <v>604</v>
      </c>
      <c r="F1668" t="s">
        <v>193</v>
      </c>
      <c r="G1668" t="s">
        <v>754</v>
      </c>
      <c r="H1668" t="s">
        <v>367</v>
      </c>
      <c r="I1668" t="s">
        <v>25</v>
      </c>
      <c r="J1668" t="s">
        <v>596</v>
      </c>
      <c r="L1668" t="s">
        <v>92</v>
      </c>
      <c r="M1668" t="s">
        <v>602</v>
      </c>
      <c r="N1668" t="s">
        <v>940</v>
      </c>
      <c r="O1668" t="s">
        <v>604</v>
      </c>
      <c r="P1668" t="s">
        <v>154</v>
      </c>
      <c r="Q1668" t="s">
        <v>605</v>
      </c>
      <c r="R1668" t="s">
        <v>1089</v>
      </c>
      <c r="S1668" t="s">
        <v>343</v>
      </c>
      <c r="T1668" t="s">
        <v>25</v>
      </c>
      <c r="U1668" t="s">
        <v>596</v>
      </c>
      <c r="W1668" t="s">
        <v>92</v>
      </c>
      <c r="X1668" t="s">
        <v>602</v>
      </c>
      <c r="Y1668" t="s">
        <v>603</v>
      </c>
      <c r="Z1668" t="s">
        <v>604</v>
      </c>
      <c r="AA1668" t="s">
        <v>193</v>
      </c>
      <c r="AB1668" t="s">
        <v>754</v>
      </c>
      <c r="AC1668" t="s">
        <v>367</v>
      </c>
      <c r="AD1668" t="s">
        <v>846</v>
      </c>
      <c r="AE1668" t="s">
        <v>30</v>
      </c>
      <c r="AG1668">
        <v>4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 s="36">
        <v>1</v>
      </c>
      <c r="AP1668">
        <v>0</v>
      </c>
      <c r="AQ1668">
        <v>0</v>
      </c>
      <c r="AR1668">
        <v>0</v>
      </c>
      <c r="AS1668">
        <v>4</v>
      </c>
      <c r="AT1668">
        <v>4</v>
      </c>
      <c r="AU1668" t="s">
        <v>37</v>
      </c>
      <c r="AW1668">
        <v>85</v>
      </c>
      <c r="AX1668">
        <v>0</v>
      </c>
      <c r="AY1668">
        <v>0</v>
      </c>
      <c r="AZ1668">
        <v>0</v>
      </c>
      <c r="BA1668">
        <v>85</v>
      </c>
      <c r="BB1668">
        <v>4.8990748999999996</v>
      </c>
      <c r="BC1668">
        <v>14.54433978</v>
      </c>
      <c r="BD1668">
        <v>12</v>
      </c>
    </row>
    <row r="1669" spans="1:56" x14ac:dyDescent="0.25">
      <c r="A1669" s="171">
        <v>44196</v>
      </c>
      <c r="B1669" t="s">
        <v>92</v>
      </c>
      <c r="C1669" t="s">
        <v>602</v>
      </c>
      <c r="D1669" t="s">
        <v>157</v>
      </c>
      <c r="E1669" t="s">
        <v>665</v>
      </c>
      <c r="F1669" t="s">
        <v>158</v>
      </c>
      <c r="G1669" t="s">
        <v>667</v>
      </c>
      <c r="H1669" t="s">
        <v>847</v>
      </c>
      <c r="I1669" t="s">
        <v>25</v>
      </c>
      <c r="J1669" t="s">
        <v>596</v>
      </c>
      <c r="L1669" t="s">
        <v>26</v>
      </c>
      <c r="M1669" t="s">
        <v>590</v>
      </c>
      <c r="N1669" t="s">
        <v>591</v>
      </c>
      <c r="O1669" t="s">
        <v>592</v>
      </c>
      <c r="P1669" t="s">
        <v>88</v>
      </c>
      <c r="Q1669" t="s">
        <v>593</v>
      </c>
      <c r="R1669" t="s">
        <v>848</v>
      </c>
      <c r="S1669" t="s">
        <v>266</v>
      </c>
      <c r="T1669" t="s">
        <v>25</v>
      </c>
      <c r="U1669" t="s">
        <v>596</v>
      </c>
      <c r="W1669" t="s">
        <v>92</v>
      </c>
      <c r="X1669" t="s">
        <v>602</v>
      </c>
      <c r="Y1669" t="s">
        <v>157</v>
      </c>
      <c r="Z1669" t="s">
        <v>665</v>
      </c>
      <c r="AA1669" t="s">
        <v>158</v>
      </c>
      <c r="AB1669" t="s">
        <v>667</v>
      </c>
      <c r="AC1669" t="s">
        <v>470</v>
      </c>
      <c r="AD1669" t="s">
        <v>849</v>
      </c>
      <c r="AE1669" t="s">
        <v>30</v>
      </c>
      <c r="AG1669">
        <v>3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1</v>
      </c>
      <c r="AP1669">
        <v>0</v>
      </c>
      <c r="AQ1669">
        <v>0</v>
      </c>
      <c r="AR1669">
        <v>0</v>
      </c>
      <c r="AS1669">
        <v>3</v>
      </c>
      <c r="AT1669">
        <v>3</v>
      </c>
      <c r="AU1669" t="s">
        <v>37</v>
      </c>
      <c r="AW1669">
        <v>212</v>
      </c>
      <c r="AX1669">
        <v>0</v>
      </c>
      <c r="AY1669">
        <v>0</v>
      </c>
      <c r="AZ1669">
        <v>0</v>
      </c>
      <c r="BA1669">
        <v>212</v>
      </c>
      <c r="BB1669">
        <v>6.0387188500000004</v>
      </c>
      <c r="BC1669">
        <v>14.40065877</v>
      </c>
      <c r="BD1669">
        <v>12</v>
      </c>
    </row>
    <row r="1670" spans="1:56" x14ac:dyDescent="0.25">
      <c r="A1670" s="171">
        <v>44196</v>
      </c>
      <c r="B1670" t="s">
        <v>92</v>
      </c>
      <c r="C1670" t="s">
        <v>602</v>
      </c>
      <c r="D1670" t="s">
        <v>157</v>
      </c>
      <c r="E1670" t="s">
        <v>665</v>
      </c>
      <c r="F1670" t="s">
        <v>158</v>
      </c>
      <c r="G1670" t="s">
        <v>667</v>
      </c>
      <c r="H1670" t="s">
        <v>847</v>
      </c>
      <c r="I1670" t="s">
        <v>25</v>
      </c>
      <c r="J1670" t="s">
        <v>596</v>
      </c>
      <c r="L1670" t="s">
        <v>26</v>
      </c>
      <c r="M1670" t="s">
        <v>590</v>
      </c>
      <c r="N1670" t="s">
        <v>591</v>
      </c>
      <c r="O1670" t="s">
        <v>592</v>
      </c>
      <c r="P1670" t="s">
        <v>88</v>
      </c>
      <c r="Q1670" t="s">
        <v>593</v>
      </c>
      <c r="R1670" t="s">
        <v>848</v>
      </c>
      <c r="S1670" t="s">
        <v>266</v>
      </c>
      <c r="T1670" t="s">
        <v>25</v>
      </c>
      <c r="U1670" t="s">
        <v>596</v>
      </c>
      <c r="W1670" t="s">
        <v>92</v>
      </c>
      <c r="X1670" t="s">
        <v>602</v>
      </c>
      <c r="Y1670" t="s">
        <v>157</v>
      </c>
      <c r="Z1670" t="s">
        <v>665</v>
      </c>
      <c r="AA1670" t="s">
        <v>158</v>
      </c>
      <c r="AB1670" t="s">
        <v>667</v>
      </c>
      <c r="AC1670" t="s">
        <v>470</v>
      </c>
      <c r="AD1670" t="s">
        <v>849</v>
      </c>
      <c r="AE1670" t="s">
        <v>30</v>
      </c>
      <c r="AG1670">
        <v>4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1</v>
      </c>
      <c r="AP1670">
        <v>0</v>
      </c>
      <c r="AQ1670">
        <v>0</v>
      </c>
      <c r="AR1670">
        <v>0</v>
      </c>
      <c r="AS1670">
        <v>4</v>
      </c>
      <c r="AT1670">
        <v>4</v>
      </c>
      <c r="AU1670" t="s">
        <v>37</v>
      </c>
      <c r="AW1670">
        <v>306</v>
      </c>
      <c r="AX1670">
        <v>0</v>
      </c>
      <c r="AY1670">
        <v>0</v>
      </c>
      <c r="AZ1670">
        <v>0</v>
      </c>
      <c r="BA1670">
        <v>306</v>
      </c>
      <c r="BB1670">
        <v>6.0387188500000004</v>
      </c>
      <c r="BC1670">
        <v>14.40065877</v>
      </c>
      <c r="BD1670">
        <v>12</v>
      </c>
    </row>
    <row r="1671" spans="1:56" x14ac:dyDescent="0.25">
      <c r="A1671" s="171">
        <v>44196</v>
      </c>
      <c r="B1671" t="s">
        <v>92</v>
      </c>
      <c r="C1671" t="s">
        <v>602</v>
      </c>
      <c r="D1671" t="s">
        <v>157</v>
      </c>
      <c r="E1671" t="s">
        <v>665</v>
      </c>
      <c r="F1671" t="s">
        <v>158</v>
      </c>
      <c r="G1671" t="s">
        <v>667</v>
      </c>
      <c r="H1671" t="s">
        <v>847</v>
      </c>
      <c r="I1671" t="s">
        <v>25</v>
      </c>
      <c r="J1671" t="s">
        <v>596</v>
      </c>
      <c r="L1671" t="s">
        <v>26</v>
      </c>
      <c r="M1671" t="s">
        <v>590</v>
      </c>
      <c r="N1671" t="s">
        <v>591</v>
      </c>
      <c r="O1671" t="s">
        <v>592</v>
      </c>
      <c r="P1671" t="s">
        <v>222</v>
      </c>
      <c r="Q1671" t="s">
        <v>884</v>
      </c>
      <c r="R1671" t="s">
        <v>885</v>
      </c>
      <c r="S1671" t="s">
        <v>283</v>
      </c>
      <c r="T1671" t="s">
        <v>25</v>
      </c>
      <c r="U1671" t="s">
        <v>596</v>
      </c>
      <c r="W1671" t="s">
        <v>92</v>
      </c>
      <c r="X1671" t="s">
        <v>602</v>
      </c>
      <c r="Y1671" t="s">
        <v>603</v>
      </c>
      <c r="Z1671" t="s">
        <v>604</v>
      </c>
      <c r="AA1671" t="s">
        <v>218</v>
      </c>
      <c r="AB1671" t="s">
        <v>837</v>
      </c>
      <c r="AC1671" t="s">
        <v>886</v>
      </c>
      <c r="AD1671" t="s">
        <v>887</v>
      </c>
      <c r="AE1671" t="s">
        <v>30</v>
      </c>
      <c r="AG1671">
        <v>5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1</v>
      </c>
      <c r="AP1671">
        <v>0</v>
      </c>
      <c r="AQ1671">
        <v>0</v>
      </c>
      <c r="AR1671">
        <v>0</v>
      </c>
      <c r="AS1671">
        <v>5</v>
      </c>
      <c r="AT1671">
        <v>5</v>
      </c>
      <c r="AU1671" t="s">
        <v>151</v>
      </c>
      <c r="AV1671" t="s">
        <v>327</v>
      </c>
      <c r="AW1671">
        <v>421</v>
      </c>
      <c r="AX1671">
        <v>0</v>
      </c>
      <c r="AY1671">
        <v>0</v>
      </c>
      <c r="AZ1671">
        <v>2</v>
      </c>
      <c r="BA1671">
        <v>423</v>
      </c>
      <c r="BB1671">
        <v>6.0387188500000004</v>
      </c>
      <c r="BC1671">
        <v>14.40065877</v>
      </c>
      <c r="BD1671">
        <v>12</v>
      </c>
    </row>
    <row r="1672" spans="1:56" x14ac:dyDescent="0.25">
      <c r="A1672" s="171">
        <v>44196</v>
      </c>
      <c r="B1672" t="s">
        <v>92</v>
      </c>
      <c r="C1672" t="s">
        <v>602</v>
      </c>
      <c r="D1672" t="s">
        <v>157</v>
      </c>
      <c r="E1672" t="s">
        <v>665</v>
      </c>
      <c r="F1672" t="s">
        <v>158</v>
      </c>
      <c r="G1672" t="s">
        <v>667</v>
      </c>
      <c r="H1672" t="s">
        <v>847</v>
      </c>
      <c r="I1672" t="s">
        <v>25</v>
      </c>
      <c r="J1672" t="s">
        <v>596</v>
      </c>
      <c r="L1672" t="s">
        <v>26</v>
      </c>
      <c r="M1672" t="s">
        <v>590</v>
      </c>
      <c r="N1672" t="s">
        <v>591</v>
      </c>
      <c r="O1672" t="s">
        <v>592</v>
      </c>
      <c r="P1672" t="s">
        <v>88</v>
      </c>
      <c r="Q1672" t="s">
        <v>593</v>
      </c>
      <c r="R1672" t="s">
        <v>848</v>
      </c>
      <c r="S1672" t="s">
        <v>266</v>
      </c>
      <c r="T1672" t="s">
        <v>25</v>
      </c>
      <c r="U1672" t="s">
        <v>596</v>
      </c>
      <c r="W1672" t="s">
        <v>92</v>
      </c>
      <c r="X1672" t="s">
        <v>602</v>
      </c>
      <c r="Y1672" t="s">
        <v>157</v>
      </c>
      <c r="Z1672" t="s">
        <v>665</v>
      </c>
      <c r="AA1672" t="s">
        <v>158</v>
      </c>
      <c r="AB1672" t="s">
        <v>667</v>
      </c>
      <c r="AC1672" t="s">
        <v>470</v>
      </c>
      <c r="AD1672" t="s">
        <v>849</v>
      </c>
      <c r="AE1672" t="s">
        <v>30</v>
      </c>
      <c r="AG1672">
        <v>2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1</v>
      </c>
      <c r="AP1672">
        <v>0</v>
      </c>
      <c r="AQ1672">
        <v>0</v>
      </c>
      <c r="AR1672">
        <v>0</v>
      </c>
      <c r="AS1672">
        <v>2</v>
      </c>
      <c r="AT1672">
        <v>2</v>
      </c>
      <c r="AU1672" t="s">
        <v>37</v>
      </c>
      <c r="AW1672">
        <v>48</v>
      </c>
      <c r="AX1672">
        <v>0</v>
      </c>
      <c r="AY1672">
        <v>0</v>
      </c>
      <c r="AZ1672">
        <v>0</v>
      </c>
      <c r="BA1672">
        <v>48</v>
      </c>
      <c r="BB1672">
        <v>6.0387188500000004</v>
      </c>
      <c r="BC1672">
        <v>14.40065877</v>
      </c>
      <c r="BD1672">
        <v>12</v>
      </c>
    </row>
    <row r="1673" spans="1:56" x14ac:dyDescent="0.25">
      <c r="A1673" s="171">
        <v>44196</v>
      </c>
      <c r="B1673" t="s">
        <v>92</v>
      </c>
      <c r="C1673" t="s">
        <v>602</v>
      </c>
      <c r="D1673" t="s">
        <v>157</v>
      </c>
      <c r="E1673" t="s">
        <v>665</v>
      </c>
      <c r="F1673" t="s">
        <v>158</v>
      </c>
      <c r="G1673" t="s">
        <v>667</v>
      </c>
      <c r="H1673" t="s">
        <v>847</v>
      </c>
      <c r="I1673" t="s">
        <v>25</v>
      </c>
      <c r="J1673" t="s">
        <v>596</v>
      </c>
      <c r="L1673" t="s">
        <v>26</v>
      </c>
      <c r="M1673" t="s">
        <v>590</v>
      </c>
      <c r="N1673" t="s">
        <v>591</v>
      </c>
      <c r="O1673" t="s">
        <v>592</v>
      </c>
      <c r="P1673" t="s">
        <v>88</v>
      </c>
      <c r="Q1673" t="s">
        <v>593</v>
      </c>
      <c r="R1673" t="s">
        <v>441</v>
      </c>
      <c r="S1673" t="s">
        <v>304</v>
      </c>
      <c r="T1673" t="s">
        <v>25</v>
      </c>
      <c r="U1673" t="s">
        <v>596</v>
      </c>
      <c r="W1673" t="s">
        <v>92</v>
      </c>
      <c r="X1673" t="s">
        <v>602</v>
      </c>
      <c r="Y1673" t="s">
        <v>157</v>
      </c>
      <c r="Z1673" t="s">
        <v>665</v>
      </c>
      <c r="AA1673" t="s">
        <v>671</v>
      </c>
      <c r="AB1673" t="s">
        <v>672</v>
      </c>
      <c r="AC1673" t="s">
        <v>883</v>
      </c>
      <c r="AD1673" t="s">
        <v>902</v>
      </c>
      <c r="AE1673" t="s">
        <v>30</v>
      </c>
      <c r="AG1673">
        <v>3</v>
      </c>
      <c r="AH1673">
        <v>0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1</v>
      </c>
      <c r="AP1673">
        <v>0</v>
      </c>
      <c r="AQ1673">
        <v>0</v>
      </c>
      <c r="AR1673">
        <v>0</v>
      </c>
      <c r="AS1673">
        <v>3</v>
      </c>
      <c r="AT1673">
        <v>3</v>
      </c>
      <c r="AU1673" t="s">
        <v>37</v>
      </c>
      <c r="AW1673">
        <v>176</v>
      </c>
      <c r="AX1673">
        <v>0</v>
      </c>
      <c r="AY1673">
        <v>0</v>
      </c>
      <c r="AZ1673">
        <v>0</v>
      </c>
      <c r="BA1673">
        <v>176</v>
      </c>
      <c r="BB1673">
        <v>6.0387188500000004</v>
      </c>
      <c r="BC1673">
        <v>14.40065877</v>
      </c>
      <c r="BD1673">
        <v>12</v>
      </c>
    </row>
    <row r="1674" spans="1:56" x14ac:dyDescent="0.25">
      <c r="A1674" s="171">
        <v>44196</v>
      </c>
      <c r="B1674" t="s">
        <v>92</v>
      </c>
      <c r="C1674" t="s">
        <v>602</v>
      </c>
      <c r="D1674" t="s">
        <v>157</v>
      </c>
      <c r="E1674" t="s">
        <v>665</v>
      </c>
      <c r="F1674" t="s">
        <v>158</v>
      </c>
      <c r="G1674" t="s">
        <v>667</v>
      </c>
      <c r="H1674" t="s">
        <v>847</v>
      </c>
      <c r="I1674" t="s">
        <v>25</v>
      </c>
      <c r="J1674" t="s">
        <v>596</v>
      </c>
      <c r="L1674" t="s">
        <v>26</v>
      </c>
      <c r="M1674" t="s">
        <v>590</v>
      </c>
      <c r="N1674" t="s">
        <v>591</v>
      </c>
      <c r="O1674" t="s">
        <v>592</v>
      </c>
      <c r="P1674" t="s">
        <v>88</v>
      </c>
      <c r="Q1674" t="s">
        <v>593</v>
      </c>
      <c r="R1674" t="s">
        <v>441</v>
      </c>
      <c r="S1674" t="s">
        <v>304</v>
      </c>
      <c r="T1674" t="s">
        <v>25</v>
      </c>
      <c r="U1674" t="s">
        <v>596</v>
      </c>
      <c r="W1674" t="s">
        <v>92</v>
      </c>
      <c r="X1674" t="s">
        <v>602</v>
      </c>
      <c r="Y1674" t="s">
        <v>157</v>
      </c>
      <c r="Z1674" t="s">
        <v>665</v>
      </c>
      <c r="AA1674" t="s">
        <v>671</v>
      </c>
      <c r="AB1674" t="s">
        <v>672</v>
      </c>
      <c r="AC1674" t="s">
        <v>883</v>
      </c>
      <c r="AD1674" t="s">
        <v>902</v>
      </c>
      <c r="AE1674" t="s">
        <v>30</v>
      </c>
      <c r="AG1674">
        <v>1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1</v>
      </c>
      <c r="AP1674">
        <v>0</v>
      </c>
      <c r="AQ1674">
        <v>0</v>
      </c>
      <c r="AR1674">
        <v>0</v>
      </c>
      <c r="AS1674">
        <v>1</v>
      </c>
      <c r="AT1674">
        <v>1</v>
      </c>
      <c r="AU1674" t="s">
        <v>37</v>
      </c>
      <c r="AW1674">
        <v>31</v>
      </c>
      <c r="AX1674">
        <v>0</v>
      </c>
      <c r="AY1674">
        <v>0</v>
      </c>
      <c r="AZ1674">
        <v>0</v>
      </c>
      <c r="BA1674">
        <v>31</v>
      </c>
      <c r="BB1674">
        <v>6.0387188500000004</v>
      </c>
      <c r="BC1674">
        <v>14.40065877</v>
      </c>
      <c r="BD1674">
        <v>12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C84A1-DA4A-40EB-AE11-BB31B8556E28}">
  <dimension ref="A2:T206"/>
  <sheetViews>
    <sheetView showGridLines="0" topLeftCell="A97" workbookViewId="0">
      <selection activeCell="G120" sqref="G120"/>
    </sheetView>
  </sheetViews>
  <sheetFormatPr defaultRowHeight="15" x14ac:dyDescent="0.25"/>
  <cols>
    <col min="1" max="1" width="6.7109375" customWidth="1"/>
    <col min="2" max="2" width="27.140625" bestFit="1" customWidth="1"/>
    <col min="3" max="3" width="21.7109375" style="2" customWidth="1"/>
    <col min="4" max="6" width="14.140625" style="2" customWidth="1"/>
    <col min="7" max="13" width="14.140625" customWidth="1"/>
    <col min="14" max="16" width="13.7109375" customWidth="1"/>
    <col min="17" max="20" width="10.42578125" customWidth="1"/>
  </cols>
  <sheetData>
    <row r="2" spans="2:13" ht="15.75" x14ac:dyDescent="0.25">
      <c r="B2" s="142" t="s">
        <v>1193</v>
      </c>
      <c r="C2" s="142"/>
      <c r="D2" s="142"/>
      <c r="E2" s="142"/>
      <c r="F2" s="142"/>
      <c r="G2" s="142"/>
    </row>
    <row r="4" spans="2:13" ht="15.75" x14ac:dyDescent="0.25">
      <c r="B4" s="14" t="s">
        <v>533</v>
      </c>
    </row>
    <row r="5" spans="2:13" x14ac:dyDescent="0.25">
      <c r="B5" s="44" t="s">
        <v>551</v>
      </c>
    </row>
    <row r="6" spans="2:13" ht="15.75" thickBot="1" x14ac:dyDescent="0.3"/>
    <row r="7" spans="2:13" ht="30.6" customHeight="1" thickBot="1" x14ac:dyDescent="0.3">
      <c r="B7" s="3" t="s">
        <v>550</v>
      </c>
      <c r="C7" s="4" t="s">
        <v>531</v>
      </c>
      <c r="D7" s="4" t="s">
        <v>532</v>
      </c>
    </row>
    <row r="8" spans="2:13" ht="17.45" customHeight="1" thickBot="1" x14ac:dyDescent="0.3">
      <c r="B8" s="6" t="s">
        <v>92</v>
      </c>
      <c r="C8" s="7">
        <f>COUNTIFS(Table2[A3. Région de l''enquête],'ANALYSIS-TTT-COMTAGE'!B8)</f>
        <v>764</v>
      </c>
      <c r="D8" s="28">
        <f>C8/$C$11</f>
        <v>0.45666467423789597</v>
      </c>
    </row>
    <row r="9" spans="2:13" ht="17.45" customHeight="1" thickBot="1" x14ac:dyDescent="0.3">
      <c r="B9" s="10" t="s">
        <v>26</v>
      </c>
      <c r="C9" s="11">
        <f>COUNTIFS(Table2[A3. Région de l''enquête],'ANALYSIS-TTT-COMTAGE'!B9)</f>
        <v>458</v>
      </c>
      <c r="D9" s="29">
        <f t="shared" ref="D9:D10" si="0">C9/$C$11</f>
        <v>0.27375971309025704</v>
      </c>
    </row>
    <row r="10" spans="2:13" ht="17.45" customHeight="1" thickBot="1" x14ac:dyDescent="0.3">
      <c r="B10" s="6" t="s">
        <v>10</v>
      </c>
      <c r="C10" s="7">
        <f>COUNTIFS(Table2[A3. Région de l''enquête],'ANALYSIS-TTT-COMTAGE'!B10)</f>
        <v>451</v>
      </c>
      <c r="D10" s="28">
        <f t="shared" si="0"/>
        <v>0.26957561267184699</v>
      </c>
    </row>
    <row r="11" spans="2:13" ht="15.75" thickBot="1" x14ac:dyDescent="0.3">
      <c r="B11" s="15" t="s">
        <v>513</v>
      </c>
      <c r="C11" s="16">
        <f>SUM(C8:C10)</f>
        <v>1673</v>
      </c>
      <c r="D11" s="30">
        <f>SUM(D8:D10)</f>
        <v>1</v>
      </c>
    </row>
    <row r="12" spans="2:13" s="48" customFormat="1" x14ac:dyDescent="0.25">
      <c r="B12" s="106"/>
      <c r="C12" s="107"/>
      <c r="D12" s="108"/>
      <c r="E12" s="109"/>
      <c r="F12" s="109"/>
    </row>
    <row r="13" spans="2:13" ht="15.75" thickBot="1" x14ac:dyDescent="0.3">
      <c r="C13" s="24"/>
      <c r="D13" s="24"/>
    </row>
    <row r="14" spans="2:13" ht="15.75" thickBot="1" x14ac:dyDescent="0.3">
      <c r="B14" s="3" t="s">
        <v>550</v>
      </c>
      <c r="C14" s="131" t="s">
        <v>534</v>
      </c>
      <c r="D14" s="133"/>
      <c r="E14" s="133"/>
      <c r="F14" s="131" t="s">
        <v>535</v>
      </c>
      <c r="G14" s="133"/>
      <c r="H14" s="133"/>
      <c r="I14" s="134" t="s">
        <v>537</v>
      </c>
      <c r="J14" s="135"/>
      <c r="K14" s="135"/>
      <c r="L14" s="135"/>
      <c r="M14" s="131" t="s">
        <v>513</v>
      </c>
    </row>
    <row r="15" spans="2:13" ht="15.75" thickBot="1" x14ac:dyDescent="0.3">
      <c r="B15" s="3" t="s">
        <v>536</v>
      </c>
      <c r="C15" s="4" t="s">
        <v>158</v>
      </c>
      <c r="D15" s="4" t="s">
        <v>193</v>
      </c>
      <c r="E15" s="4" t="s">
        <v>218</v>
      </c>
      <c r="F15" s="4" t="s">
        <v>142</v>
      </c>
      <c r="G15" s="4" t="s">
        <v>88</v>
      </c>
      <c r="H15" s="4" t="s">
        <v>27</v>
      </c>
      <c r="I15" s="4" t="s">
        <v>1143</v>
      </c>
      <c r="J15" s="4" t="s">
        <v>51</v>
      </c>
      <c r="K15" s="4" t="s">
        <v>33</v>
      </c>
      <c r="L15" s="4" t="s">
        <v>12</v>
      </c>
      <c r="M15" s="132"/>
    </row>
    <row r="16" spans="2:13" ht="15.75" thickBot="1" x14ac:dyDescent="0.3">
      <c r="B16" s="34" t="s">
        <v>551</v>
      </c>
      <c r="C16" s="7">
        <f>COUNTIFS(Table2[A3. Région de l''enquête],"Est",Table2[A5. Arrondissement],'ANALYSIS-TTT-COMTAGE'!C15)</f>
        <v>244</v>
      </c>
      <c r="D16" s="7">
        <f>COUNTIFS(Table2[A3. Région de l''enquête],"Est",Table2[A5. Arrondissement],'ANALYSIS-TTT-COMTAGE'!D15)</f>
        <v>296</v>
      </c>
      <c r="E16" s="7">
        <f>COUNTIFS(Table2[A3. Région de l''enquête],"Est",Table2[A5. Arrondissement],'ANALYSIS-TTT-COMTAGE'!E15)</f>
        <v>224</v>
      </c>
      <c r="F16" s="7">
        <f>COUNTIFS(Table2[A3. Région de l''enquête],"Adamaoua",Table2[A5. Arrondissement],'ANALYSIS-TTT-COMTAGE'!F15)</f>
        <v>185</v>
      </c>
      <c r="G16" s="7">
        <f>COUNTIFS(Table2[A3. Région de l''enquête],"Adamaoua",Table2[A5. Arrondissement],'ANALYSIS-TTT-COMTAGE'!G15)</f>
        <v>263</v>
      </c>
      <c r="H16" s="7">
        <f>COUNTIFS(Table2[A3. Région de l''enquête],"Adamaoua",Table2[A5. Arrondissement],'ANALYSIS-TTT-COMTAGE'!H15)</f>
        <v>10</v>
      </c>
      <c r="I16" s="7">
        <f>COUNTIFS(Table2[A3. Région de l''enquête],"Nord",Table2[A5. Arrondissement],'ANALYSIS-TTT-COMTAGE'!I15)</f>
        <v>58</v>
      </c>
      <c r="J16" s="7">
        <f>COUNTIFS(Table2[A3. Région de l''enquête],"Nord",Table2[A5. Arrondissement],'ANALYSIS-TTT-COMTAGE'!J15)</f>
        <v>254</v>
      </c>
      <c r="K16" s="7">
        <f>COUNTIFS(Table2[A3. Région de l''enquête],"Nord",Table2[A5. Arrondissement],'ANALYSIS-TTT-COMTAGE'!K15)</f>
        <v>68</v>
      </c>
      <c r="L16" s="7">
        <f>COUNTIFS(Table2[A3. Région de l''enquête],"Nord",Table2[A5. Arrondissement],'ANALYSIS-TTT-COMTAGE'!L15)</f>
        <v>71</v>
      </c>
      <c r="M16" s="16">
        <f>SUM(C16:L16)</f>
        <v>1673</v>
      </c>
    </row>
    <row r="17" spans="2:12" x14ac:dyDescent="0.25">
      <c r="B17" s="35" t="s">
        <v>567</v>
      </c>
      <c r="C17" s="33">
        <f>C16/$C$8</f>
        <v>0.3193717277486911</v>
      </c>
      <c r="D17" s="33">
        <f>D16/$C$8</f>
        <v>0.38743455497382201</v>
      </c>
      <c r="E17" s="33">
        <f>E16/$C$8</f>
        <v>0.29319371727748689</v>
      </c>
      <c r="F17" s="33">
        <f>F16/$C$9</f>
        <v>0.40393013100436681</v>
      </c>
      <c r="G17" s="33">
        <f>G16/$C$9</f>
        <v>0.57423580786026196</v>
      </c>
      <c r="H17" s="33">
        <f>H16/$C$9</f>
        <v>2.1834061135371178E-2</v>
      </c>
      <c r="I17" s="33">
        <f>I16/$C$10</f>
        <v>0.12860310421286031</v>
      </c>
      <c r="J17" s="33">
        <f>J16/$C$10</f>
        <v>0.56319290465631933</v>
      </c>
      <c r="K17" s="33">
        <f>K16/$C$10</f>
        <v>0.15077605321507762</v>
      </c>
      <c r="L17" s="33">
        <f>L16/$C$10</f>
        <v>0.1574279379157428</v>
      </c>
    </row>
    <row r="18" spans="2:12" s="48" customFormat="1" x14ac:dyDescent="0.25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2:12" s="48" customFormat="1" x14ac:dyDescent="0.25"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2:12" x14ac:dyDescent="0.25">
      <c r="C20" s="24"/>
      <c r="D20" s="24"/>
    </row>
    <row r="21" spans="2:12" x14ac:dyDescent="0.25">
      <c r="C21" s="24"/>
      <c r="D21" s="24"/>
    </row>
    <row r="22" spans="2:12" ht="15.75" x14ac:dyDescent="0.25">
      <c r="B22" s="14" t="s">
        <v>516</v>
      </c>
    </row>
    <row r="23" spans="2:12" x14ac:dyDescent="0.25">
      <c r="B23" s="44" t="s">
        <v>558</v>
      </c>
    </row>
    <row r="24" spans="2:12" ht="15.75" thickBot="1" x14ac:dyDescent="0.3"/>
    <row r="25" spans="2:12" ht="30.6" customHeight="1" thickBot="1" x14ac:dyDescent="0.3">
      <c r="B25" s="3" t="s">
        <v>550</v>
      </c>
      <c r="C25" s="4" t="s">
        <v>37</v>
      </c>
      <c r="D25" s="4" t="s">
        <v>275</v>
      </c>
      <c r="E25" s="4" t="s">
        <v>346</v>
      </c>
      <c r="F25" s="5" t="s">
        <v>118</v>
      </c>
      <c r="G25" s="89" t="s">
        <v>514</v>
      </c>
    </row>
    <row r="26" spans="2:12" ht="15.75" thickBot="1" x14ac:dyDescent="0.3">
      <c r="B26" s="6" t="s">
        <v>92</v>
      </c>
      <c r="C26" s="7">
        <f>SUMIFS(Table2[Bovins],Table2[A3. Région de l''enquête],'ANALYSIS-TTT-COMTAGE'!B26)</f>
        <v>237934</v>
      </c>
      <c r="D26" s="8">
        <f>SUMIFS(Table2[Ovins],Table2[A3. Région de l''enquête],B26)</f>
        <v>20692</v>
      </c>
      <c r="E26" s="8">
        <f>SUMIFS(Table2[Caprins],Table2[A3. Région de l''enquête],B26)</f>
        <v>2498</v>
      </c>
      <c r="F26" s="8">
        <f>SUMIFS(Table2[Autre2],Table2[A3. Région de l''enquête],B26)</f>
        <v>640</v>
      </c>
      <c r="G26" s="21">
        <f>SUM(C26:F26)</f>
        <v>261764</v>
      </c>
    </row>
    <row r="27" spans="2:12" ht="15.75" thickBot="1" x14ac:dyDescent="0.3">
      <c r="B27" s="10" t="s">
        <v>26</v>
      </c>
      <c r="C27" s="11">
        <f>SUMIFS(Table2[Bovins],Table2[A3. Région de l''enquête],'ANALYSIS-TTT-COMTAGE'!B27)</f>
        <v>57953</v>
      </c>
      <c r="D27" s="12">
        <f>SUMIFS(Table2[Ovins],Table2[A3. Région de l''enquête],B27)</f>
        <v>7078</v>
      </c>
      <c r="E27" s="12">
        <f>SUMIFS(Table2[Caprins],Table2[A3. Région de l''enquête],B27)</f>
        <v>2725</v>
      </c>
      <c r="F27" s="12">
        <f>SUMIFS(Table2[Autre2],Table2[A3. Région de l''enquête],B27)</f>
        <v>207</v>
      </c>
      <c r="G27" s="22">
        <f t="shared" ref="G27:G28" si="1">SUM(C27:F27)</f>
        <v>67963</v>
      </c>
    </row>
    <row r="28" spans="2:12" ht="15.75" thickBot="1" x14ac:dyDescent="0.3">
      <c r="B28" s="6" t="s">
        <v>10</v>
      </c>
      <c r="C28" s="7">
        <f>SUMIFS(Table2[Bovins],Table2[A3. Région de l''enquête],'ANALYSIS-TTT-COMTAGE'!B28)</f>
        <v>74860</v>
      </c>
      <c r="D28" s="8">
        <f>SUMIFS(Table2[Ovins],Table2[A3. Région de l''enquête],B28)</f>
        <v>15330</v>
      </c>
      <c r="E28" s="8">
        <f>SUMIFS(Table2[Caprins],Table2[A3. Région de l''enquête],B28)</f>
        <v>2092</v>
      </c>
      <c r="F28" s="8">
        <f>SUMIFS(Table2[Autre2],Table2[A3. Région de l''enquête],B28)</f>
        <v>2372</v>
      </c>
      <c r="G28" s="21">
        <f t="shared" si="1"/>
        <v>94654</v>
      </c>
    </row>
    <row r="29" spans="2:12" ht="15.75" thickBot="1" x14ac:dyDescent="0.3">
      <c r="B29" s="15" t="s">
        <v>513</v>
      </c>
      <c r="C29" s="16">
        <f>SUM(C26:C28)</f>
        <v>370747</v>
      </c>
      <c r="D29" s="16">
        <f>SUM(D26:D28)</f>
        <v>43100</v>
      </c>
      <c r="E29" s="16">
        <f t="shared" ref="E29:G29" si="2">SUM(E26:E28)</f>
        <v>7315</v>
      </c>
      <c r="F29" s="16">
        <f t="shared" si="2"/>
        <v>3219</v>
      </c>
      <c r="G29" s="23">
        <f t="shared" si="2"/>
        <v>424381</v>
      </c>
    </row>
    <row r="30" spans="2:12" x14ac:dyDescent="0.25">
      <c r="C30" s="24">
        <f>C29/$G$29</f>
        <v>0.87361828168556088</v>
      </c>
      <c r="D30" s="24">
        <f t="shared" ref="D30:F30" si="3">D29/$G$29</f>
        <v>0.10155968339770159</v>
      </c>
      <c r="E30" s="24">
        <f t="shared" si="3"/>
        <v>1.7236869699633114E-2</v>
      </c>
      <c r="F30" s="24">
        <f t="shared" si="3"/>
        <v>7.5851652171044417E-3</v>
      </c>
    </row>
    <row r="31" spans="2:12" x14ac:dyDescent="0.25">
      <c r="C31" s="24"/>
      <c r="D31" s="24"/>
      <c r="E31" s="24"/>
      <c r="F31" s="24"/>
    </row>
    <row r="32" spans="2:12" x14ac:dyDescent="0.25">
      <c r="C32" s="24"/>
      <c r="D32" s="24"/>
      <c r="E32" s="24"/>
      <c r="F32" s="24"/>
    </row>
    <row r="33" spans="2:7" x14ac:dyDescent="0.25">
      <c r="C33" s="24"/>
      <c r="D33" s="24"/>
      <c r="E33" s="24"/>
      <c r="F33" s="24"/>
    </row>
    <row r="34" spans="2:7" x14ac:dyDescent="0.25">
      <c r="C34" s="24"/>
      <c r="D34" s="24"/>
      <c r="E34" s="24"/>
      <c r="F34" s="24"/>
    </row>
    <row r="36" spans="2:7" ht="15.75" x14ac:dyDescent="0.25">
      <c r="B36" s="14" t="s">
        <v>523</v>
      </c>
    </row>
    <row r="37" spans="2:7" x14ac:dyDescent="0.25">
      <c r="B37" s="44" t="s">
        <v>552</v>
      </c>
    </row>
    <row r="38" spans="2:7" ht="15.75" thickBot="1" x14ac:dyDescent="0.3"/>
    <row r="39" spans="2:7" ht="30.6" customHeight="1" thickBot="1" x14ac:dyDescent="0.3">
      <c r="B39" s="3" t="s">
        <v>550</v>
      </c>
      <c r="C39" s="31" t="s">
        <v>518</v>
      </c>
      <c r="D39" s="31" t="s">
        <v>522</v>
      </c>
      <c r="E39" s="5" t="s">
        <v>519</v>
      </c>
      <c r="F39" s="31" t="s">
        <v>520</v>
      </c>
      <c r="G39" s="31" t="s">
        <v>513</v>
      </c>
    </row>
    <row r="40" spans="2:7" ht="15.75" thickBot="1" x14ac:dyDescent="0.3">
      <c r="B40" s="6" t="s">
        <v>92</v>
      </c>
      <c r="C40" s="17">
        <f>SUMIFS(Table2[Féminin de moins de 18 ans],Table2[A3. Région de l''enquête],B40)</f>
        <v>79</v>
      </c>
      <c r="D40" s="8">
        <f>SUMIFS(Table2[Masculin de moins de 18 ans],Table2[A3. Région de l''enquête],B40)</f>
        <v>392</v>
      </c>
      <c r="E40" s="8">
        <f>SUMIFS(Table2[Féminin de plus de 17 ans ( 18 ans et plus)],Table2[A3. Région de l''enquête],B40)</f>
        <v>324</v>
      </c>
      <c r="F40" s="8">
        <f>SUMIFS(Table2[Masculin de plus de 17 ans ( 18 ans et plus)],Table2[A3. Région de l''enquête],B40)</f>
        <v>3396</v>
      </c>
      <c r="G40" s="9">
        <f>SUM(C40:F40)</f>
        <v>4191</v>
      </c>
    </row>
    <row r="41" spans="2:7" ht="15.75" thickBot="1" x14ac:dyDescent="0.3">
      <c r="B41" s="10" t="s">
        <v>26</v>
      </c>
      <c r="C41" s="18">
        <f>SUMIFS(Table2[Féminin de moins de 18 ans],Table2[A3. Région de l''enquête],B41)</f>
        <v>520</v>
      </c>
      <c r="D41" s="12">
        <f>SUMIFS(Table2[Masculin de moins de 18 ans],Table2[A3. Région de l''enquête],B41)</f>
        <v>675</v>
      </c>
      <c r="E41" s="12">
        <f>SUMIFS(Table2[Féminin de plus de 17 ans ( 18 ans et plus)],Table2[A3. Région de l''enquête],B41)</f>
        <v>527</v>
      </c>
      <c r="F41" s="12">
        <f>SUMIFS(Table2[Masculin de plus de 17 ans ( 18 ans et plus)],Table2[A3. Région de l''enquête],B41)</f>
        <v>1500</v>
      </c>
      <c r="G41" s="13">
        <f>SUM(C41:F41)</f>
        <v>3222</v>
      </c>
    </row>
    <row r="42" spans="2:7" ht="15.75" thickBot="1" x14ac:dyDescent="0.3">
      <c r="B42" s="6" t="s">
        <v>10</v>
      </c>
      <c r="C42" s="17">
        <f>SUMIFS(Table2[Féminin de moins de 18 ans],Table2[A3. Région de l''enquête],B42)</f>
        <v>534</v>
      </c>
      <c r="D42" s="8">
        <f>SUMIFS(Table2[Masculin de moins de 18 ans],Table2[A3. Région de l''enquête],B42)</f>
        <v>685</v>
      </c>
      <c r="E42" s="8">
        <f>SUMIFS(Table2[Féminin de plus de 17 ans ( 18 ans et plus)],Table2[A3. Région de l''enquête],B42)</f>
        <v>672</v>
      </c>
      <c r="F42" s="8">
        <f>SUMIFS(Table2[Masculin de plus de 17 ans ( 18 ans et plus)],Table2[A3. Région de l''enquête],B42)</f>
        <v>1602</v>
      </c>
      <c r="G42" s="9">
        <f>SUM(C42:F42)</f>
        <v>3493</v>
      </c>
    </row>
    <row r="43" spans="2:7" ht="15.75" thickBot="1" x14ac:dyDescent="0.3">
      <c r="B43" s="15" t="s">
        <v>513</v>
      </c>
      <c r="C43" s="16">
        <f>SUM(C40:C42)</f>
        <v>1133</v>
      </c>
      <c r="D43" s="16">
        <f t="shared" ref="D43" si="4">SUM(D40:D42)</f>
        <v>1752</v>
      </c>
      <c r="E43" s="16">
        <f t="shared" ref="E43" si="5">SUM(E40:E42)</f>
        <v>1523</v>
      </c>
      <c r="F43" s="16">
        <f t="shared" ref="F43" si="6">SUM(F40:F42)</f>
        <v>6498</v>
      </c>
      <c r="G43" s="16">
        <f>SUM(G40:G42)</f>
        <v>10906</v>
      </c>
    </row>
    <row r="44" spans="2:7" x14ac:dyDescent="0.25">
      <c r="C44" s="24">
        <f>C43/$G$43</f>
        <v>0.10388776820099029</v>
      </c>
      <c r="D44" s="24">
        <f>D43/$G$43</f>
        <v>0.16064551622959838</v>
      </c>
      <c r="E44" s="24">
        <f>E43/$G$43</f>
        <v>0.13964790023840087</v>
      </c>
      <c r="F44" s="24">
        <f>F43/$G$43</f>
        <v>0.59581881533101044</v>
      </c>
    </row>
    <row r="46" spans="2:7" ht="15.75" x14ac:dyDescent="0.25">
      <c r="B46" s="14" t="s">
        <v>521</v>
      </c>
      <c r="C46"/>
      <c r="D46"/>
      <c r="E46"/>
      <c r="F46"/>
    </row>
    <row r="47" spans="2:7" x14ac:dyDescent="0.25">
      <c r="B47" s="44" t="s">
        <v>552</v>
      </c>
      <c r="C47"/>
      <c r="D47"/>
      <c r="E47"/>
      <c r="F47"/>
    </row>
    <row r="48" spans="2:7" ht="15.75" thickBot="1" x14ac:dyDescent="0.3">
      <c r="C48"/>
      <c r="D48"/>
      <c r="E48"/>
      <c r="F48"/>
    </row>
    <row r="49" spans="2:12" ht="42" customHeight="1" thickBot="1" x14ac:dyDescent="0.3">
      <c r="B49" s="3" t="s">
        <v>550</v>
      </c>
      <c r="C49" s="4" t="s">
        <v>568</v>
      </c>
      <c r="D49" s="4" t="s">
        <v>30</v>
      </c>
      <c r="E49" s="4" t="s">
        <v>36</v>
      </c>
      <c r="F49" s="5" t="s">
        <v>112</v>
      </c>
      <c r="G49" s="5" t="s">
        <v>526</v>
      </c>
      <c r="H49" s="5" t="s">
        <v>527</v>
      </c>
      <c r="I49" s="5" t="s">
        <v>345</v>
      </c>
      <c r="J49" s="5" t="s">
        <v>589</v>
      </c>
      <c r="K49" s="5" t="s">
        <v>524</v>
      </c>
      <c r="L49" s="79" t="s">
        <v>513</v>
      </c>
    </row>
    <row r="50" spans="2:12" ht="15.75" thickBot="1" x14ac:dyDescent="0.3">
      <c r="B50" s="6" t="s">
        <v>92</v>
      </c>
      <c r="C50" s="139">
        <v>7</v>
      </c>
      <c r="D50" s="8">
        <f>SUMIFS(Table2[Camerounaise],Table2[A3. Région de l''enquête],B50)</f>
        <v>2725</v>
      </c>
      <c r="E50" s="8">
        <f>SUMIFS(Table2[Tchadienne],Table2[A3. Région de l''enquête],B50)</f>
        <v>822</v>
      </c>
      <c r="F50" s="8">
        <f>SUMIFS(Table2[Centrafricaine],Table2[A3. Région de l''enquête],B50)</f>
        <v>374</v>
      </c>
      <c r="G50" s="8">
        <f>SUMIFS(Table2[Nigériane],Table2[A3. Région de l''enquête],B50)</f>
        <v>173</v>
      </c>
      <c r="H50" s="8">
        <f>SUMIFS(Table2[Nigérienne],Table2[A3. Région de l''enquête],B50)</f>
        <v>75</v>
      </c>
      <c r="I50" s="8">
        <f>SUMIFS(Table2[Soudanaise],Table2[A3. Région de l''enquête],B50)</f>
        <v>21</v>
      </c>
      <c r="J50" s="8">
        <f>SUMIFS(Table2[Congolaise],Table2[A3. Région de l''enquête],B50)</f>
        <v>1</v>
      </c>
      <c r="K50" s="8">
        <f>SUMIFS(Table2[Autre],Table2[A3. Région de l''enquête],B50)</f>
        <v>0</v>
      </c>
      <c r="L50" s="21">
        <f>SUM(D50:K50)</f>
        <v>4191</v>
      </c>
    </row>
    <row r="51" spans="2:12" ht="15.75" thickBot="1" x14ac:dyDescent="0.3">
      <c r="B51" s="10" t="s">
        <v>26</v>
      </c>
      <c r="C51" s="140"/>
      <c r="D51" s="12">
        <f>SUMIFS(Table2[Camerounaise],Table2[A3. Région de l''enquête],B51)</f>
        <v>791</v>
      </c>
      <c r="E51" s="12">
        <f>SUMIFS(Table2[Tchadienne],Table2[A3. Région de l''enquête],B51)</f>
        <v>2009</v>
      </c>
      <c r="F51" s="12">
        <f>SUMIFS(Table2[Centrafricaine],Table2[A3. Région de l''enquête],B51)</f>
        <v>359</v>
      </c>
      <c r="G51" s="12">
        <f>SUMIFS(Table2[Nigériane],Table2[A3. Région de l''enquête],B51)</f>
        <v>16</v>
      </c>
      <c r="H51" s="12">
        <f>SUMIFS(Table2[Nigérienne],Table2[A3. Région de l''enquête],B51)</f>
        <v>47</v>
      </c>
      <c r="I51" s="12">
        <f>SUMIFS(Table2[Soudanaise],Table2[A3. Région de l''enquête],B51)</f>
        <v>0</v>
      </c>
      <c r="J51" s="12">
        <f>SUMIFS(Table2[Congolaise],Table2[A3. Région de l''enquête],B51)</f>
        <v>0</v>
      </c>
      <c r="K51" s="12">
        <f>SUMIFS(Table2[Autre],Table2[A3. Région de l''enquête],B51)</f>
        <v>0</v>
      </c>
      <c r="L51" s="22">
        <f t="shared" ref="L51:L52" si="7">SUM(D51:K51)</f>
        <v>3222</v>
      </c>
    </row>
    <row r="52" spans="2:12" ht="15.75" thickBot="1" x14ac:dyDescent="0.3">
      <c r="B52" s="6" t="s">
        <v>10</v>
      </c>
      <c r="C52" s="141"/>
      <c r="D52" s="8">
        <f>SUMIFS(Table2[Camerounaise],Table2[A3. Région de l''enquête],B52)</f>
        <v>744</v>
      </c>
      <c r="E52" s="8">
        <f>SUMIFS(Table2[Tchadienne],Table2[A3. Région de l''enquête],B52)</f>
        <v>2512</v>
      </c>
      <c r="F52" s="8">
        <f>SUMIFS(Table2[Centrafricaine],Table2[A3. Région de l''enquête],B52)</f>
        <v>9</v>
      </c>
      <c r="G52" s="8">
        <f>SUMIFS(Table2[Nigériane],Table2[A3. Région de l''enquête],B52)</f>
        <v>23</v>
      </c>
      <c r="H52" s="8">
        <f>SUMIFS(Table2[Nigérienne],Table2[A3. Région de l''enquête],B52)</f>
        <v>29</v>
      </c>
      <c r="I52" s="8">
        <f>SUMIFS(Table2[Soudanaise],Table2[A3. Région de l''enquête],B52)</f>
        <v>3</v>
      </c>
      <c r="J52" s="8">
        <f>SUMIFS(Table2[Congolaise],Table2[A3. Région de l''enquête],B52)</f>
        <v>0</v>
      </c>
      <c r="K52" s="8">
        <f>SUMIFS(Table2[Autre],Table2[A3. Région de l''enquête],B52)</f>
        <v>173</v>
      </c>
      <c r="L52" s="21">
        <f t="shared" si="7"/>
        <v>3493</v>
      </c>
    </row>
    <row r="53" spans="2:12" ht="15.75" thickBot="1" x14ac:dyDescent="0.3">
      <c r="B53" s="15" t="s">
        <v>513</v>
      </c>
      <c r="C53" s="19">
        <f>SUM(C50:C52)</f>
        <v>7</v>
      </c>
      <c r="D53" s="16">
        <f>SUM(D50:D52)</f>
        <v>4260</v>
      </c>
      <c r="E53" s="16">
        <f t="shared" ref="E53" si="8">SUM(E50:E52)</f>
        <v>5343</v>
      </c>
      <c r="F53" s="16">
        <f t="shared" ref="F53" si="9">SUM(F50:F52)</f>
        <v>742</v>
      </c>
      <c r="G53" s="16">
        <f t="shared" ref="G53" si="10">SUM(G50:G52)</f>
        <v>212</v>
      </c>
      <c r="H53" s="16">
        <f t="shared" ref="H53" si="11">SUM(H50:H52)</f>
        <v>151</v>
      </c>
      <c r="I53" s="16">
        <f t="shared" ref="I53" si="12">SUM(I50:I52)</f>
        <v>24</v>
      </c>
      <c r="J53" s="16">
        <f t="shared" ref="J53:K53" si="13">SUM(J50:J52)</f>
        <v>1</v>
      </c>
      <c r="K53" s="16">
        <f t="shared" si="13"/>
        <v>173</v>
      </c>
      <c r="L53" s="23">
        <f>SUM(L50:L52)</f>
        <v>10906</v>
      </c>
    </row>
    <row r="54" spans="2:12" x14ac:dyDescent="0.25">
      <c r="D54" s="25">
        <f>D53/$L$53</f>
        <v>0.39061067302402347</v>
      </c>
      <c r="E54" s="25">
        <f t="shared" ref="E54:K54" si="14">E53/$L$53</f>
        <v>0.48991380891252523</v>
      </c>
      <c r="F54" s="25">
        <f t="shared" si="14"/>
        <v>6.8035943517329917E-2</v>
      </c>
      <c r="G54" s="25">
        <f t="shared" si="14"/>
        <v>1.9438841004951402E-2</v>
      </c>
      <c r="H54" s="25">
        <f t="shared" si="14"/>
        <v>1.3845589583715385E-2</v>
      </c>
      <c r="I54" s="25">
        <f t="shared" si="14"/>
        <v>2.2006235099944985E-3</v>
      </c>
      <c r="J54" s="25">
        <f t="shared" si="14"/>
        <v>9.1692646249770768E-5</v>
      </c>
      <c r="K54" s="25">
        <f t="shared" si="14"/>
        <v>1.5862827801210344E-2</v>
      </c>
    </row>
    <row r="56" spans="2:12" ht="15.75" x14ac:dyDescent="0.25">
      <c r="B56" s="14" t="s">
        <v>569</v>
      </c>
      <c r="C56"/>
      <c r="D56"/>
      <c r="E56"/>
      <c r="F56"/>
    </row>
    <row r="57" spans="2:12" x14ac:dyDescent="0.25">
      <c r="B57" s="44" t="s">
        <v>551</v>
      </c>
      <c r="C57"/>
      <c r="D57"/>
      <c r="E57"/>
      <c r="F57"/>
    </row>
    <row r="58" spans="2:12" ht="15.75" x14ac:dyDescent="0.25">
      <c r="B58" s="14"/>
      <c r="C58"/>
      <c r="D58"/>
      <c r="E58"/>
      <c r="F58"/>
    </row>
    <row r="59" spans="2:12" ht="16.899999999999999" customHeight="1" thickBot="1" x14ac:dyDescent="0.3">
      <c r="C59" s="136" t="s">
        <v>530</v>
      </c>
      <c r="D59" s="137"/>
      <c r="E59" s="137"/>
      <c r="F59" s="137"/>
      <c r="G59" s="137"/>
      <c r="H59" s="138"/>
      <c r="I59" s="27"/>
      <c r="J59" s="27"/>
    </row>
    <row r="60" spans="2:12" ht="30.6" customHeight="1" thickBot="1" x14ac:dyDescent="0.3">
      <c r="B60" s="3" t="s">
        <v>554</v>
      </c>
      <c r="C60" s="20" t="s">
        <v>25</v>
      </c>
      <c r="D60" s="20" t="s">
        <v>14</v>
      </c>
      <c r="E60" s="26" t="s">
        <v>17</v>
      </c>
      <c r="F60" s="26" t="s">
        <v>281</v>
      </c>
      <c r="G60" s="26" t="s">
        <v>286</v>
      </c>
      <c r="H60" s="26" t="s">
        <v>239</v>
      </c>
      <c r="I60" s="20" t="s">
        <v>513</v>
      </c>
    </row>
    <row r="61" spans="2:12" ht="15.75" thickBot="1" x14ac:dyDescent="0.3">
      <c r="B61" s="6" t="s">
        <v>25</v>
      </c>
      <c r="C61" s="8">
        <f>COUNTIFS(Table2[B1.1. Pays de départ],$C$60,Table2[B2.1. Pays de destination],B61)</f>
        <v>620</v>
      </c>
      <c r="D61" s="8">
        <f>COUNTIFS(Table2[B1.1. Pays de départ],$D$60,Table2[B2.1. Pays de destination],B61)</f>
        <v>166</v>
      </c>
      <c r="E61" s="8">
        <f>COUNTIFS(Table2[B1.1. Pays de départ],$E$60,Table2[B2.1. Pays de destination],B61)</f>
        <v>96</v>
      </c>
      <c r="F61" s="8">
        <f>COUNTIFS(Table2[B1.1. Pays de départ],$F$60,Table2[B2.1. Pays de destination],B61)</f>
        <v>1</v>
      </c>
      <c r="G61" s="8">
        <f>COUNTIFS(Table2[B1.1. Pays de départ],$G$60,Table2[B2.1. Pays de destination],B61)</f>
        <v>2</v>
      </c>
      <c r="H61" s="8">
        <f>COUNTIFS(Table2[B1.1. Pays de départ],$H$60,Table2[B2.1. Pays de destination],B61)</f>
        <v>0</v>
      </c>
      <c r="I61" s="21">
        <f t="shared" ref="I61:I67" si="15">SUM(C61:H61)</f>
        <v>885</v>
      </c>
      <c r="J61" s="43">
        <f t="shared" ref="J61:J67" si="16">I61/$I$68</f>
        <v>0.52898983861326954</v>
      </c>
    </row>
    <row r="62" spans="2:12" ht="15.75" thickBot="1" x14ac:dyDescent="0.3">
      <c r="B62" s="10" t="s">
        <v>14</v>
      </c>
      <c r="C62" s="12">
        <f>COUNTIFS(Table2[B1.1. Pays de départ],$C$60,Table2[B2.1. Pays de destination],B62)</f>
        <v>22</v>
      </c>
      <c r="D62" s="12">
        <f>COUNTIFS(Table2[B1.1. Pays de départ],$D$60,Table2[B2.1. Pays de destination],B62)</f>
        <v>3</v>
      </c>
      <c r="E62" s="12">
        <f>COUNTIFS(Table2[B1.1. Pays de départ],$E$60,Table2[B2.1. Pays de destination],B62)</f>
        <v>0</v>
      </c>
      <c r="F62" s="12">
        <f>COUNTIFS(Table2[B1.1. Pays de départ],$F$60,Table2[B2.1. Pays de destination],B62)</f>
        <v>0</v>
      </c>
      <c r="G62" s="12">
        <f>COUNTIFS(Table2[B1.1. Pays de départ],$G$60,Table2[B2.1. Pays de destination],B62)</f>
        <v>0</v>
      </c>
      <c r="H62" s="12">
        <f>COUNTIFS(Table2[B1.1. Pays de départ],$H$60,Table2[B2.1. Pays de destination],B62)</f>
        <v>0</v>
      </c>
      <c r="I62" s="22">
        <f t="shared" si="15"/>
        <v>25</v>
      </c>
      <c r="J62" s="43">
        <f t="shared" si="16"/>
        <v>1.4943215780035863E-2</v>
      </c>
    </row>
    <row r="63" spans="2:12" ht="15.75" thickBot="1" x14ac:dyDescent="0.3">
      <c r="B63" s="6" t="s">
        <v>17</v>
      </c>
      <c r="C63" s="8">
        <f>COUNTIFS(Table2[B1.1. Pays de départ],$C$60,Table2[B2.1. Pays de destination],B63)</f>
        <v>322</v>
      </c>
      <c r="D63" s="8">
        <f>COUNTIFS(Table2[B1.1. Pays de départ],$D$60,Table2[B2.1. Pays de destination],B63)</f>
        <v>286</v>
      </c>
      <c r="E63" s="8">
        <f>COUNTIFS(Table2[B1.1. Pays de départ],$E$60,Table2[B2.1. Pays de destination],B63)</f>
        <v>4</v>
      </c>
      <c r="F63" s="8">
        <f>COUNTIFS(Table2[B1.1. Pays de départ],$F$60,Table2[B2.1. Pays de destination],B63)</f>
        <v>3</v>
      </c>
      <c r="G63" s="8">
        <f>COUNTIFS(Table2[B1.1. Pays de départ],$G$60,Table2[B2.1. Pays de destination],B63)</f>
        <v>4</v>
      </c>
      <c r="H63" s="8">
        <f>COUNTIFS(Table2[B1.1. Pays de départ],$H$60,Table2[B2.1. Pays de destination],B63)</f>
        <v>1</v>
      </c>
      <c r="I63" s="21">
        <f t="shared" si="15"/>
        <v>620</v>
      </c>
      <c r="J63" s="43">
        <f t="shared" si="16"/>
        <v>0.37059175134488942</v>
      </c>
    </row>
    <row r="64" spans="2:12" ht="15.75" thickBot="1" x14ac:dyDescent="0.3">
      <c r="B64" s="10" t="s">
        <v>281</v>
      </c>
      <c r="C64" s="12">
        <f>COUNTIFS(Table2[B1.1. Pays de départ],$C$60,Table2[B2.1. Pays de destination],B64)</f>
        <v>1</v>
      </c>
      <c r="D64" s="12">
        <f>COUNTIFS(Table2[B1.1. Pays de départ],$D$60,Table2[B2.1. Pays de destination],B64)</f>
        <v>13</v>
      </c>
      <c r="E64" s="12">
        <f>COUNTIFS(Table2[B1.1. Pays de départ],$E$60,Table2[B2.1. Pays de destination],B64)</f>
        <v>0</v>
      </c>
      <c r="F64" s="12">
        <f>COUNTIFS(Table2[B1.1. Pays de départ],$F$60,Table2[B2.1. Pays de destination],B64)</f>
        <v>0</v>
      </c>
      <c r="G64" s="12">
        <f>COUNTIFS(Table2[B1.1. Pays de départ],$G$60,Table2[B2.1. Pays de destination],B64)</f>
        <v>0</v>
      </c>
      <c r="H64" s="12">
        <f>COUNTIFS(Table2[B1.1. Pays de départ],$H$60,Table2[B2.1. Pays de destination],B64)</f>
        <v>0</v>
      </c>
      <c r="I64" s="22">
        <f t="shared" si="15"/>
        <v>14</v>
      </c>
      <c r="J64" s="43">
        <f t="shared" si="16"/>
        <v>8.368200836820083E-3</v>
      </c>
    </row>
    <row r="65" spans="2:10" ht="15.75" thickBot="1" x14ac:dyDescent="0.3">
      <c r="B65" s="6" t="s">
        <v>286</v>
      </c>
      <c r="C65" s="8">
        <f>COUNTIFS(Table2[B1.1. Pays de départ],$C$60,Table2[B2.1. Pays de destination],B65)</f>
        <v>0</v>
      </c>
      <c r="D65" s="8">
        <f>COUNTIFS(Table2[B1.1. Pays de départ],$D$60,Table2[B2.1. Pays de destination],B65)</f>
        <v>0</v>
      </c>
      <c r="E65" s="8">
        <f>COUNTIFS(Table2[B1.1. Pays de départ],$E$60,Table2[B2.1. Pays de destination],B65)</f>
        <v>0</v>
      </c>
      <c r="F65" s="8">
        <f>COUNTIFS(Table2[B1.1. Pays de départ],$F$60,Table2[B2.1. Pays de destination],B65)</f>
        <v>0</v>
      </c>
      <c r="G65" s="8">
        <f>COUNTIFS(Table2[B1.1. Pays de départ],$G$60,Table2[B2.1. Pays de destination],B65)</f>
        <v>0</v>
      </c>
      <c r="H65" s="8">
        <f>COUNTIFS(Table2[B1.1. Pays de départ],$H$60,Table2[B2.1. Pays de destination],B65)</f>
        <v>0</v>
      </c>
      <c r="I65" s="21">
        <f t="shared" si="15"/>
        <v>0</v>
      </c>
      <c r="J65" s="43">
        <f t="shared" si="16"/>
        <v>0</v>
      </c>
    </row>
    <row r="66" spans="2:10" ht="15.75" thickBot="1" x14ac:dyDescent="0.3">
      <c r="B66" s="10" t="s">
        <v>239</v>
      </c>
      <c r="C66" s="12">
        <f>COUNTIFS(Table2[B1.1. Pays de départ],$C$60,Table2[B2.1. Pays de destination],B66)</f>
        <v>2</v>
      </c>
      <c r="D66" s="12">
        <f>COUNTIFS(Table2[B1.1. Pays de départ],$D$60,Table2[B2.1. Pays de destination],B66)</f>
        <v>0</v>
      </c>
      <c r="E66" s="12">
        <f>COUNTIFS(Table2[B1.1. Pays de départ],$E$60,Table2[B2.1. Pays de destination],B66)</f>
        <v>0</v>
      </c>
      <c r="F66" s="12">
        <f>COUNTIFS(Table2[B1.1. Pays de départ],$F$60,Table2[B2.1. Pays de destination],B66)</f>
        <v>0</v>
      </c>
      <c r="G66" s="12">
        <f>COUNTIFS(Table2[B1.1. Pays de départ],$G$60,Table2[B2.1. Pays de destination],B66)</f>
        <v>0</v>
      </c>
      <c r="H66" s="12">
        <f>COUNTIFS(Table2[B1.1. Pays de départ],$H$60,Table2[B2.1. Pays de destination],B66)</f>
        <v>0</v>
      </c>
      <c r="I66" s="22">
        <f t="shared" si="15"/>
        <v>2</v>
      </c>
      <c r="J66" s="43">
        <f t="shared" si="16"/>
        <v>1.195457262402869E-3</v>
      </c>
    </row>
    <row r="67" spans="2:10" ht="15.75" thickBot="1" x14ac:dyDescent="0.3">
      <c r="B67" s="6" t="s">
        <v>544</v>
      </c>
      <c r="C67" s="8">
        <f>COUNTIFS(Table2[B1.1. Pays de départ],$C$60,Table2[B2.1. Pays de destination],B67)</f>
        <v>6</v>
      </c>
      <c r="D67" s="8">
        <f>COUNTIFS(Table2[B1.1. Pays de départ],$D$60,Table2[B2.1. Pays de destination],B67)</f>
        <v>110</v>
      </c>
      <c r="E67" s="8">
        <f>COUNTIFS(Table2[B1.1. Pays de départ],$E$60,Table2[B2.1. Pays de destination],B67)</f>
        <v>1</v>
      </c>
      <c r="F67" s="8">
        <f>COUNTIFS(Table2[B1.1. Pays de départ],$F$60,Table2[B2.1. Pays de destination],B67)</f>
        <v>4</v>
      </c>
      <c r="G67" s="8">
        <f>COUNTIFS(Table2[B1.1. Pays de départ],$G$60,Table2[B2.1. Pays de destination],B67)</f>
        <v>6</v>
      </c>
      <c r="H67" s="8">
        <f>COUNTIFS(Table2[B1.1. Pays de départ],$H$60,Table2[B2.1. Pays de destination],B67)</f>
        <v>0</v>
      </c>
      <c r="I67" s="21">
        <f t="shared" si="15"/>
        <v>127</v>
      </c>
      <c r="J67" s="43">
        <f t="shared" si="16"/>
        <v>7.5911536162582186E-2</v>
      </c>
    </row>
    <row r="68" spans="2:10" ht="15.75" thickBot="1" x14ac:dyDescent="0.3">
      <c r="B68" s="15" t="s">
        <v>513</v>
      </c>
      <c r="C68" s="16">
        <f>SUM(C61:C67)</f>
        <v>973</v>
      </c>
      <c r="D68" s="16">
        <f t="shared" ref="D68" si="17">SUM(D61:D67)</f>
        <v>578</v>
      </c>
      <c r="E68" s="16">
        <f t="shared" ref="E68" si="18">SUM(E61:E67)</f>
        <v>101</v>
      </c>
      <c r="F68" s="16">
        <f t="shared" ref="F68" si="19">SUM(F61:F67)</f>
        <v>8</v>
      </c>
      <c r="G68" s="16">
        <f t="shared" ref="G68" si="20">SUM(G61:G67)</f>
        <v>12</v>
      </c>
      <c r="H68" s="16">
        <f t="shared" ref="H68" si="21">SUM(H61:H67)</f>
        <v>1</v>
      </c>
      <c r="I68" s="23">
        <f>SUM(I61:I67)</f>
        <v>1673</v>
      </c>
    </row>
    <row r="69" spans="2:10" x14ac:dyDescent="0.25">
      <c r="C69" s="25">
        <f t="shared" ref="C69:H69" si="22">C68/$I$68</f>
        <v>0.58158995815899583</v>
      </c>
      <c r="D69" s="25">
        <f t="shared" si="22"/>
        <v>0.34548714883442916</v>
      </c>
      <c r="E69" s="25">
        <f t="shared" si="22"/>
        <v>6.037059175134489E-2</v>
      </c>
      <c r="F69" s="25">
        <f t="shared" si="22"/>
        <v>4.781829049611476E-3</v>
      </c>
      <c r="G69" s="25">
        <f t="shared" si="22"/>
        <v>7.1727435744172148E-3</v>
      </c>
      <c r="H69" s="25">
        <f t="shared" si="22"/>
        <v>5.977286312014345E-4</v>
      </c>
      <c r="I69" s="25"/>
    </row>
    <row r="70" spans="2:10" ht="15.75" thickBot="1" x14ac:dyDescent="0.3">
      <c r="C70" s="25"/>
      <c r="D70" s="25"/>
      <c r="E70" s="25"/>
      <c r="F70" s="25"/>
      <c r="G70" s="25"/>
      <c r="H70" s="25"/>
      <c r="I70" s="25"/>
    </row>
    <row r="71" spans="2:10" ht="31.15" customHeight="1" x14ac:dyDescent="0.25">
      <c r="B71" s="3" t="s">
        <v>530</v>
      </c>
      <c r="C71" s="46" t="s">
        <v>554</v>
      </c>
      <c r="D71" s="32" t="s">
        <v>551</v>
      </c>
      <c r="E71" s="78" t="s">
        <v>1194</v>
      </c>
      <c r="F71" s="25"/>
      <c r="G71" s="112" t="s">
        <v>1195</v>
      </c>
      <c r="H71" s="112"/>
      <c r="I71" s="112" t="s">
        <v>1196</v>
      </c>
      <c r="J71" s="112" t="s">
        <v>1197</v>
      </c>
    </row>
    <row r="72" spans="2:10" x14ac:dyDescent="0.25">
      <c r="B72" s="144" t="s">
        <v>25</v>
      </c>
      <c r="C72" s="58" t="s">
        <v>25</v>
      </c>
      <c r="D72" s="51">
        <f>C61</f>
        <v>620</v>
      </c>
      <c r="E72" s="104">
        <f>D72/SUM($D$72:$D$77)</f>
        <v>0.63720452209660838</v>
      </c>
      <c r="F72" s="25"/>
      <c r="G72" s="45" t="s">
        <v>544</v>
      </c>
      <c r="H72" s="45"/>
      <c r="I72" s="114">
        <v>0</v>
      </c>
      <c r="J72" s="114">
        <f>J67</f>
        <v>7.5911536162582186E-2</v>
      </c>
    </row>
    <row r="73" spans="2:10" x14ac:dyDescent="0.25">
      <c r="B73" s="144"/>
      <c r="C73" s="58" t="s">
        <v>17</v>
      </c>
      <c r="D73" s="51">
        <f>C63</f>
        <v>322</v>
      </c>
      <c r="E73" s="104">
        <f t="shared" ref="E73:E77" si="23">D73/SUM($D$72:$D$77)</f>
        <v>0.33093525179856115</v>
      </c>
      <c r="F73" s="25"/>
      <c r="G73" s="113" t="s">
        <v>239</v>
      </c>
      <c r="H73" s="113"/>
      <c r="I73" s="115">
        <f>H69</f>
        <v>5.977286312014345E-4</v>
      </c>
      <c r="J73" s="115">
        <f>J66</f>
        <v>1.195457262402869E-3</v>
      </c>
    </row>
    <row r="74" spans="2:10" x14ac:dyDescent="0.25">
      <c r="B74" s="144"/>
      <c r="C74" s="58" t="s">
        <v>14</v>
      </c>
      <c r="D74" s="51">
        <f>C62</f>
        <v>22</v>
      </c>
      <c r="E74" s="104">
        <f t="shared" si="23"/>
        <v>2.2610483042137718E-2</v>
      </c>
      <c r="F74" s="25"/>
      <c r="G74" s="116" t="s">
        <v>281</v>
      </c>
      <c r="H74" s="116"/>
      <c r="I74" s="114">
        <f>F69</f>
        <v>4.781829049611476E-3</v>
      </c>
      <c r="J74" s="114">
        <f>J64</f>
        <v>8.368200836820083E-3</v>
      </c>
    </row>
    <row r="75" spans="2:10" x14ac:dyDescent="0.25">
      <c r="B75" s="144"/>
      <c r="C75" s="58" t="s">
        <v>544</v>
      </c>
      <c r="D75" s="51">
        <f>C67</f>
        <v>6</v>
      </c>
      <c r="E75" s="104">
        <f t="shared" si="23"/>
        <v>6.1664953751284684E-3</v>
      </c>
      <c r="F75" s="25"/>
      <c r="G75" s="113" t="s">
        <v>286</v>
      </c>
      <c r="H75" s="113"/>
      <c r="I75" s="115">
        <f>G69</f>
        <v>7.1727435744172148E-3</v>
      </c>
      <c r="J75" s="115">
        <f>J65</f>
        <v>0</v>
      </c>
    </row>
    <row r="76" spans="2:10" x14ac:dyDescent="0.25">
      <c r="B76" s="144"/>
      <c r="C76" s="58" t="s">
        <v>239</v>
      </c>
      <c r="D76" s="51">
        <f>C66</f>
        <v>2</v>
      </c>
      <c r="E76" s="104">
        <f t="shared" si="23"/>
        <v>2.0554984583761563E-3</v>
      </c>
      <c r="F76" s="25"/>
      <c r="G76" s="45" t="s">
        <v>17</v>
      </c>
      <c r="H76" s="45"/>
      <c r="I76" s="114">
        <f>E69</f>
        <v>6.037059175134489E-2</v>
      </c>
      <c r="J76" s="114">
        <f>J63</f>
        <v>0.37059175134488942</v>
      </c>
    </row>
    <row r="77" spans="2:10" x14ac:dyDescent="0.25">
      <c r="B77" s="144"/>
      <c r="C77" s="58" t="s">
        <v>281</v>
      </c>
      <c r="D77" s="51">
        <f>C64</f>
        <v>1</v>
      </c>
      <c r="E77" s="104">
        <f t="shared" si="23"/>
        <v>1.0277492291880781E-3</v>
      </c>
      <c r="F77" s="25"/>
      <c r="G77" s="113" t="s">
        <v>14</v>
      </c>
      <c r="H77" s="113"/>
      <c r="I77" s="115">
        <f>D69</f>
        <v>0.34548714883442916</v>
      </c>
      <c r="J77" s="115">
        <f>J62</f>
        <v>1.4943215780035863E-2</v>
      </c>
    </row>
    <row r="78" spans="2:10" x14ac:dyDescent="0.25">
      <c r="B78" s="145" t="s">
        <v>14</v>
      </c>
      <c r="C78" s="50" t="s">
        <v>17</v>
      </c>
      <c r="D78" s="49">
        <f>D63</f>
        <v>286</v>
      </c>
      <c r="E78" s="105">
        <f>D78/SUM($D$78:$D$82)</f>
        <v>0.49480968858131485</v>
      </c>
      <c r="F78" s="25"/>
      <c r="G78" s="45" t="s">
        <v>25</v>
      </c>
      <c r="H78" s="45"/>
      <c r="I78" s="114">
        <f>C69</f>
        <v>0.58158995815899583</v>
      </c>
      <c r="J78" s="105">
        <f>J61</f>
        <v>0.52898983861326954</v>
      </c>
    </row>
    <row r="79" spans="2:10" x14ac:dyDescent="0.25">
      <c r="B79" s="145"/>
      <c r="C79" s="50" t="s">
        <v>25</v>
      </c>
      <c r="D79" s="49">
        <f>D61</f>
        <v>166</v>
      </c>
      <c r="E79" s="105">
        <f t="shared" ref="E79:E82" si="24">D79/SUM($D$78:$D$82)</f>
        <v>0.28719723183391005</v>
      </c>
      <c r="F79" s="25"/>
      <c r="G79" s="25"/>
      <c r="H79" s="25"/>
      <c r="I79" s="25"/>
    </row>
    <row r="80" spans="2:10" x14ac:dyDescent="0.25">
      <c r="B80" s="145"/>
      <c r="C80" s="50" t="s">
        <v>544</v>
      </c>
      <c r="D80" s="49">
        <f>D67</f>
        <v>110</v>
      </c>
      <c r="E80" s="105">
        <f t="shared" si="24"/>
        <v>0.19031141868512111</v>
      </c>
      <c r="F80" s="25"/>
      <c r="G80" s="25"/>
      <c r="H80" s="25"/>
      <c r="I80" s="25"/>
    </row>
    <row r="81" spans="2:9" x14ac:dyDescent="0.25">
      <c r="B81" s="145"/>
      <c r="C81" s="50" t="s">
        <v>281</v>
      </c>
      <c r="D81" s="49">
        <f>D64</f>
        <v>13</v>
      </c>
      <c r="E81" s="105">
        <f t="shared" si="24"/>
        <v>2.2491349480968859E-2</v>
      </c>
      <c r="F81" s="25"/>
      <c r="G81" s="25"/>
      <c r="H81" s="25"/>
      <c r="I81" s="25"/>
    </row>
    <row r="82" spans="2:9" x14ac:dyDescent="0.25">
      <c r="B82" s="145"/>
      <c r="C82" s="50" t="s">
        <v>14</v>
      </c>
      <c r="D82" s="49">
        <f>D62</f>
        <v>3</v>
      </c>
      <c r="E82" s="105">
        <f t="shared" si="24"/>
        <v>5.1903114186851208E-3</v>
      </c>
      <c r="F82" s="25"/>
      <c r="G82" s="25"/>
      <c r="H82" s="25"/>
      <c r="I82" s="25"/>
    </row>
    <row r="83" spans="2:9" x14ac:dyDescent="0.25">
      <c r="B83" s="144" t="s">
        <v>17</v>
      </c>
      <c r="C83" s="58" t="s">
        <v>25</v>
      </c>
      <c r="D83" s="51">
        <f>E61</f>
        <v>96</v>
      </c>
      <c r="E83" s="104">
        <f>D83/SUM($D$83:$D$85)</f>
        <v>0.95049504950495045</v>
      </c>
      <c r="F83" s="25"/>
      <c r="G83" s="25"/>
      <c r="H83" s="25"/>
      <c r="I83" s="25"/>
    </row>
    <row r="84" spans="2:9" x14ac:dyDescent="0.25">
      <c r="B84" s="144"/>
      <c r="C84" s="58" t="s">
        <v>17</v>
      </c>
      <c r="D84" s="51">
        <f>E63</f>
        <v>4</v>
      </c>
      <c r="E84" s="104">
        <f t="shared" ref="E84:E85" si="25">D84/SUM($D$83:$D$85)</f>
        <v>3.9603960396039604E-2</v>
      </c>
      <c r="F84" s="25"/>
      <c r="G84" s="25"/>
      <c r="H84" s="25"/>
      <c r="I84" s="25"/>
    </row>
    <row r="85" spans="2:9" s="48" customFormat="1" x14ac:dyDescent="0.25">
      <c r="B85" s="144"/>
      <c r="C85" s="58" t="s">
        <v>544</v>
      </c>
      <c r="D85" s="51">
        <f>E67</f>
        <v>1</v>
      </c>
      <c r="E85" s="104">
        <f t="shared" si="25"/>
        <v>9.9009900990099011E-3</v>
      </c>
      <c r="F85" s="25"/>
      <c r="G85" s="47"/>
      <c r="H85" s="47"/>
      <c r="I85" s="47"/>
    </row>
    <row r="86" spans="2:9" x14ac:dyDescent="0.25">
      <c r="B86" s="146" t="s">
        <v>281</v>
      </c>
      <c r="C86" s="50" t="s">
        <v>544</v>
      </c>
      <c r="D86" s="49">
        <f>F67</f>
        <v>4</v>
      </c>
      <c r="E86" s="105">
        <f>D86/SUM($D$86:$D$88)</f>
        <v>0.5</v>
      </c>
      <c r="F86" s="25"/>
      <c r="G86" s="25"/>
      <c r="H86" s="25"/>
      <c r="I86" s="25"/>
    </row>
    <row r="87" spans="2:9" x14ac:dyDescent="0.25">
      <c r="B87" s="147"/>
      <c r="C87" s="50" t="s">
        <v>17</v>
      </c>
      <c r="D87" s="49">
        <f>F63</f>
        <v>3</v>
      </c>
      <c r="E87" s="105">
        <f t="shared" ref="E87:E88" si="26">D87/SUM($D$86:$D$88)</f>
        <v>0.375</v>
      </c>
      <c r="F87" s="25"/>
      <c r="G87" s="25"/>
      <c r="H87" s="25"/>
      <c r="I87" s="25"/>
    </row>
    <row r="88" spans="2:9" x14ac:dyDescent="0.25">
      <c r="B88" s="148"/>
      <c r="C88" s="50" t="s">
        <v>25</v>
      </c>
      <c r="D88" s="49">
        <f>F61</f>
        <v>1</v>
      </c>
      <c r="E88" s="105">
        <f t="shared" si="26"/>
        <v>0.125</v>
      </c>
      <c r="F88" s="25"/>
      <c r="G88" s="25"/>
      <c r="H88" s="25"/>
      <c r="I88" s="25"/>
    </row>
    <row r="89" spans="2:9" x14ac:dyDescent="0.25">
      <c r="B89" s="149" t="s">
        <v>286</v>
      </c>
      <c r="C89" s="58" t="s">
        <v>544</v>
      </c>
      <c r="D89" s="51">
        <f>G67</f>
        <v>6</v>
      </c>
      <c r="E89" s="104">
        <f>D89/SUM($D$89:$D$91)</f>
        <v>0.5</v>
      </c>
      <c r="F89" s="25"/>
      <c r="G89" s="25"/>
      <c r="H89" s="25"/>
      <c r="I89" s="25"/>
    </row>
    <row r="90" spans="2:9" x14ac:dyDescent="0.25">
      <c r="B90" s="150"/>
      <c r="C90" s="58" t="s">
        <v>17</v>
      </c>
      <c r="D90" s="51">
        <f>G63</f>
        <v>4</v>
      </c>
      <c r="E90" s="104">
        <f t="shared" ref="E90:E91" si="27">D90/SUM($D$89:$D$91)</f>
        <v>0.33333333333333331</v>
      </c>
      <c r="F90" s="25"/>
      <c r="G90" s="25"/>
      <c r="H90" s="25"/>
      <c r="I90" s="25"/>
    </row>
    <row r="91" spans="2:9" x14ac:dyDescent="0.25">
      <c r="B91" s="150"/>
      <c r="C91" s="83" t="s">
        <v>25</v>
      </c>
      <c r="D91" s="84">
        <f>G61</f>
        <v>2</v>
      </c>
      <c r="E91" s="104">
        <f t="shared" si="27"/>
        <v>0.16666666666666666</v>
      </c>
      <c r="F91" s="25"/>
      <c r="G91" s="25"/>
      <c r="H91" s="25"/>
      <c r="I91" s="25"/>
    </row>
    <row r="92" spans="2:9" x14ac:dyDescent="0.25">
      <c r="B92" s="85" t="s">
        <v>239</v>
      </c>
      <c r="C92" s="86" t="s">
        <v>17</v>
      </c>
      <c r="D92" s="87">
        <f>H63</f>
        <v>1</v>
      </c>
      <c r="E92" s="105">
        <f>D92/D92</f>
        <v>1</v>
      </c>
      <c r="F92" s="25"/>
      <c r="G92" s="25"/>
      <c r="H92" s="25"/>
      <c r="I92" s="25"/>
    </row>
    <row r="93" spans="2:9" x14ac:dyDescent="0.25">
      <c r="B93" s="45"/>
      <c r="C93" s="32" t="s">
        <v>513</v>
      </c>
      <c r="D93" s="23">
        <f>SUM(D72:D92)</f>
        <v>1673</v>
      </c>
      <c r="E93" s="25"/>
      <c r="F93" s="25"/>
      <c r="G93" s="25"/>
      <c r="H93" s="25"/>
      <c r="I93" s="25"/>
    </row>
    <row r="94" spans="2:9" x14ac:dyDescent="0.25">
      <c r="B94" s="45"/>
      <c r="C94" s="45"/>
      <c r="D94" s="45"/>
      <c r="E94" s="45"/>
      <c r="F94" s="25"/>
      <c r="G94" s="25"/>
      <c r="H94" s="25"/>
      <c r="I94" s="25"/>
    </row>
    <row r="95" spans="2:9" x14ac:dyDescent="0.25">
      <c r="B95" s="45"/>
      <c r="C95" s="45"/>
      <c r="D95" s="45"/>
      <c r="E95" s="45"/>
      <c r="F95" s="25"/>
      <c r="G95" s="25"/>
      <c r="H95" s="25"/>
      <c r="I95" s="25"/>
    </row>
    <row r="96" spans="2:9" ht="15.75" x14ac:dyDescent="0.25">
      <c r="B96" s="14" t="s">
        <v>569</v>
      </c>
      <c r="C96"/>
      <c r="D96"/>
      <c r="E96"/>
      <c r="F96"/>
    </row>
    <row r="97" spans="2:10" x14ac:dyDescent="0.25">
      <c r="B97" s="44" t="s">
        <v>558</v>
      </c>
      <c r="C97"/>
      <c r="D97"/>
      <c r="E97"/>
      <c r="F97"/>
    </row>
    <row r="98" spans="2:10" ht="15.75" x14ac:dyDescent="0.25">
      <c r="B98" s="14"/>
      <c r="C98"/>
      <c r="D98"/>
      <c r="E98"/>
      <c r="F98"/>
    </row>
    <row r="99" spans="2:10" ht="15.75" thickBot="1" x14ac:dyDescent="0.3">
      <c r="C99" s="136" t="s">
        <v>530</v>
      </c>
      <c r="D99" s="137"/>
      <c r="E99" s="137"/>
      <c r="F99" s="137"/>
      <c r="G99" s="137"/>
      <c r="H99" s="138"/>
      <c r="I99" s="27"/>
      <c r="J99" s="27"/>
    </row>
    <row r="100" spans="2:10" ht="45.75" thickBot="1" x14ac:dyDescent="0.3">
      <c r="B100" s="3" t="s">
        <v>554</v>
      </c>
      <c r="C100" s="32" t="s">
        <v>25</v>
      </c>
      <c r="D100" s="32" t="s">
        <v>14</v>
      </c>
      <c r="E100" s="26" t="s">
        <v>17</v>
      </c>
      <c r="F100" s="26" t="s">
        <v>281</v>
      </c>
      <c r="G100" s="26" t="s">
        <v>286</v>
      </c>
      <c r="H100" s="26" t="s">
        <v>239</v>
      </c>
      <c r="I100" s="32" t="s">
        <v>513</v>
      </c>
    </row>
    <row r="101" spans="2:10" ht="15.75" thickBot="1" x14ac:dyDescent="0.3">
      <c r="B101" s="6" t="s">
        <v>25</v>
      </c>
      <c r="C101" s="8">
        <f>SUMIFS(Table2[Total des animaux],Table2[B1.1. Pays de départ],$C$60,Table2[B2.1. Pays de destination],B101)</f>
        <v>66409</v>
      </c>
      <c r="D101" s="8">
        <f>SUMIFS(Table2[Total des animaux],Table2[B1.1. Pays de départ],$D$60,Table2[B2.1. Pays de destination],B101)</f>
        <v>26208</v>
      </c>
      <c r="E101" s="8">
        <f>SUMIFS(Table2[Total des animaux],Table2[B1.1. Pays de départ],$E$60,Table2[B2.1. Pays de destination],B101)</f>
        <v>19171</v>
      </c>
      <c r="F101" s="8">
        <f>SUMIFS(Table2[Total des animaux],Table2[B1.1. Pays de départ],$F$60,Table2[B2.1. Pays de destination],B101)</f>
        <v>43</v>
      </c>
      <c r="G101" s="8">
        <f>SUMIFS(Table2[Total des animaux],Table2[B1.1. Pays de départ],$G$60,Table2[B2.1. Pays de destination],B101)</f>
        <v>995</v>
      </c>
      <c r="H101" s="8">
        <f>SUMIFS(Table2[Total des animaux],Table2[B1.1. Pays de départ],$H$60,Table2[B2.1. Pays de destination],B101)</f>
        <v>0</v>
      </c>
      <c r="I101" s="21">
        <f t="shared" ref="I101:I107" si="28">SUM(C101:H101)</f>
        <v>112826</v>
      </c>
      <c r="J101" s="43">
        <f t="shared" ref="J101:J107" si="29">I101/$I$108</f>
        <v>0.26586015867816892</v>
      </c>
    </row>
    <row r="102" spans="2:10" ht="15.75" thickBot="1" x14ac:dyDescent="0.3">
      <c r="B102" s="10" t="s">
        <v>14</v>
      </c>
      <c r="C102" s="12">
        <f>SUMIFS(Table2[Total des animaux],Table2[B1.1. Pays de départ],$C$60,Table2[B2.1. Pays de destination],B102)</f>
        <v>4296</v>
      </c>
      <c r="D102" s="12">
        <f>SUMIFS(Table2[Total des animaux],Table2[B1.1. Pays de départ],$D$60,Table2[B2.1. Pays de destination],B102)</f>
        <v>598</v>
      </c>
      <c r="E102" s="12">
        <f>SUMIFS(Table2[Total des animaux],Table2[B1.1. Pays de départ],$E$60,Table2[B2.1. Pays de destination],B102)</f>
        <v>0</v>
      </c>
      <c r="F102" s="12">
        <f>SUMIFS(Table2[Total des animaux],Table2[B1.1. Pays de départ],$F$60,Table2[B2.1. Pays de destination],B102)</f>
        <v>0</v>
      </c>
      <c r="G102" s="12">
        <f>SUMIFS(Table2[Total des animaux],Table2[B1.1. Pays de départ],$G$60,Table2[B2.1. Pays de destination],B102)</f>
        <v>0</v>
      </c>
      <c r="H102" s="12">
        <f>SUMIFS(Table2[Total des animaux],Table2[B1.1. Pays de départ],$H$60,Table2[B2.1. Pays de destination],B102)</f>
        <v>0</v>
      </c>
      <c r="I102" s="22">
        <f t="shared" si="28"/>
        <v>4894</v>
      </c>
      <c r="J102" s="43">
        <f t="shared" si="29"/>
        <v>1.1532090267943192E-2</v>
      </c>
    </row>
    <row r="103" spans="2:10" ht="15.75" thickBot="1" x14ac:dyDescent="0.3">
      <c r="B103" s="6" t="s">
        <v>17</v>
      </c>
      <c r="C103" s="8">
        <f>SUMIFS(Table2[Total des animaux],Table2[B1.1. Pays de départ],$C$60,Table2[B2.1. Pays de destination],B103)</f>
        <v>195553</v>
      </c>
      <c r="D103" s="8">
        <f>SUMIFS(Table2[Total des animaux],Table2[B1.1. Pays de départ],$D$60,Table2[B2.1. Pays de destination],B103)</f>
        <v>76622</v>
      </c>
      <c r="E103" s="8">
        <f>SUMIFS(Table2[Total des animaux],Table2[B1.1. Pays de départ],$E$60,Table2[B2.1. Pays de destination],B103)</f>
        <v>687</v>
      </c>
      <c r="F103" s="8">
        <f>SUMIFS(Table2[Total des animaux],Table2[B1.1. Pays de départ],$F$60,Table2[B2.1. Pays de destination],B103)</f>
        <v>462</v>
      </c>
      <c r="G103" s="8">
        <f>SUMIFS(Table2[Total des animaux],Table2[B1.1. Pays de départ],$G$60,Table2[B2.1. Pays de destination],B103)</f>
        <v>900</v>
      </c>
      <c r="H103" s="8">
        <f>SUMIFS(Table2[Total des animaux],Table2[B1.1. Pays de départ],$H$60,Table2[B2.1. Pays de destination],B103)</f>
        <v>92</v>
      </c>
      <c r="I103" s="21">
        <f t="shared" si="28"/>
        <v>274316</v>
      </c>
      <c r="J103" s="43">
        <f t="shared" si="29"/>
        <v>0.64639086104231813</v>
      </c>
    </row>
    <row r="104" spans="2:10" ht="15.75" thickBot="1" x14ac:dyDescent="0.3">
      <c r="B104" s="10" t="s">
        <v>281</v>
      </c>
      <c r="C104" s="12">
        <f>SUMIFS(Table2[Total des animaux],Table2[B1.1. Pays de départ],$C$60,Table2[B2.1. Pays de destination],B104)</f>
        <v>350</v>
      </c>
      <c r="D104" s="12">
        <f>SUMIFS(Table2[Total des animaux],Table2[B1.1. Pays de départ],$D$60,Table2[B2.1. Pays de destination],B104)</f>
        <v>3796</v>
      </c>
      <c r="E104" s="12">
        <f>SUMIFS(Table2[Total des animaux],Table2[B1.1. Pays de départ],$E$60,Table2[B2.1. Pays de destination],B104)</f>
        <v>0</v>
      </c>
      <c r="F104" s="12">
        <f>SUMIFS(Table2[Total des animaux],Table2[B1.1. Pays de départ],$F$60,Table2[B2.1. Pays de destination],B104)</f>
        <v>0</v>
      </c>
      <c r="G104" s="12">
        <f>SUMIFS(Table2[Total des animaux],Table2[B1.1. Pays de départ],$G$60,Table2[B2.1. Pays de destination],B104)</f>
        <v>0</v>
      </c>
      <c r="H104" s="12">
        <f>SUMIFS(Table2[Total des animaux],Table2[B1.1. Pays de départ],$H$60,Table2[B2.1. Pays de destination],B104)</f>
        <v>0</v>
      </c>
      <c r="I104" s="22">
        <f t="shared" si="28"/>
        <v>4146</v>
      </c>
      <c r="J104" s="43">
        <f t="shared" si="29"/>
        <v>9.7695231407626641E-3</v>
      </c>
    </row>
    <row r="105" spans="2:10" ht="15.75" thickBot="1" x14ac:dyDescent="0.3">
      <c r="B105" s="6" t="s">
        <v>286</v>
      </c>
      <c r="C105" s="8">
        <f>SUMIFS(Table2[Total des animaux],Table2[B1.1. Pays de départ],$C$60,Table2[B2.1. Pays de destination],B105)</f>
        <v>0</v>
      </c>
      <c r="D105" s="8">
        <f>SUMIFS(Table2[Total des animaux],Table2[B1.1. Pays de départ],$D$60,Table2[B2.1. Pays de destination],B105)</f>
        <v>0</v>
      </c>
      <c r="E105" s="8">
        <f>SUMIFS(Table2[Total des animaux],Table2[B1.1. Pays de départ],$E$60,Table2[B2.1. Pays de destination],B105)</f>
        <v>0</v>
      </c>
      <c r="F105" s="8">
        <f>SUMIFS(Table2[Total des animaux],Table2[B1.1. Pays de départ],$F$60,Table2[B2.1. Pays de destination],B105)</f>
        <v>0</v>
      </c>
      <c r="G105" s="8">
        <f>SUMIFS(Table2[Total des animaux],Table2[B1.1. Pays de départ],$G$60,Table2[B2.1. Pays de destination],B105)</f>
        <v>0</v>
      </c>
      <c r="H105" s="8">
        <f>SUMIFS(Table2[Total des animaux],Table2[B1.1. Pays de départ],$H$60,Table2[B2.1. Pays de destination],B105)</f>
        <v>0</v>
      </c>
      <c r="I105" s="21">
        <f t="shared" si="28"/>
        <v>0</v>
      </c>
      <c r="J105" s="43">
        <f t="shared" si="29"/>
        <v>0</v>
      </c>
    </row>
    <row r="106" spans="2:10" ht="15.75" thickBot="1" x14ac:dyDescent="0.3">
      <c r="B106" s="10" t="s">
        <v>239</v>
      </c>
      <c r="C106" s="12">
        <f>SUMIFS(Table2[Total des animaux],Table2[B1.1. Pays de départ],$C$60,Table2[B2.1. Pays de destination],B106)</f>
        <v>2238</v>
      </c>
      <c r="D106" s="12">
        <f>SUMIFS(Table2[Total des animaux],Table2[B1.1. Pays de départ],$D$60,Table2[B2.1. Pays de destination],B106)</f>
        <v>0</v>
      </c>
      <c r="E106" s="12">
        <f>SUMIFS(Table2[Total des animaux],Table2[B1.1. Pays de départ],$E$60,Table2[B2.1. Pays de destination],B106)</f>
        <v>0</v>
      </c>
      <c r="F106" s="12">
        <f>SUMIFS(Table2[Total des animaux],Table2[B1.1. Pays de départ],$F$60,Table2[B2.1. Pays de destination],B106)</f>
        <v>0</v>
      </c>
      <c r="G106" s="12">
        <f>SUMIFS(Table2[Total des animaux],Table2[B1.1. Pays de départ],$G$60,Table2[B2.1. Pays de destination],B106)</f>
        <v>0</v>
      </c>
      <c r="H106" s="12">
        <f>SUMIFS(Table2[Total des animaux],Table2[B1.1. Pays de départ],$H$60,Table2[B2.1. Pays de destination],B106)</f>
        <v>0</v>
      </c>
      <c r="I106" s="22">
        <f t="shared" si="28"/>
        <v>2238</v>
      </c>
      <c r="J106" s="43">
        <f t="shared" si="29"/>
        <v>5.2735631425535074E-3</v>
      </c>
    </row>
    <row r="107" spans="2:10" ht="15.75" thickBot="1" x14ac:dyDescent="0.3">
      <c r="B107" s="6" t="s">
        <v>544</v>
      </c>
      <c r="C107" s="8">
        <f>SUMIFS(Table2[Total des animaux],Table2[B1.1. Pays de départ],$C$60,Table2[B2.1. Pays de destination],B107)</f>
        <v>1347</v>
      </c>
      <c r="D107" s="8">
        <f>SUMIFS(Table2[Total des animaux],Table2[B1.1. Pays de départ],$D$60,Table2[B2.1. Pays de destination],B107)</f>
        <v>21994</v>
      </c>
      <c r="E107" s="8">
        <f>SUMIFS(Table2[Total des animaux],Table2[B1.1. Pays de départ],$E$60,Table2[B2.1. Pays de destination],B107)</f>
        <v>85</v>
      </c>
      <c r="F107" s="8">
        <f>SUMIFS(Table2[Total des animaux],Table2[B1.1. Pays de départ],$F$60,Table2[B2.1. Pays de destination],B107)</f>
        <v>1247</v>
      </c>
      <c r="G107" s="8">
        <f>SUMIFS(Table2[Total des animaux],Table2[B1.1. Pays de départ],$G$60,Table2[B2.1. Pays de destination],B107)</f>
        <v>1288</v>
      </c>
      <c r="H107" s="8">
        <f>SUMIFS(Table2[Total des animaux],Table2[B1.1. Pays de départ],$H$60,Table2[B2.1. Pays de destination],B107)</f>
        <v>0</v>
      </c>
      <c r="I107" s="21">
        <f t="shared" si="28"/>
        <v>25961</v>
      </c>
      <c r="J107" s="43">
        <f t="shared" si="29"/>
        <v>6.1173803728253623E-2</v>
      </c>
    </row>
    <row r="108" spans="2:10" ht="15.75" thickBot="1" x14ac:dyDescent="0.3">
      <c r="B108" s="15" t="s">
        <v>513</v>
      </c>
      <c r="C108" s="16">
        <f>SUM(C101:C107)</f>
        <v>270193</v>
      </c>
      <c r="D108" s="16">
        <f t="shared" ref="D108:H108" si="30">SUM(D101:D107)</f>
        <v>129218</v>
      </c>
      <c r="E108" s="16">
        <f t="shared" si="30"/>
        <v>19943</v>
      </c>
      <c r="F108" s="16">
        <f t="shared" si="30"/>
        <v>1752</v>
      </c>
      <c r="G108" s="16">
        <f t="shared" si="30"/>
        <v>3183</v>
      </c>
      <c r="H108" s="16">
        <f t="shared" si="30"/>
        <v>92</v>
      </c>
      <c r="I108" s="23">
        <f>SUM(I101:I107)</f>
        <v>424381</v>
      </c>
    </row>
    <row r="109" spans="2:10" x14ac:dyDescent="0.25">
      <c r="C109" s="25">
        <f t="shared" ref="C109:H109" si="31">C108/$I$108</f>
        <v>0.63667553448434311</v>
      </c>
      <c r="D109" s="25">
        <f t="shared" si="31"/>
        <v>0.30448582759360104</v>
      </c>
      <c r="E109" s="25">
        <f t="shared" si="31"/>
        <v>4.6993150023210278E-2</v>
      </c>
      <c r="F109" s="25">
        <f t="shared" si="31"/>
        <v>4.1283657845190991E-3</v>
      </c>
      <c r="G109" s="25">
        <f t="shared" si="31"/>
        <v>7.5003357831759671E-3</v>
      </c>
      <c r="H109" s="25">
        <f t="shared" si="31"/>
        <v>2.1678633115054634E-4</v>
      </c>
      <c r="I109" s="25"/>
    </row>
    <row r="110" spans="2:10" x14ac:dyDescent="0.25">
      <c r="C110" s="25"/>
      <c r="D110" s="25"/>
      <c r="E110" s="25"/>
      <c r="F110" s="25"/>
      <c r="G110" s="25"/>
      <c r="H110" s="25"/>
      <c r="I110" s="25"/>
    </row>
    <row r="111" spans="2:10" ht="15.75" thickBot="1" x14ac:dyDescent="0.3">
      <c r="B111" s="45"/>
      <c r="C111" s="45"/>
      <c r="D111" s="45"/>
      <c r="E111" s="45"/>
      <c r="F111" s="25"/>
      <c r="G111" s="25"/>
      <c r="H111" s="25"/>
      <c r="I111" s="25"/>
    </row>
    <row r="112" spans="2:10" ht="45" x14ac:dyDescent="0.25">
      <c r="B112" s="3" t="s">
        <v>530</v>
      </c>
      <c r="C112" s="46" t="s">
        <v>554</v>
      </c>
      <c r="D112" s="79" t="s">
        <v>551</v>
      </c>
      <c r="E112" s="81" t="s">
        <v>1194</v>
      </c>
      <c r="F112" s="25"/>
      <c r="G112" s="25"/>
      <c r="H112" s="25"/>
      <c r="I112" s="25"/>
    </row>
    <row r="113" spans="2:9" x14ac:dyDescent="0.25">
      <c r="B113" s="144" t="s">
        <v>25</v>
      </c>
      <c r="C113" s="58" t="s">
        <v>17</v>
      </c>
      <c r="D113" s="51">
        <f>C103</f>
        <v>195553</v>
      </c>
      <c r="E113" s="102">
        <f>D113/SUM($D$113:$D$118)</f>
        <v>0.72375302098870065</v>
      </c>
      <c r="F113" s="25"/>
      <c r="G113" s="25"/>
      <c r="H113" s="25"/>
      <c r="I113" s="25"/>
    </row>
    <row r="114" spans="2:9" x14ac:dyDescent="0.25">
      <c r="B114" s="144"/>
      <c r="C114" s="58" t="s">
        <v>25</v>
      </c>
      <c r="D114" s="51">
        <f>C101</f>
        <v>66409</v>
      </c>
      <c r="E114" s="102">
        <f t="shared" ref="E114:E118" si="32">D114/SUM($D$113:$D$118)</f>
        <v>0.2457835695225265</v>
      </c>
      <c r="F114" s="25"/>
      <c r="G114" s="25"/>
      <c r="H114" s="25"/>
      <c r="I114" s="25"/>
    </row>
    <row r="115" spans="2:9" x14ac:dyDescent="0.25">
      <c r="B115" s="144"/>
      <c r="C115" s="58" t="s">
        <v>14</v>
      </c>
      <c r="D115" s="51">
        <f>C102</f>
        <v>4296</v>
      </c>
      <c r="E115" s="102">
        <f t="shared" si="32"/>
        <v>1.5899745737306296E-2</v>
      </c>
      <c r="F115" s="25"/>
      <c r="G115" s="25"/>
      <c r="H115" s="25"/>
      <c r="I115" s="25"/>
    </row>
    <row r="116" spans="2:9" x14ac:dyDescent="0.25">
      <c r="B116" s="144"/>
      <c r="C116" s="88" t="s">
        <v>239</v>
      </c>
      <c r="D116" s="51">
        <f>C106</f>
        <v>2238</v>
      </c>
      <c r="E116" s="102">
        <f t="shared" si="32"/>
        <v>8.2829681005799558E-3</v>
      </c>
      <c r="F116" s="25"/>
      <c r="G116" s="25"/>
      <c r="H116" s="25"/>
      <c r="I116" s="25"/>
    </row>
    <row r="117" spans="2:9" x14ac:dyDescent="0.25">
      <c r="B117" s="144"/>
      <c r="C117" s="88" t="s">
        <v>544</v>
      </c>
      <c r="D117" s="51">
        <f>C107</f>
        <v>1347</v>
      </c>
      <c r="E117" s="102">
        <f t="shared" si="32"/>
        <v>4.9853253045045575E-3</v>
      </c>
      <c r="F117" s="25"/>
      <c r="G117" s="25"/>
      <c r="H117" s="25"/>
      <c r="I117" s="25"/>
    </row>
    <row r="118" spans="2:9" x14ac:dyDescent="0.25">
      <c r="B118" s="144"/>
      <c r="C118" s="58" t="s">
        <v>281</v>
      </c>
      <c r="D118" s="51">
        <f>C104</f>
        <v>350</v>
      </c>
      <c r="E118" s="102">
        <f t="shared" si="32"/>
        <v>1.2953703463820306E-3</v>
      </c>
      <c r="F118" s="25"/>
      <c r="G118" s="25"/>
      <c r="H118" s="25"/>
      <c r="I118" s="25"/>
    </row>
    <row r="119" spans="2:9" x14ac:dyDescent="0.25">
      <c r="B119" s="145" t="s">
        <v>14</v>
      </c>
      <c r="C119" s="50" t="s">
        <v>17</v>
      </c>
      <c r="D119" s="49">
        <f>D103</f>
        <v>76622</v>
      </c>
      <c r="E119" s="103">
        <f>D119/SUM($D$119:$D$123)</f>
        <v>0.59296692411273966</v>
      </c>
      <c r="F119" s="25"/>
      <c r="G119" s="25"/>
      <c r="H119" s="25"/>
      <c r="I119" s="25"/>
    </row>
    <row r="120" spans="2:9" x14ac:dyDescent="0.25">
      <c r="B120" s="145"/>
      <c r="C120" s="50" t="s">
        <v>25</v>
      </c>
      <c r="D120" s="49">
        <f>D101</f>
        <v>26208</v>
      </c>
      <c r="E120" s="103">
        <f t="shared" ref="E120:E123" si="33">D120/SUM($D$119:$D$123)</f>
        <v>0.20282004055162595</v>
      </c>
      <c r="F120" s="25"/>
      <c r="G120" s="25"/>
      <c r="H120" s="25"/>
      <c r="I120" s="25"/>
    </row>
    <row r="121" spans="2:9" x14ac:dyDescent="0.25">
      <c r="B121" s="145"/>
      <c r="C121" s="50" t="s">
        <v>544</v>
      </c>
      <c r="D121" s="49">
        <f>D107</f>
        <v>21994</v>
      </c>
      <c r="E121" s="103">
        <f t="shared" si="33"/>
        <v>0.17020848488600659</v>
      </c>
      <c r="F121" s="25"/>
      <c r="G121" s="25"/>
      <c r="H121" s="25"/>
      <c r="I121" s="25"/>
    </row>
    <row r="122" spans="2:9" x14ac:dyDescent="0.25">
      <c r="B122" s="145"/>
      <c r="C122" s="80" t="s">
        <v>281</v>
      </c>
      <c r="D122" s="49">
        <f>D104</f>
        <v>3796</v>
      </c>
      <c r="E122" s="103">
        <f t="shared" si="33"/>
        <v>2.9376712222755345E-2</v>
      </c>
      <c r="F122" s="25"/>
      <c r="G122" s="25"/>
      <c r="H122" s="25"/>
      <c r="I122" s="25"/>
    </row>
    <row r="123" spans="2:9" x14ac:dyDescent="0.25">
      <c r="B123" s="145"/>
      <c r="C123" s="50" t="s">
        <v>14</v>
      </c>
      <c r="D123" s="49">
        <f>D102</f>
        <v>598</v>
      </c>
      <c r="E123" s="103">
        <f t="shared" si="33"/>
        <v>4.6278382268724171E-3</v>
      </c>
      <c r="F123" s="25"/>
      <c r="G123" s="25"/>
      <c r="H123" s="25"/>
      <c r="I123" s="25"/>
    </row>
    <row r="124" spans="2:9" x14ac:dyDescent="0.25">
      <c r="B124" s="144" t="s">
        <v>17</v>
      </c>
      <c r="C124" s="58" t="s">
        <v>25</v>
      </c>
      <c r="D124" s="51">
        <f>E101</f>
        <v>19171</v>
      </c>
      <c r="E124" s="102">
        <f>D124/SUM($D$124:$D$126)</f>
        <v>0.96128967557538991</v>
      </c>
      <c r="F124" s="25"/>
      <c r="G124" s="25"/>
      <c r="H124" s="25"/>
      <c r="I124" s="25"/>
    </row>
    <row r="125" spans="2:9" x14ac:dyDescent="0.25">
      <c r="B125" s="144"/>
      <c r="C125" s="58" t="s">
        <v>17</v>
      </c>
      <c r="D125" s="51">
        <f>E103</f>
        <v>687</v>
      </c>
      <c r="E125" s="102">
        <f t="shared" ref="E125:E126" si="34">D125/SUM($D$124:$D$126)</f>
        <v>3.4448177305320161E-2</v>
      </c>
      <c r="F125" s="25"/>
      <c r="G125" s="25"/>
      <c r="H125" s="25"/>
      <c r="I125" s="25"/>
    </row>
    <row r="126" spans="2:9" x14ac:dyDescent="0.25">
      <c r="B126" s="144"/>
      <c r="C126" s="58" t="s">
        <v>544</v>
      </c>
      <c r="D126" s="51">
        <f>E107</f>
        <v>85</v>
      </c>
      <c r="E126" s="102">
        <f t="shared" si="34"/>
        <v>4.2621471192899763E-3</v>
      </c>
      <c r="F126" s="25"/>
      <c r="G126" s="25"/>
      <c r="H126" s="25"/>
      <c r="I126" s="25"/>
    </row>
    <row r="127" spans="2:9" x14ac:dyDescent="0.25">
      <c r="B127" s="146" t="s">
        <v>281</v>
      </c>
      <c r="C127" s="50" t="s">
        <v>544</v>
      </c>
      <c r="D127" s="49">
        <f>F107</f>
        <v>1247</v>
      </c>
      <c r="E127" s="103">
        <f>D127/SUM($D$127:$D$129)</f>
        <v>0.71175799086757996</v>
      </c>
      <c r="F127" s="25"/>
      <c r="G127" s="25"/>
      <c r="H127" s="25"/>
      <c r="I127" s="25"/>
    </row>
    <row r="128" spans="2:9" x14ac:dyDescent="0.25">
      <c r="B128" s="147"/>
      <c r="C128" s="80" t="s">
        <v>17</v>
      </c>
      <c r="D128" s="49">
        <f>F103</f>
        <v>462</v>
      </c>
      <c r="E128" s="103">
        <f t="shared" ref="E128:E129" si="35">D128/SUM($D$127:$D$129)</f>
        <v>0.2636986301369863</v>
      </c>
      <c r="F128" s="25"/>
      <c r="G128" s="25"/>
      <c r="H128" s="25"/>
      <c r="I128" s="25"/>
    </row>
    <row r="129" spans="2:13" x14ac:dyDescent="0.25">
      <c r="B129" s="148"/>
      <c r="C129" s="80" t="s">
        <v>25</v>
      </c>
      <c r="D129" s="49">
        <f>F101</f>
        <v>43</v>
      </c>
      <c r="E129" s="103">
        <f t="shared" si="35"/>
        <v>2.4543378995433789E-2</v>
      </c>
      <c r="F129" s="25"/>
      <c r="G129" s="25"/>
      <c r="H129" s="25"/>
      <c r="I129" s="25"/>
    </row>
    <row r="130" spans="2:13" x14ac:dyDescent="0.25">
      <c r="B130" s="149" t="s">
        <v>286</v>
      </c>
      <c r="C130" s="58" t="s">
        <v>544</v>
      </c>
      <c r="D130" s="58">
        <f>G107</f>
        <v>1288</v>
      </c>
      <c r="E130" s="102">
        <f>D130/SUM($D$130:$D$132)</f>
        <v>0.4046497015394282</v>
      </c>
      <c r="F130" s="25"/>
      <c r="G130" s="25"/>
      <c r="H130" s="25"/>
      <c r="I130" s="25"/>
    </row>
    <row r="131" spans="2:13" x14ac:dyDescent="0.25">
      <c r="B131" s="150"/>
      <c r="C131" s="58" t="s">
        <v>25</v>
      </c>
      <c r="D131" s="58">
        <f>G101</f>
        <v>995</v>
      </c>
      <c r="E131" s="102">
        <f t="shared" ref="E131:E132" si="36">D131/SUM($D$130:$D$132)</f>
        <v>0.31259817781966698</v>
      </c>
      <c r="F131" s="25"/>
      <c r="G131" s="25"/>
      <c r="H131" s="25"/>
      <c r="I131" s="25"/>
    </row>
    <row r="132" spans="2:13" x14ac:dyDescent="0.25">
      <c r="B132" s="150"/>
      <c r="C132" s="83" t="s">
        <v>17</v>
      </c>
      <c r="D132" s="83">
        <f>G103</f>
        <v>900</v>
      </c>
      <c r="E132" s="102">
        <f t="shared" si="36"/>
        <v>0.28275212064090482</v>
      </c>
      <c r="F132" s="25"/>
      <c r="G132" s="25"/>
      <c r="H132" s="25"/>
      <c r="I132" s="25"/>
    </row>
    <row r="133" spans="2:13" x14ac:dyDescent="0.25">
      <c r="B133" s="85" t="s">
        <v>239</v>
      </c>
      <c r="C133" s="86" t="s">
        <v>17</v>
      </c>
      <c r="D133" s="49">
        <f>H103</f>
        <v>92</v>
      </c>
      <c r="E133" s="103">
        <f>D133/D133</f>
        <v>1</v>
      </c>
      <c r="F133" s="25"/>
      <c r="G133" s="25"/>
      <c r="H133" s="25"/>
      <c r="I133" s="25"/>
    </row>
    <row r="134" spans="2:13" x14ac:dyDescent="0.25">
      <c r="B134" s="45"/>
      <c r="C134" s="79" t="s">
        <v>513</v>
      </c>
      <c r="D134" s="23">
        <f>SUM(D113:D133)</f>
        <v>424381</v>
      </c>
      <c r="E134" s="25"/>
      <c r="F134" s="25"/>
      <c r="G134" s="25"/>
      <c r="H134" s="25"/>
      <c r="I134" s="25"/>
    </row>
    <row r="135" spans="2:13" x14ac:dyDescent="0.25">
      <c r="B135" s="45"/>
      <c r="C135" s="45"/>
      <c r="D135" s="45"/>
      <c r="E135" s="45"/>
      <c r="F135" s="25"/>
      <c r="G135" s="25"/>
      <c r="H135" s="25"/>
      <c r="I135" s="25"/>
    </row>
    <row r="136" spans="2:13" x14ac:dyDescent="0.25">
      <c r="B136" s="45"/>
      <c r="C136" s="45"/>
      <c r="D136" s="45"/>
      <c r="E136" s="45"/>
      <c r="F136" s="25"/>
      <c r="G136" s="25"/>
      <c r="H136" s="25"/>
      <c r="I136" s="25"/>
    </row>
    <row r="137" spans="2:13" ht="15.75" x14ac:dyDescent="0.25">
      <c r="B137" s="14" t="s">
        <v>553</v>
      </c>
    </row>
    <row r="138" spans="2:13" x14ac:dyDescent="0.25">
      <c r="B138" s="44" t="s">
        <v>551</v>
      </c>
    </row>
    <row r="139" spans="2:13" x14ac:dyDescent="0.25">
      <c r="B139" s="44"/>
    </row>
    <row r="140" spans="2:13" ht="15" customHeight="1" thickBot="1" x14ac:dyDescent="0.3">
      <c r="C140"/>
      <c r="D140" s="151" t="s">
        <v>538</v>
      </c>
      <c r="E140" s="151"/>
      <c r="F140" s="151"/>
      <c r="G140" s="151"/>
      <c r="H140" s="151"/>
      <c r="I140" s="151"/>
      <c r="J140" s="151"/>
    </row>
    <row r="141" spans="2:13" ht="30.6" customHeight="1" thickBot="1" x14ac:dyDescent="0.3">
      <c r="B141" s="3" t="s">
        <v>554</v>
      </c>
      <c r="C141" s="3" t="s">
        <v>563</v>
      </c>
      <c r="D141" s="20" t="s">
        <v>26</v>
      </c>
      <c r="E141" s="20" t="s">
        <v>92</v>
      </c>
      <c r="F141" s="26" t="s">
        <v>10</v>
      </c>
      <c r="G141" s="26" t="s">
        <v>122</v>
      </c>
      <c r="H141" s="26" t="s">
        <v>109</v>
      </c>
      <c r="I141" s="26" t="s">
        <v>960</v>
      </c>
      <c r="J141" s="26" t="s">
        <v>170</v>
      </c>
      <c r="K141" s="32" t="s">
        <v>513</v>
      </c>
    </row>
    <row r="142" spans="2:13" ht="15.75" thickBot="1" x14ac:dyDescent="0.3">
      <c r="B142" s="143" t="s">
        <v>25</v>
      </c>
      <c r="C142" s="40" t="s">
        <v>26</v>
      </c>
      <c r="D142" s="41">
        <f>COUNTIFS(Table2[B1.2. Région/Province de départ],$D$141,Table2[B2.2. Région/Province de destination],C142,Table2[B1.1. Pays de départ],$B$142,Table2[B2.1. Pays de destination],$B$142)</f>
        <v>101</v>
      </c>
      <c r="E142" s="41">
        <f>COUNTIFS(Table2[B1.2. Région/Province de départ],$E$141,Table2[B2.2. Région/Province de destination],C142,Table2[B1.1. Pays de départ],$B$142,Table2[B2.1. Pays de destination],$B$142)</f>
        <v>0</v>
      </c>
      <c r="F142" s="41">
        <f>COUNTIFS(Table2[B1.2. Région/Province de départ],$F$141,Table2[B2.2. Région/Province de destination],C142,Table2[B1.1. Pays de départ],$B$142,Table2[B2.1. Pays de destination],$B$142)</f>
        <v>3</v>
      </c>
      <c r="G142" s="41">
        <f>COUNTIFS(Table2[B1.2. Région/Province de départ],$G$141,Table2[B2.2. Région/Province de destination],C142,Table2[B1.1. Pays de départ],$B$142,Table2[B2.1. Pays de destination],$B$142)</f>
        <v>0</v>
      </c>
      <c r="H142" s="41">
        <f>COUNTIFS(Table2[B1.2. Région/Province de départ],$H$141,Table2[B2.2. Région/Province de destination],C142,Table2[B1.1. Pays de départ],$B$142,Table2[B2.1. Pays de destination],$B$142)</f>
        <v>0</v>
      </c>
      <c r="I142" s="41">
        <f>COUNTIFS(Table2[B1.2. Région/Province de départ],$I$141,Table2[B2.2. Région/Province de destination],C142,Table2[B1.1. Pays de départ],$B$142,Table2[B2.1. Pays de destination],$B$142)</f>
        <v>0</v>
      </c>
      <c r="J142" s="41">
        <f>COUNTIFS(Table2[B1.2. Région/Province de départ],$J$141,Table2[B2.2. Région/Province de destination],C142,Table2[B1.1. Pays de départ],$B$142,Table2[B2.1. Pays de destination],$B$142)</f>
        <v>0</v>
      </c>
      <c r="K142" s="42">
        <f>SUM(D142:J142)</f>
        <v>104</v>
      </c>
      <c r="L142" s="96">
        <f>K142/$K$155</f>
        <v>0.10688591983556012</v>
      </c>
      <c r="M142" s="154">
        <f>SUM(L142:L149)</f>
        <v>0.63720452209660849</v>
      </c>
    </row>
    <row r="143" spans="2:13" ht="15.75" thickBot="1" x14ac:dyDescent="0.3">
      <c r="B143" s="143"/>
      <c r="C143" s="37" t="s">
        <v>92</v>
      </c>
      <c r="D143" s="12">
        <f>COUNTIFS(Table2[B1.2. Région/Province de départ],$D$141,Table2[B2.2. Région/Province de destination],C143,Table2[B1.1. Pays de départ],$B$142,Table2[B2.1. Pays de destination],$B$142)</f>
        <v>211</v>
      </c>
      <c r="E143" s="12">
        <f>COUNTIFS(Table2[B1.2. Région/Province de départ],$E$141,Table2[B2.2. Région/Province de destination],C143,Table2[B1.1. Pays de départ],$B$142,Table2[B2.1. Pays de destination],$B$142)</f>
        <v>126</v>
      </c>
      <c r="F143" s="12">
        <f>COUNTIFS(Table2[B1.2. Région/Province de départ],$F$141,Table2[B2.2. Région/Province de destination],C143,Table2[B1.1. Pays de départ],$B$142,Table2[B2.1. Pays de destination],$B$142)</f>
        <v>19</v>
      </c>
      <c r="G143" s="12">
        <f>COUNTIFS(Table2[B1.2. Région/Province de départ],$G$141,Table2[B2.2. Région/Province de destination],C143,Table2[B1.1. Pays de départ],$B$142,Table2[B2.1. Pays de destination],$B$142)</f>
        <v>1</v>
      </c>
      <c r="H143" s="12">
        <f>COUNTIFS(Table2[B1.2. Région/Province de départ],$H$141,Table2[B2.2. Région/Province de destination],C143,Table2[B1.1. Pays de départ],$B$142,Table2[B2.1. Pays de destination],$B$142)</f>
        <v>12</v>
      </c>
      <c r="I143" s="12">
        <f>COUNTIFS(Table2[B1.2. Région/Province de départ],$I$141,Table2[B2.2. Région/Province de destination],C143,Table2[B1.1. Pays de départ],$B$142,Table2[B2.1. Pays de destination],$B$142)</f>
        <v>0</v>
      </c>
      <c r="J143" s="12">
        <f>COUNTIFS(Table2[B1.2. Région/Province de départ],$J$141,Table2[B2.2. Région/Province de destination],C143,Table2[B1.1. Pays de départ],$B$142,Table2[B2.1. Pays de destination],$B$142)</f>
        <v>1</v>
      </c>
      <c r="K143" s="22">
        <f t="shared" ref="K143:K154" si="37">SUM(D143:J143)</f>
        <v>370</v>
      </c>
      <c r="L143" s="96">
        <f t="shared" ref="L143:L154" si="38">K143/$K$155</f>
        <v>0.38026721479958892</v>
      </c>
      <c r="M143" s="154"/>
    </row>
    <row r="144" spans="2:13" ht="15.75" thickBot="1" x14ac:dyDescent="0.3">
      <c r="B144" s="143"/>
      <c r="C144" s="40" t="s">
        <v>10</v>
      </c>
      <c r="D144" s="41">
        <f>COUNTIFS(Table2[B1.2. Région/Province de départ],$D$141,Table2[B2.2. Région/Province de destination],C144,Table2[B1.1. Pays de départ],$B$142,Table2[B2.1. Pays de destination],$B$142)</f>
        <v>1</v>
      </c>
      <c r="E144" s="41">
        <f>COUNTIFS(Table2[B1.2. Région/Province de départ],$E$141,Table2[B2.2. Région/Province de destination],C144,Table2[B1.1. Pays de départ],$B$142,Table2[B2.1. Pays de destination],$B$142)</f>
        <v>0</v>
      </c>
      <c r="F144" s="41">
        <f>COUNTIFS(Table2[B1.2. Région/Province de départ],$F$141,Table2[B2.2. Région/Province de destination],C144,Table2[B1.1. Pays de départ],$B$142,Table2[B2.1. Pays de destination],$B$142)</f>
        <v>81</v>
      </c>
      <c r="G144" s="41">
        <f>COUNTIFS(Table2[B1.2. Région/Province de départ],$G$141,Table2[B2.2. Région/Province de destination],C144,Table2[B1.1. Pays de départ],$B$142,Table2[B2.1. Pays de destination],$B$142)</f>
        <v>1</v>
      </c>
      <c r="H144" s="41">
        <f>COUNTIFS(Table2[B1.2. Région/Province de départ],$H$141,Table2[B2.2. Région/Province de destination],C144,Table2[B1.1. Pays de départ],$B$142,Table2[B2.1. Pays de destination],$B$142)</f>
        <v>0</v>
      </c>
      <c r="I144" s="41">
        <f>COUNTIFS(Table2[B1.2. Région/Province de départ],$I$141,Table2[B2.2. Région/Province de destination],C144,Table2[B1.1. Pays de départ],$B$142,Table2[B2.1. Pays de destination],$B$142)</f>
        <v>0</v>
      </c>
      <c r="J144" s="41">
        <f>COUNTIFS(Table2[B1.2. Région/Province de départ],$J$141,Table2[B2.2. Région/Province de destination],C144,Table2[B1.1. Pays de départ],$B$142,Table2[B2.1. Pays de destination],$B$142)</f>
        <v>0</v>
      </c>
      <c r="K144" s="42">
        <f t="shared" si="37"/>
        <v>83</v>
      </c>
      <c r="L144" s="96">
        <f t="shared" si="38"/>
        <v>8.5303186022610486E-2</v>
      </c>
      <c r="M144" s="154"/>
    </row>
    <row r="145" spans="2:20" ht="15.75" thickBot="1" x14ac:dyDescent="0.3">
      <c r="B145" s="143"/>
      <c r="C145" s="37" t="s">
        <v>109</v>
      </c>
      <c r="D145" s="12">
        <f>COUNTIFS(Table2[B1.2. Région/Province de départ],$D$141,Table2[B2.2. Région/Province de destination],C145,Table2[B1.1. Pays de départ],$B$142,Table2[B2.1. Pays de destination],$B$142)</f>
        <v>47</v>
      </c>
      <c r="E145" s="12">
        <f>COUNTIFS(Table2[B1.2. Région/Province de départ],$E$141,Table2[B2.2. Région/Province de destination],C145,Table2[B1.1. Pays de départ],$B$142,Table2[B2.1. Pays de destination],$B$142)</f>
        <v>1</v>
      </c>
      <c r="F145" s="12">
        <f>COUNTIFS(Table2[B1.2. Région/Province de départ],$F$141,Table2[B2.2. Région/Province de destination],C145,Table2[B1.1. Pays de départ],$B$142,Table2[B2.1. Pays de destination],$B$142)</f>
        <v>0</v>
      </c>
      <c r="G145" s="12">
        <f>COUNTIFS(Table2[B1.2. Région/Province de départ],$G$141,Table2[B2.2. Région/Province de destination],C145,Table2[B1.1. Pays de départ],$B$142,Table2[B2.1. Pays de destination],$B$142)</f>
        <v>1</v>
      </c>
      <c r="H145" s="12">
        <f>COUNTIFS(Table2[B1.2. Région/Province de départ],$H$141,Table2[B2.2. Région/Province de destination],C145,Table2[B1.1. Pays de départ],$B$142,Table2[B2.1. Pays de destination],$B$142)</f>
        <v>0</v>
      </c>
      <c r="I145" s="12">
        <f>COUNTIFS(Table2[B1.2. Région/Province de départ],$I$141,Table2[B2.2. Région/Province de destination],C145,Table2[B1.1. Pays de départ],$B$142,Table2[B2.1. Pays de destination],$B$142)</f>
        <v>0</v>
      </c>
      <c r="J145" s="12">
        <f>COUNTIFS(Table2[B1.2. Région/Province de départ],$J$141,Table2[B2.2. Région/Province de destination],C145,Table2[B1.1. Pays de départ],$B$142,Table2[B2.1. Pays de destination],$B$142)</f>
        <v>0</v>
      </c>
      <c r="K145" s="22">
        <f t="shared" si="37"/>
        <v>49</v>
      </c>
      <c r="L145" s="96">
        <f t="shared" si="38"/>
        <v>5.0359712230215826E-2</v>
      </c>
      <c r="M145" s="154"/>
    </row>
    <row r="146" spans="2:20" ht="15.75" thickBot="1" x14ac:dyDescent="0.3">
      <c r="B146" s="143"/>
      <c r="C146" s="40" t="s">
        <v>170</v>
      </c>
      <c r="D146" s="41">
        <f>COUNTIFS(Table2[B1.2. Région/Province de départ],$D$141,Table2[B2.2. Région/Province de destination],C146,Table2[B1.1. Pays de départ],$B$142,Table2[B2.1. Pays de destination],$B$142)</f>
        <v>10</v>
      </c>
      <c r="E146" s="41">
        <f>COUNTIFS(Table2[B1.2. Région/Province de départ],$E$141,Table2[B2.2. Région/Province de destination],C146,Table2[B1.1. Pays de départ],$B$142,Table2[B2.1. Pays de destination],$B$142)</f>
        <v>0</v>
      </c>
      <c r="F146" s="41">
        <f>COUNTIFS(Table2[B1.2. Région/Province de départ],$F$141,Table2[B2.2. Région/Province de destination],C146,Table2[B1.1. Pays de départ],$B$142,Table2[B2.1. Pays de destination],$B$142)</f>
        <v>0</v>
      </c>
      <c r="G146" s="41">
        <f>COUNTIFS(Table2[B1.2. Région/Province de départ],$G$141,Table2[B2.2. Région/Province de destination],C146,Table2[B1.1. Pays de départ],$B$142,Table2[B2.1. Pays de destination],$B$142)</f>
        <v>0</v>
      </c>
      <c r="H146" s="41">
        <f>COUNTIFS(Table2[B1.2. Région/Province de départ],$H$141,Table2[B2.2. Région/Province de destination],C146,Table2[B1.1. Pays de départ],$B$142,Table2[B2.1. Pays de destination],$B$142)</f>
        <v>0</v>
      </c>
      <c r="I146" s="41">
        <f>COUNTIFS(Table2[B1.2. Région/Province de départ],$I$141,Table2[B2.2. Région/Province de destination],C146,Table2[B1.1. Pays de départ],$B$142,Table2[B2.1. Pays de destination],$B$142)</f>
        <v>0</v>
      </c>
      <c r="J146" s="41">
        <f>COUNTIFS(Table2[B1.2. Région/Province de départ],$J$141,Table2[B2.2. Région/Province de destination],C146,Table2[B1.1. Pays de départ],$B$142,Table2[B2.1. Pays de destination],$B$142)</f>
        <v>0</v>
      </c>
      <c r="K146" s="42">
        <f t="shared" si="37"/>
        <v>10</v>
      </c>
      <c r="L146" s="96">
        <f t="shared" si="38"/>
        <v>1.0277492291880781E-2</v>
      </c>
      <c r="M146" s="154"/>
    </row>
    <row r="147" spans="2:20" ht="15.75" thickBot="1" x14ac:dyDescent="0.3">
      <c r="B147" s="94"/>
      <c r="C147" s="37" t="s">
        <v>167</v>
      </c>
      <c r="D147" s="12">
        <f>COUNTIFS(Table2[B1.2. Région/Province de départ],$D$141,Table2[B2.2. Région/Province de destination],C147,Table2[B1.1. Pays de départ],$B$142,Table2[B2.1. Pays de destination],$B$142)</f>
        <v>4</v>
      </c>
      <c r="E147" s="12">
        <f>COUNTIFS(Table2[B1.2. Région/Province de départ],$E$141,Table2[B2.2. Région/Province de destination],C147,Table2[B1.1. Pays de départ],$B$142,Table2[B2.1. Pays de destination],$B$142)</f>
        <v>0</v>
      </c>
      <c r="F147" s="12">
        <f>COUNTIFS(Table2[B1.2. Région/Province de départ],$F$141,Table2[B2.2. Région/Province de destination],C147,Table2[B1.1. Pays de départ],$B$142,Table2[B2.1. Pays de destination],$B$142)</f>
        <v>0</v>
      </c>
      <c r="G147" s="12">
        <f>COUNTIFS(Table2[B1.2. Région/Province de départ],$G$141,Table2[B2.2. Région/Province de destination],C147,Table2[B1.1. Pays de départ],$B$142,Table2[B2.1. Pays de destination],$B$142)</f>
        <v>0</v>
      </c>
      <c r="H147" s="12">
        <f>COUNTIFS(Table2[B1.2. Région/Province de départ],$H$141,Table2[B2.2. Région/Province de destination],C147,Table2[B1.1. Pays de départ],$B$142,Table2[B2.1. Pays de destination],$B$142)</f>
        <v>0</v>
      </c>
      <c r="I147" s="12">
        <f>COUNTIFS(Table2[B1.2. Région/Province de départ],$I$141,Table2[B2.2. Région/Province de destination],C147,Table2[B1.1. Pays de départ],$B$142,Table2[B2.1. Pays de destination],$B$142)</f>
        <v>0</v>
      </c>
      <c r="J147" s="12">
        <f>COUNTIFS(Table2[B1.2. Région/Province de départ],$J$141,Table2[B2.2. Région/Province de destination],C147,Table2[B1.1. Pays de départ],$B$142,Table2[B2.1. Pays de destination],$B$142)</f>
        <v>0</v>
      </c>
      <c r="K147" s="22">
        <f t="shared" si="37"/>
        <v>4</v>
      </c>
      <c r="L147" s="96">
        <f t="shared" si="38"/>
        <v>4.1109969167523125E-3</v>
      </c>
      <c r="M147" s="154"/>
    </row>
    <row r="148" spans="2:20" ht="15.75" thickBot="1" x14ac:dyDescent="0.3">
      <c r="B148" s="94"/>
      <c r="C148" s="40" t="s">
        <v>276</v>
      </c>
      <c r="D148" s="41">
        <f>COUNTIFS(Table2[B1.2. Région/Province de départ],$D$141,Table2[B2.2. Région/Province de destination],C148,Table2[B1.1. Pays de départ],$B$142,Table2[B2.1. Pays de destination],$B$142)</f>
        <v>0</v>
      </c>
      <c r="E148" s="41">
        <f>COUNTIFS(Table2[B1.2. Région/Province de départ],$E$141,Table2[B2.2. Région/Province de destination],C148,Table2[B1.1. Pays de départ],$B$142,Table2[B2.1. Pays de destination],$B$142)</f>
        <v>0</v>
      </c>
      <c r="F148" s="41">
        <f>COUNTIFS(Table2[B1.2. Région/Province de départ],$F$141,Table2[B2.2. Région/Province de destination],C148,Table2[B1.1. Pays de départ],$B$142,Table2[B2.1. Pays de destination],$B$142)</f>
        <v>0</v>
      </c>
      <c r="G148" s="41">
        <f>COUNTIFS(Table2[B1.2. Région/Province de départ],$G$141,Table2[B2.2. Région/Province de destination],C148,Table2[B1.1. Pays de départ],$B$142,Table2[B2.1. Pays de destination],$B$142)</f>
        <v>0</v>
      </c>
      <c r="H148" s="41">
        <f>COUNTIFS(Table2[B1.2. Région/Province de départ],$H$141,Table2[B2.2. Région/Province de destination],C148,Table2[B1.1. Pays de départ],$B$142,Table2[B2.1. Pays de destination],$B$142)</f>
        <v>0</v>
      </c>
      <c r="I148" s="41">
        <f>COUNTIFS(Table2[B1.2. Région/Province de départ],$I$141,Table2[B2.2. Région/Province de destination],C148,Table2[B1.1. Pays de départ],$B$142,Table2[B2.1. Pays de destination],$B$142)</f>
        <v>0</v>
      </c>
      <c r="J148" s="41">
        <f>COUNTIFS(Table2[B1.2. Région/Province de départ],$J$141,Table2[B2.2. Région/Province de destination],C148,Table2[B1.1. Pays de départ],$B$142,Table2[B2.1. Pays de destination],$B$142)</f>
        <v>0</v>
      </c>
      <c r="K148" s="42">
        <f t="shared" si="37"/>
        <v>0</v>
      </c>
      <c r="L148" s="96">
        <f t="shared" si="38"/>
        <v>0</v>
      </c>
      <c r="M148" s="154"/>
    </row>
    <row r="149" spans="2:20" ht="15.75" thickBot="1" x14ac:dyDescent="0.3">
      <c r="B149" s="94"/>
      <c r="C149" s="37" t="s">
        <v>122</v>
      </c>
      <c r="D149" s="12">
        <f>COUNTIFS(Table2[B1.2. Région/Province de départ],$D$141,Table2[B2.2. Région/Province de destination],C149,Table2[B1.1. Pays de départ],$B$142,Table2[B2.1. Pays de destination],$B$142)</f>
        <v>0</v>
      </c>
      <c r="E149" s="12">
        <f>COUNTIFS(Table2[B1.2. Région/Province de départ],$E$141,Table2[B2.2. Région/Province de destination],C149,Table2[B1.1. Pays de départ],$B$142,Table2[B2.1. Pays de destination],$B$142)</f>
        <v>0</v>
      </c>
      <c r="F149" s="12">
        <f>COUNTIFS(Table2[B1.2. Région/Province de départ],$F$141,Table2[B2.2. Région/Province de destination],C149,Table2[B1.1. Pays de départ],$B$142,Table2[B2.1. Pays de destination],$B$142)</f>
        <v>0</v>
      </c>
      <c r="G149" s="12">
        <f>COUNTIFS(Table2[B1.2. Région/Province de départ],$G$141,Table2[B2.2. Région/Province de destination],C149,Table2[B1.1. Pays de départ],$B$142,Table2[B2.1. Pays de destination],$B$142)</f>
        <v>0</v>
      </c>
      <c r="H149" s="12">
        <f>COUNTIFS(Table2[B1.2. Région/Province de départ],$H$141,Table2[B2.2. Région/Province de destination],C149,Table2[B1.1. Pays de départ],$B$142,Table2[B2.1. Pays de destination],$B$142)</f>
        <v>0</v>
      </c>
      <c r="I149" s="12">
        <f>COUNTIFS(Table2[B1.2. Région/Province de départ],$I$141,Table2[B2.2. Région/Province de destination],C149,Table2[B1.1. Pays de départ],$B$142,Table2[B2.1. Pays de destination],$B$142)</f>
        <v>0</v>
      </c>
      <c r="J149" s="12">
        <f>COUNTIFS(Table2[B1.2. Région/Province de départ],$J$141,Table2[B2.2. Région/Province de destination],C149,Table2[B1.1. Pays de départ],$B$142,Table2[B2.1. Pays de destination],$B$142)</f>
        <v>0</v>
      </c>
      <c r="K149" s="95">
        <f t="shared" si="37"/>
        <v>0</v>
      </c>
      <c r="L149" s="96">
        <f t="shared" si="38"/>
        <v>0</v>
      </c>
      <c r="M149" s="154"/>
    </row>
    <row r="150" spans="2:20" ht="15.75" thickBot="1" x14ac:dyDescent="0.3">
      <c r="B150" s="39" t="s">
        <v>17</v>
      </c>
      <c r="C150" s="100"/>
      <c r="D150" s="99">
        <f>COUNTIFS(Table2[B1.2. Région/Province de départ],$D$141,Table2[B2.1. Pays de destination],B150,Table2[B1.1. Pays de départ],$B$142)</f>
        <v>73</v>
      </c>
      <c r="E150" s="12">
        <f>COUNTIFS(Table2[B1.2. Région/Province de départ],$E$141,Table2[B2.1. Pays de destination],B150,Table2[B1.1. Pays de départ],$B$142)</f>
        <v>160</v>
      </c>
      <c r="F150" s="12">
        <f>COUNTIFS(Table2[B1.2. Région/Province de départ],$F$141,Table2[B2.1. Pays de destination],B150,Table2[B1.1. Pays de départ],$B$142)</f>
        <v>51</v>
      </c>
      <c r="G150" s="12">
        <f>COUNTIFS(Table2[B1.2. Région/Province de départ],$G$141,Table2[B2.1. Pays de destination],B150,Table2[B1.1. Pays de départ],$B$142)</f>
        <v>21</v>
      </c>
      <c r="H150" s="12">
        <f>COUNTIFS(Table2[B1.2. Région/Province de départ],$H$141,Table2[B2.1. Pays de destination],B150,Table2[B1.1. Pays de départ],$B$142)</f>
        <v>8</v>
      </c>
      <c r="I150" s="12">
        <f>COUNTIFS(Table2[B1.2. Région/Province de départ],$I$141,Table2[B2.1. Pays de destination],B150,Table2[B1.1. Pays de départ],$B$142)</f>
        <v>9</v>
      </c>
      <c r="J150" s="12">
        <f>COUNTIFS(Table2[B1.2. Région/Province de départ],$J$141,Table2[B2.1. Pays de destination],B150,Table2[B1.1. Pays de départ],$B$142)</f>
        <v>0</v>
      </c>
      <c r="K150" s="95">
        <f t="shared" si="37"/>
        <v>322</v>
      </c>
      <c r="L150" s="43">
        <f t="shared" si="38"/>
        <v>0.33093525179856115</v>
      </c>
      <c r="M150" s="92"/>
    </row>
    <row r="151" spans="2:20" ht="15.75" thickBot="1" x14ac:dyDescent="0.3">
      <c r="B151" s="97" t="s">
        <v>14</v>
      </c>
      <c r="C151" s="100"/>
      <c r="D151" s="98">
        <f>COUNTIFS(Table2[B1.2. Région/Province de départ],$D$141,Table2[B2.1. Pays de destination],B151,Table2[B1.1. Pays de départ],$B$142)</f>
        <v>3</v>
      </c>
      <c r="E151" s="41">
        <f>COUNTIFS(Table2[B1.2. Région/Province de départ],$E$141,Table2[B2.1. Pays de destination],B151,Table2[B1.1. Pays de départ],$B$142)</f>
        <v>0</v>
      </c>
      <c r="F151" s="41">
        <f>COUNTIFS(Table2[B1.2. Région/Province de départ],$F$141,Table2[B2.1. Pays de destination],B151,Table2[B1.1. Pays de départ],$B$142)</f>
        <v>19</v>
      </c>
      <c r="G151" s="41">
        <f>COUNTIFS(Table2[B1.2. Région/Province de départ],$G$141,Table2[B2.1. Pays de destination],B151,Table2[B1.1. Pays de départ],$B$142)</f>
        <v>0</v>
      </c>
      <c r="H151" s="41">
        <f>COUNTIFS(Table2[B1.2. Région/Province de départ],$H$141,Table2[B2.1. Pays de destination],B151,Table2[B1.1. Pays de départ],$B$142)</f>
        <v>0</v>
      </c>
      <c r="I151" s="41">
        <f>COUNTIFS(Table2[B1.2. Région/Province de départ],$I$141,Table2[B2.1. Pays de destination],B151,Table2[B1.1. Pays de départ],$B$142)</f>
        <v>0</v>
      </c>
      <c r="J151" s="41">
        <f>COUNTIFS(Table2[B1.2. Région/Province de départ],$J$141,Table2[B2.1. Pays de destination],B151,Table2[B1.1. Pays de départ],$B$142)</f>
        <v>0</v>
      </c>
      <c r="K151" s="42">
        <f t="shared" si="37"/>
        <v>22</v>
      </c>
      <c r="L151" s="43">
        <f t="shared" si="38"/>
        <v>2.2610483042137718E-2</v>
      </c>
      <c r="M151" s="92"/>
    </row>
    <row r="152" spans="2:20" ht="15.75" thickBot="1" x14ac:dyDescent="0.3">
      <c r="B152" s="39" t="s">
        <v>239</v>
      </c>
      <c r="C152" s="100"/>
      <c r="D152" s="99">
        <f>COUNTIFS(Table2[B1.2. Région/Province de départ],$D$141,Table2[B2.1. Pays de destination],B152,Table2[B1.1. Pays de départ],$B$142)</f>
        <v>0</v>
      </c>
      <c r="E152" s="12">
        <f>COUNTIFS(Table2[B1.2. Région/Province de départ],$E$141,Table2[B2.1. Pays de destination],B152,Table2[B1.1. Pays de départ],$B$142)</f>
        <v>2</v>
      </c>
      <c r="F152" s="12">
        <f>COUNTIFS(Table2[B1.2. Région/Province de départ],$F$141,Table2[B2.1. Pays de destination],B152,Table2[B1.1. Pays de départ],$B$142)</f>
        <v>0</v>
      </c>
      <c r="G152" s="12">
        <f>COUNTIFS(Table2[B1.2. Région/Province de départ],$G$141,Table2[B2.1. Pays de destination],B152,Table2[B1.1. Pays de départ],$B$142)</f>
        <v>0</v>
      </c>
      <c r="H152" s="12">
        <f>COUNTIFS(Table2[B1.2. Région/Province de départ],$H$141,Table2[B2.1. Pays de destination],B152,Table2[B1.1. Pays de départ],$B$142)</f>
        <v>0</v>
      </c>
      <c r="I152" s="12">
        <f>COUNTIFS(Table2[B1.2. Région/Province de départ],$I$141,Table2[B2.1. Pays de destination],B152,Table2[B1.1. Pays de départ],$B$142)</f>
        <v>0</v>
      </c>
      <c r="J152" s="12">
        <f>COUNTIFS(Table2[B1.2. Région/Province de départ],$J$141,Table2[B2.1. Pays de destination],B152,Table2[B1.1. Pays de départ],$B$142)</f>
        <v>0</v>
      </c>
      <c r="K152" s="22">
        <f t="shared" si="37"/>
        <v>2</v>
      </c>
      <c r="L152" s="43">
        <f t="shared" si="38"/>
        <v>2.0554984583761563E-3</v>
      </c>
      <c r="M152" s="92"/>
    </row>
    <row r="153" spans="2:20" ht="15.75" thickBot="1" x14ac:dyDescent="0.3">
      <c r="B153" s="97" t="s">
        <v>281</v>
      </c>
      <c r="C153" s="100"/>
      <c r="D153" s="98">
        <f>COUNTIFS(Table2[B1.2. Région/Province de départ],$D$141,Table2[B2.1. Pays de destination],B153,Table2[B1.1. Pays de départ],$B$142)</f>
        <v>0</v>
      </c>
      <c r="E153" s="41">
        <f>COUNTIFS(Table2[B1.2. Région/Province de départ],$E$141,Table2[B2.1. Pays de destination],B153,Table2[B1.1. Pays de départ],$B$142)</f>
        <v>0</v>
      </c>
      <c r="F153" s="41">
        <f>COUNTIFS(Table2[B1.2. Région/Province de départ],$F$141,Table2[B2.1. Pays de destination],B153,Table2[B1.1. Pays de départ],$B$142)</f>
        <v>1</v>
      </c>
      <c r="G153" s="41">
        <f>COUNTIFS(Table2[B1.2. Région/Province de départ],$G$141,Table2[B2.1. Pays de destination],B153,Table2[B1.1. Pays de départ],$B$142)</f>
        <v>0</v>
      </c>
      <c r="H153" s="41">
        <f>COUNTIFS(Table2[B1.2. Région/Province de départ],$H$141,Table2[B2.1. Pays de destination],B153,Table2[B1.1. Pays de départ],$B$142)</f>
        <v>0</v>
      </c>
      <c r="I153" s="41">
        <f>COUNTIFS(Table2[B1.2. Région/Province de départ],$I$141,Table2[B2.1. Pays de destination],B153,Table2[B1.1. Pays de départ],$B$142)</f>
        <v>0</v>
      </c>
      <c r="J153" s="41">
        <f>COUNTIFS(Table2[B1.2. Région/Province de départ],$J$141,Table2[B2.1. Pays de destination],B153,Table2[B1.1. Pays de départ],$B$142)</f>
        <v>0</v>
      </c>
      <c r="K153" s="42">
        <f t="shared" si="37"/>
        <v>1</v>
      </c>
      <c r="L153" s="43">
        <f t="shared" si="38"/>
        <v>1.0277492291880781E-3</v>
      </c>
      <c r="M153" s="92"/>
    </row>
    <row r="154" spans="2:20" ht="15.75" thickBot="1" x14ac:dyDescent="0.3">
      <c r="B154" s="39" t="s">
        <v>544</v>
      </c>
      <c r="C154" s="100"/>
      <c r="D154" s="99">
        <f>COUNTIFS(Table2[B1.2. Région/Province de départ],$D$141,Table2[B2.1. Pays de destination],B154,Table2[B1.1. Pays de départ],$B$142)</f>
        <v>4</v>
      </c>
      <c r="E154" s="12">
        <f>COUNTIFS(Table2[B1.2. Région/Province de départ],$E$141,Table2[B2.1. Pays de destination],B154,Table2[B1.1. Pays de départ],$B$142)</f>
        <v>0</v>
      </c>
      <c r="F154" s="12">
        <f>COUNTIFS(Table2[B1.2. Région/Province de départ],$F$141,Table2[B2.1. Pays de destination],B154,Table2[B1.1. Pays de départ],$B$142)</f>
        <v>2</v>
      </c>
      <c r="G154" s="12">
        <f>COUNTIFS(Table2[B1.2. Région/Province de départ],$G$141,Table2[B2.1. Pays de destination],B154,Table2[B1.1. Pays de départ],$B$142)</f>
        <v>0</v>
      </c>
      <c r="H154" s="12">
        <f>COUNTIFS(Table2[B1.2. Région/Province de départ],$H$141,Table2[B2.1. Pays de destination],B154,Table2[B1.1. Pays de départ],$B$142)</f>
        <v>0</v>
      </c>
      <c r="I154" s="12">
        <f>COUNTIFS(Table2[B1.2. Région/Province de départ],$I$141,Table2[B2.1. Pays de destination],B154,Table2[B1.1. Pays de départ],$B$142)</f>
        <v>0</v>
      </c>
      <c r="J154" s="12">
        <f>COUNTIFS(Table2[B1.2. Région/Province de départ],$J$141,Table2[B2.1. Pays de destination],B154,Table2[B1.1. Pays de départ],$B$142)</f>
        <v>0</v>
      </c>
      <c r="K154" s="22">
        <f t="shared" si="37"/>
        <v>6</v>
      </c>
      <c r="L154" s="43">
        <f t="shared" si="38"/>
        <v>6.1664953751284684E-3</v>
      </c>
      <c r="M154" s="93"/>
    </row>
    <row r="155" spans="2:20" ht="15.75" thickBot="1" x14ac:dyDescent="0.3">
      <c r="B155" s="38"/>
      <c r="C155" s="117" t="s">
        <v>513</v>
      </c>
      <c r="D155" s="16">
        <f t="shared" ref="D155:H155" si="39">SUM(D142:D154)</f>
        <v>454</v>
      </c>
      <c r="E155" s="16">
        <f t="shared" si="39"/>
        <v>289</v>
      </c>
      <c r="F155" s="16">
        <f t="shared" si="39"/>
        <v>176</v>
      </c>
      <c r="G155" s="16">
        <f t="shared" si="39"/>
        <v>24</v>
      </c>
      <c r="H155" s="16">
        <f t="shared" si="39"/>
        <v>20</v>
      </c>
      <c r="I155" s="16">
        <f t="shared" ref="I155:J155" si="40">SUM(I142:I154)</f>
        <v>9</v>
      </c>
      <c r="J155" s="16">
        <f t="shared" si="40"/>
        <v>1</v>
      </c>
      <c r="K155" s="23">
        <f>SUM(K142:K154)</f>
        <v>973</v>
      </c>
    </row>
    <row r="156" spans="2:20" x14ac:dyDescent="0.25">
      <c r="C156"/>
      <c r="D156" s="25">
        <f>D155/$K$155</f>
        <v>0.46659815005138744</v>
      </c>
      <c r="E156" s="25">
        <f t="shared" ref="E156:J156" si="41">E155/$K$155</f>
        <v>0.29701952723535457</v>
      </c>
      <c r="F156" s="25">
        <f t="shared" si="41"/>
        <v>0.18088386433710174</v>
      </c>
      <c r="G156" s="25">
        <f t="shared" si="41"/>
        <v>2.4665981500513873E-2</v>
      </c>
      <c r="H156" s="25">
        <f t="shared" si="41"/>
        <v>2.0554984583761562E-2</v>
      </c>
      <c r="I156" s="25">
        <f t="shared" si="41"/>
        <v>9.249743062692703E-3</v>
      </c>
      <c r="J156" s="25">
        <f t="shared" si="41"/>
        <v>1.0277492291880781E-3</v>
      </c>
    </row>
    <row r="157" spans="2:20" x14ac:dyDescent="0.25">
      <c r="C157"/>
      <c r="D157" s="25"/>
      <c r="E157" s="25"/>
      <c r="F157" s="25"/>
      <c r="G157" s="25"/>
      <c r="H157" s="25"/>
      <c r="I157" s="25"/>
      <c r="O157" s="25"/>
      <c r="P157" s="25"/>
      <c r="Q157" s="25"/>
      <c r="R157" s="25"/>
      <c r="S157" s="25"/>
      <c r="T157" s="25"/>
    </row>
    <row r="158" spans="2:20" ht="15.75" x14ac:dyDescent="0.25">
      <c r="B158" s="14" t="s">
        <v>553</v>
      </c>
      <c r="O158" s="25"/>
      <c r="P158" s="25"/>
      <c r="Q158" s="25"/>
      <c r="R158" s="25"/>
      <c r="S158" s="25"/>
      <c r="T158" s="25"/>
    </row>
    <row r="159" spans="2:20" x14ac:dyDescent="0.25">
      <c r="B159" s="44" t="s">
        <v>558</v>
      </c>
      <c r="O159" s="25"/>
      <c r="P159" s="25"/>
      <c r="Q159" s="25"/>
      <c r="R159" s="25"/>
      <c r="S159" s="25"/>
      <c r="T159" s="25"/>
    </row>
    <row r="160" spans="2:20" x14ac:dyDescent="0.25">
      <c r="B160" s="44"/>
      <c r="O160" s="25"/>
      <c r="P160" s="25"/>
      <c r="Q160" s="25"/>
      <c r="R160" s="25"/>
      <c r="S160" s="25"/>
      <c r="T160" s="25"/>
    </row>
    <row r="161" spans="2:20" ht="15" customHeight="1" thickBot="1" x14ac:dyDescent="0.3">
      <c r="C161"/>
      <c r="D161" s="151" t="s">
        <v>538</v>
      </c>
      <c r="E161" s="151"/>
      <c r="F161" s="151"/>
      <c r="G161" s="151"/>
      <c r="H161" s="151"/>
      <c r="I161" s="151"/>
      <c r="J161" s="151"/>
      <c r="O161" s="25"/>
      <c r="P161" s="25"/>
      <c r="Q161" s="25"/>
      <c r="R161" s="25"/>
      <c r="S161" s="25"/>
      <c r="T161" s="25"/>
    </row>
    <row r="162" spans="2:20" ht="30.75" thickBot="1" x14ac:dyDescent="0.3">
      <c r="B162" s="3" t="s">
        <v>554</v>
      </c>
      <c r="C162" s="3" t="s">
        <v>563</v>
      </c>
      <c r="D162" s="32" t="s">
        <v>26</v>
      </c>
      <c r="E162" s="32" t="s">
        <v>92</v>
      </c>
      <c r="F162" s="26" t="s">
        <v>10</v>
      </c>
      <c r="G162" s="26" t="s">
        <v>122</v>
      </c>
      <c r="H162" s="26" t="s">
        <v>109</v>
      </c>
      <c r="I162" s="26" t="s">
        <v>960</v>
      </c>
      <c r="J162" s="26" t="s">
        <v>170</v>
      </c>
      <c r="K162" s="32" t="s">
        <v>513</v>
      </c>
      <c r="O162" s="25"/>
      <c r="P162" s="25"/>
      <c r="Q162" s="25"/>
      <c r="R162" s="25"/>
      <c r="S162" s="25"/>
      <c r="T162" s="25"/>
    </row>
    <row r="163" spans="2:20" ht="15.75" thickBot="1" x14ac:dyDescent="0.3">
      <c r="B163" s="143" t="s">
        <v>25</v>
      </c>
      <c r="C163" s="40" t="s">
        <v>26</v>
      </c>
      <c r="D163" s="41">
        <f>SUMIFS(Table2[Total des animaux],Table2[B1.2. Région/Province de départ],$D$141,Table2[B2.2. Région/Province de destination],C163,Table2[B1.1. Pays de départ],$B$142,Table2[B2.1. Pays de destination],$B$142)</f>
        <v>3739</v>
      </c>
      <c r="E163" s="41">
        <f>SUMIFS(Table2[Total des animaux],Table2[B1.2. Région/Province de départ],$E$141,Table2[B2.2. Région/Province de destination],C163,Table2[B1.1. Pays de départ],$B$142,Table2[B2.1. Pays de destination],$B$142)</f>
        <v>0</v>
      </c>
      <c r="F163" s="41">
        <f>SUMIFS(Table2[Total des animaux],Table2[B1.2. Région/Province de départ],$F$141,Table2[B2.2. Région/Province de destination],C163,Table2[B1.1. Pays de départ],$B$142,Table2[B2.1. Pays de destination],$B$142)</f>
        <v>1167</v>
      </c>
      <c r="G163" s="41">
        <f>SUMIFS(Table2[Total des animaux],Table2[B1.2. Région/Province de départ],$G$141,Table2[B2.2. Région/Province de destination],C163,Table2[B1.1. Pays de départ],$B$142,Table2[B2.1. Pays de destination],$B$142)</f>
        <v>0</v>
      </c>
      <c r="H163" s="41">
        <f>SUMIFS(Table2[Total des animaux],Table2[B1.2. Région/Province de départ],$H$141,Table2[B2.2. Région/Province de destination],C163,Table2[B1.1. Pays de départ],$B$142,Table2[B2.1. Pays de destination],$B$142)</f>
        <v>0</v>
      </c>
      <c r="I163" s="41">
        <f>SUMIFS(Table2[Total des animaux],Table2[B1.2. Région/Province de départ],$I$141,Table2[B2.2. Région/Province de destination],C163,Table2[B1.1. Pays de départ],$B$142,Table2[B2.1. Pays de destination],$B$142)</f>
        <v>0</v>
      </c>
      <c r="J163" s="41">
        <f>SUMIFS(Table2[Total des animaux],Table2[B1.2. Région/Province de départ],$J$141,Table2[B2.2. Région/Province de destination],C163,Table2[B1.1. Pays de départ],$B$142,Table2[B2.1. Pays de destination],$B$142)</f>
        <v>0</v>
      </c>
      <c r="K163" s="42">
        <f>SUM(D163:J163)</f>
        <v>4906</v>
      </c>
      <c r="L163" s="96">
        <f>K163/$K$176</f>
        <v>1.8157391198143549E-2</v>
      </c>
      <c r="M163" s="154">
        <f>SUM(L163:L170)</f>
        <v>0.2457835695225265</v>
      </c>
      <c r="O163" s="25"/>
      <c r="P163" s="25"/>
      <c r="Q163" s="25"/>
      <c r="R163" s="25"/>
      <c r="S163" s="25"/>
      <c r="T163" s="25"/>
    </row>
    <row r="164" spans="2:20" ht="15.75" thickBot="1" x14ac:dyDescent="0.3">
      <c r="B164" s="143"/>
      <c r="C164" s="37" t="s">
        <v>92</v>
      </c>
      <c r="D164" s="12">
        <f>SUMIFS(Table2[Total des animaux],Table2[B1.2. Région/Province de départ],$D$141,Table2[B2.2. Région/Province de destination],C164,Table2[B1.1. Pays de départ],$B$142,Table2[B2.1. Pays de destination],$B$142)</f>
        <v>22104</v>
      </c>
      <c r="E164" s="12">
        <f>SUMIFS(Table2[Total des animaux],Table2[B1.2. Région/Province de départ],$E$141,Table2[B2.2. Région/Province de destination],C164,Table2[B1.1. Pays de départ],$B$142,Table2[B2.1. Pays de destination],$B$142)</f>
        <v>8615</v>
      </c>
      <c r="F164" s="12">
        <f>SUMIFS(Table2[Total des animaux],Table2[B1.2. Région/Province de départ],$F$141,Table2[B2.2. Région/Province de destination],C164,Table2[B1.1. Pays de départ],$B$142,Table2[B2.1. Pays de destination],$B$142)</f>
        <v>1889</v>
      </c>
      <c r="G164" s="12">
        <f>SUMIFS(Table2[Total des animaux],Table2[B1.2. Région/Province de départ],$G$141,Table2[B2.2. Région/Province de destination],C164,Table2[B1.1. Pays de départ],$B$142,Table2[B2.1. Pays de destination],$B$142)</f>
        <v>75</v>
      </c>
      <c r="H164" s="12">
        <f>SUMIFS(Table2[Total des animaux],Table2[B1.2. Région/Province de départ],$H$141,Table2[B2.2. Région/Province de destination],C164,Table2[B1.1. Pays de départ],$B$142,Table2[B2.1. Pays de destination],$B$142)</f>
        <v>1315</v>
      </c>
      <c r="I164" s="12">
        <f>SUMIFS(Table2[Total des animaux],Table2[B1.2. Région/Province de départ],$I$141,Table2[B2.2. Région/Province de destination],C164,Table2[B1.1. Pays de départ],$B$142,Table2[B2.1. Pays de destination],$B$142)</f>
        <v>0</v>
      </c>
      <c r="J164" s="12">
        <f>SUMIFS(Table2[Total des animaux],Table2[B1.2. Région/Province de départ],$J$141,Table2[B2.2. Région/Province de destination],C164,Table2[B1.1. Pays de départ],$B$142,Table2[B2.1. Pays de destination],$B$142)</f>
        <v>85</v>
      </c>
      <c r="K164" s="22">
        <f t="shared" ref="K164:K175" si="42">SUM(D164:J164)</f>
        <v>34083</v>
      </c>
      <c r="L164" s="96">
        <f t="shared" ref="L164:L175" si="43">K164/$K$176</f>
        <v>0.12614316433068215</v>
      </c>
      <c r="M164" s="154"/>
      <c r="O164" s="25"/>
      <c r="P164" s="25"/>
      <c r="Q164" s="25"/>
      <c r="R164" s="25"/>
      <c r="S164" s="25"/>
      <c r="T164" s="25"/>
    </row>
    <row r="165" spans="2:20" ht="15.75" thickBot="1" x14ac:dyDescent="0.3">
      <c r="B165" s="143"/>
      <c r="C165" s="40" t="s">
        <v>10</v>
      </c>
      <c r="D165" s="41">
        <f>SUMIFS(Table2[Total des animaux],Table2[B1.2. Région/Province de départ],$D$141,Table2[B2.2. Région/Province de destination],C165,Table2[B1.1. Pays de départ],$B$142,Table2[B2.1. Pays de destination],$B$142)</f>
        <v>12</v>
      </c>
      <c r="E165" s="41">
        <f>SUMIFS(Table2[Total des animaux],Table2[B1.2. Région/Province de départ],$E$141,Table2[B2.2. Région/Province de destination],C165,Table2[B1.1. Pays de départ],$B$142,Table2[B2.1. Pays de destination],$B$142)</f>
        <v>0</v>
      </c>
      <c r="F165" s="41">
        <f>SUMIFS(Table2[Total des animaux],Table2[B1.2. Région/Province de départ],$F$141,Table2[B2.2. Région/Province de destination],C165,Table2[B1.1. Pays de départ],$B$142,Table2[B2.1. Pays de destination],$B$142)</f>
        <v>22474</v>
      </c>
      <c r="G165" s="41">
        <f>SUMIFS(Table2[Total des animaux],Table2[B1.2. Région/Province de départ],$G$141,Table2[B2.2. Région/Province de destination],C165,Table2[B1.1. Pays de départ],$B$142,Table2[B2.1. Pays de destination],$B$142)</f>
        <v>1320</v>
      </c>
      <c r="H165" s="41">
        <f>SUMIFS(Table2[Total des animaux],Table2[B1.2. Région/Province de départ],$H$141,Table2[B2.2. Région/Province de destination],C165,Table2[B1.1. Pays de départ],$B$142,Table2[B2.1. Pays de destination],$B$142)</f>
        <v>0</v>
      </c>
      <c r="I165" s="41">
        <f>SUMIFS(Table2[Total des animaux],Table2[B1.2. Région/Province de départ],$I$141,Table2[B2.2. Région/Province de destination],C165,Table2[B1.1. Pays de départ],$B$142,Table2[B2.1. Pays de destination],$B$142)</f>
        <v>0</v>
      </c>
      <c r="J165" s="41">
        <f>SUMIFS(Table2[Total des animaux],Table2[B1.2. Région/Province de départ],$J$141,Table2[B2.2. Région/Province de destination],C165,Table2[B1.1. Pays de départ],$B$142,Table2[B2.1. Pays de destination],$B$142)</f>
        <v>0</v>
      </c>
      <c r="K165" s="42">
        <f t="shared" si="42"/>
        <v>23806</v>
      </c>
      <c r="L165" s="96">
        <f t="shared" si="43"/>
        <v>8.8107389902773198E-2</v>
      </c>
      <c r="M165" s="154"/>
      <c r="O165" s="25"/>
      <c r="P165" s="25"/>
      <c r="Q165" s="25"/>
      <c r="R165" s="25"/>
      <c r="S165" s="25"/>
      <c r="T165" s="25"/>
    </row>
    <row r="166" spans="2:20" ht="15.75" thickBot="1" x14ac:dyDescent="0.3">
      <c r="B166" s="143"/>
      <c r="C166" s="37" t="s">
        <v>109</v>
      </c>
      <c r="D166" s="12">
        <f>SUMIFS(Table2[Total des animaux],Table2[B1.2. Région/Province de départ],$D$141,Table2[B2.2. Région/Province de destination],C166,Table2[B1.1. Pays de départ],$B$142,Table2[B2.1. Pays de destination],$B$142)</f>
        <v>2554</v>
      </c>
      <c r="E166" s="12">
        <f>SUMIFS(Table2[Total des animaux],Table2[B1.2. Région/Province de départ],$E$141,Table2[B2.2. Région/Province de destination],C166,Table2[B1.1. Pays de départ],$B$142,Table2[B2.1. Pays de destination],$B$142)</f>
        <v>49</v>
      </c>
      <c r="F166" s="12">
        <f>SUMIFS(Table2[Total des animaux],Table2[B1.2. Région/Province de départ],$F$141,Table2[B2.2. Région/Province de destination],C166,Table2[B1.1. Pays de départ],$B$142,Table2[B2.1. Pays de destination],$B$142)</f>
        <v>0</v>
      </c>
      <c r="G166" s="12">
        <f>SUMIFS(Table2[Total des animaux],Table2[B1.2. Région/Province de départ],$G$141,Table2[B2.2. Région/Province de destination],C166,Table2[B1.1. Pays de départ],$B$142,Table2[B2.1. Pays de destination],$B$142)</f>
        <v>100</v>
      </c>
      <c r="H166" s="12">
        <f>SUMIFS(Table2[Total des animaux],Table2[B1.2. Région/Province de départ],$H$141,Table2[B2.2. Région/Province de destination],C166,Table2[B1.1. Pays de départ],$B$142,Table2[B2.1. Pays de destination],$B$142)</f>
        <v>0</v>
      </c>
      <c r="I166" s="12">
        <f>SUMIFS(Table2[Total des animaux],Table2[B1.2. Région/Province de départ],$I$141,Table2[B2.2. Région/Province de destination],C166,Table2[B1.1. Pays de départ],$B$142,Table2[B2.1. Pays de destination],$B$142)</f>
        <v>0</v>
      </c>
      <c r="J166" s="12">
        <f>SUMIFS(Table2[Total des animaux],Table2[B1.2. Région/Province de départ],$J$141,Table2[B2.2. Région/Province de destination],C166,Table2[B1.1. Pays de départ],$B$142,Table2[B2.1. Pays de destination],$B$142)</f>
        <v>0</v>
      </c>
      <c r="K166" s="22">
        <f t="shared" si="42"/>
        <v>2703</v>
      </c>
      <c r="L166" s="96">
        <f t="shared" si="43"/>
        <v>1.0003960132201796E-2</v>
      </c>
      <c r="M166" s="154"/>
      <c r="O166" s="25"/>
      <c r="P166" s="25"/>
      <c r="Q166" s="25"/>
      <c r="R166" s="25"/>
      <c r="S166" s="25"/>
      <c r="T166" s="25"/>
    </row>
    <row r="167" spans="2:20" ht="15.75" thickBot="1" x14ac:dyDescent="0.3">
      <c r="B167" s="143"/>
      <c r="C167" s="40" t="s">
        <v>170</v>
      </c>
      <c r="D167" s="41">
        <f>SUMIFS(Table2[Total des animaux],Table2[B1.2. Région/Province de départ],$D$141,Table2[B2.2. Région/Province de destination],C167,Table2[B1.1. Pays de départ],$B$142,Table2[B2.1. Pays de destination],$B$142)</f>
        <v>671</v>
      </c>
      <c r="E167" s="41">
        <f>SUMIFS(Table2[Total des animaux],Table2[B1.2. Région/Province de départ],$E$141,Table2[B2.2. Région/Province de destination],C167,Table2[B1.1. Pays de départ],$B$142,Table2[B2.1. Pays de destination],$B$142)</f>
        <v>0</v>
      </c>
      <c r="F167" s="41">
        <f>SUMIFS(Table2[Total des animaux],Table2[B1.2. Région/Province de départ],$F$141,Table2[B2.2. Région/Province de destination],C167,Table2[B1.1. Pays de départ],$B$142,Table2[B2.1. Pays de destination],$B$142)</f>
        <v>0</v>
      </c>
      <c r="G167" s="41">
        <f>SUMIFS(Table2[Total des animaux],Table2[B1.2. Région/Province de départ],$G$141,Table2[B2.2. Région/Province de destination],C167,Table2[B1.1. Pays de départ],$B$142,Table2[B2.1. Pays de destination],$B$142)</f>
        <v>0</v>
      </c>
      <c r="H167" s="41">
        <f>SUMIFS(Table2[Total des animaux],Table2[B1.2. Région/Province de départ],$H$141,Table2[B2.2. Région/Province de destination],C167,Table2[B1.1. Pays de départ],$B$142,Table2[B2.1. Pays de destination],$B$142)</f>
        <v>0</v>
      </c>
      <c r="I167" s="41">
        <f>SUMIFS(Table2[Total des animaux],Table2[B1.2. Région/Province de départ],$I$141,Table2[B2.2. Région/Province de destination],C167,Table2[B1.1. Pays de départ],$B$142,Table2[B2.1. Pays de destination],$B$142)</f>
        <v>0</v>
      </c>
      <c r="J167" s="41">
        <f>SUMIFS(Table2[Total des animaux],Table2[B1.2. Région/Province de départ],$J$141,Table2[B2.2. Région/Province de destination],C167,Table2[B1.1. Pays de départ],$B$142,Table2[B2.1. Pays de destination],$B$142)</f>
        <v>0</v>
      </c>
      <c r="K167" s="42">
        <f t="shared" si="42"/>
        <v>671</v>
      </c>
      <c r="L167" s="96">
        <f t="shared" si="43"/>
        <v>2.4834100069209787E-3</v>
      </c>
      <c r="M167" s="154"/>
      <c r="O167" s="25"/>
      <c r="P167" s="25"/>
      <c r="Q167" s="25"/>
      <c r="R167" s="25"/>
      <c r="S167" s="25"/>
      <c r="T167" s="25"/>
    </row>
    <row r="168" spans="2:20" ht="15.75" thickBot="1" x14ac:dyDescent="0.3">
      <c r="B168" s="94"/>
      <c r="C168" s="37" t="s">
        <v>167</v>
      </c>
      <c r="D168" s="12">
        <f>SUMIFS(Table2[Total des animaux],Table2[B1.2. Région/Province de départ],$D$141,Table2[B2.2. Région/Province de destination],C168,Table2[B1.1. Pays de départ],$B$142,Table2[B2.1. Pays de destination],$B$142)</f>
        <v>240</v>
      </c>
      <c r="E168" s="12">
        <f>SUMIFS(Table2[Total des animaux],Table2[B1.2. Région/Province de départ],$E$141,Table2[B2.2. Région/Province de destination],C168,Table2[B1.1. Pays de départ],$B$142,Table2[B2.1. Pays de destination],$B$142)</f>
        <v>0</v>
      </c>
      <c r="F168" s="12">
        <f>SUMIFS(Table2[Total des animaux],Table2[B1.2. Région/Province de départ],$F$141,Table2[B2.2. Région/Province de destination],C168,Table2[B1.1. Pays de départ],$B$142,Table2[B2.1. Pays de destination],$B$142)</f>
        <v>0</v>
      </c>
      <c r="G168" s="12">
        <f>SUMIFS(Table2[Total des animaux],Table2[B1.2. Région/Province de départ],$G$141,Table2[B2.2. Région/Province de destination],C168,Table2[B1.1. Pays de départ],$B$142,Table2[B2.1. Pays de destination],$B$142)</f>
        <v>0</v>
      </c>
      <c r="H168" s="12">
        <f>SUMIFS(Table2[Total des animaux],Table2[B1.2. Région/Province de départ],$H$141,Table2[B2.2. Région/Province de destination],C168,Table2[B1.1. Pays de départ],$B$142,Table2[B2.1. Pays de destination],$B$142)</f>
        <v>0</v>
      </c>
      <c r="I168" s="12">
        <f>SUMIFS(Table2[Total des animaux],Table2[B1.2. Région/Province de départ],$I$141,Table2[B2.2. Région/Province de destination],C168,Table2[B1.1. Pays de départ],$B$142,Table2[B2.1. Pays de destination],$B$142)</f>
        <v>0</v>
      </c>
      <c r="J168" s="12">
        <f>SUMIFS(Table2[Total des animaux],Table2[B1.2. Région/Province de départ],$J$141,Table2[B2.2. Région/Province de destination],C168,Table2[B1.1. Pays de départ],$B$142,Table2[B2.1. Pays de destination],$B$142)</f>
        <v>0</v>
      </c>
      <c r="K168" s="22">
        <f t="shared" si="42"/>
        <v>240</v>
      </c>
      <c r="L168" s="96">
        <f t="shared" si="43"/>
        <v>8.8825395180482103E-4</v>
      </c>
      <c r="M168" s="154"/>
      <c r="O168" s="25"/>
      <c r="P168" s="25"/>
      <c r="Q168" s="25"/>
      <c r="R168" s="25"/>
      <c r="S168" s="25"/>
      <c r="T168" s="25"/>
    </row>
    <row r="169" spans="2:20" ht="15.75" thickBot="1" x14ac:dyDescent="0.3">
      <c r="B169" s="94"/>
      <c r="C169" s="40" t="s">
        <v>276</v>
      </c>
      <c r="D169" s="41">
        <f>SUMIFS(Table2[Total des animaux],Table2[B1.2. Région/Province de départ],$D$141,Table2[B2.2. Région/Province de destination],C169,Table2[B1.1. Pays de départ],$B$142,Table2[B2.1. Pays de destination],$B$142)</f>
        <v>0</v>
      </c>
      <c r="E169" s="41">
        <f>SUMIFS(Table2[Total des animaux],Table2[B1.2. Région/Province de départ],$E$141,Table2[B2.2. Région/Province de destination],C169,Table2[B1.1. Pays de départ],$B$142,Table2[B2.1. Pays de destination],$B$142)</f>
        <v>0</v>
      </c>
      <c r="F169" s="41">
        <f>SUMIFS(Table2[Total des animaux],Table2[B1.2. Région/Province de départ],$F$141,Table2[B2.2. Région/Province de destination],C169,Table2[B1.1. Pays de départ],$B$142,Table2[B2.1. Pays de destination],$B$142)</f>
        <v>0</v>
      </c>
      <c r="G169" s="41">
        <f>SUMIFS(Table2[Total des animaux],Table2[B1.2. Région/Province de départ],$G$141,Table2[B2.2. Région/Province de destination],C169,Table2[B1.1. Pays de départ],$B$142,Table2[B2.1. Pays de destination],$B$142)</f>
        <v>0</v>
      </c>
      <c r="H169" s="41">
        <f>SUMIFS(Table2[Total des animaux],Table2[B1.2. Région/Province de départ],$H$141,Table2[B2.2. Région/Province de destination],C169,Table2[B1.1. Pays de départ],$B$142,Table2[B2.1. Pays de destination],$B$142)</f>
        <v>0</v>
      </c>
      <c r="I169" s="41">
        <f>SUMIFS(Table2[Total des animaux],Table2[B1.2. Région/Province de départ],$I$141,Table2[B2.2. Région/Province de destination],C169,Table2[B1.1. Pays de départ],$B$142,Table2[B2.1. Pays de destination],$B$142)</f>
        <v>0</v>
      </c>
      <c r="J169" s="41">
        <f>SUMIFS(Table2[Total des animaux],Table2[B1.2. Région/Province de départ],$J$141,Table2[B2.2. Région/Province de destination],C169,Table2[B1.1. Pays de départ],$B$142,Table2[B2.1. Pays de destination],$B$142)</f>
        <v>0</v>
      </c>
      <c r="K169" s="42">
        <f t="shared" si="42"/>
        <v>0</v>
      </c>
      <c r="L169" s="96">
        <f t="shared" si="43"/>
        <v>0</v>
      </c>
      <c r="M169" s="154"/>
      <c r="O169" s="25"/>
      <c r="P169" s="25"/>
      <c r="Q169" s="25"/>
      <c r="R169" s="25"/>
      <c r="S169" s="25"/>
      <c r="T169" s="25"/>
    </row>
    <row r="170" spans="2:20" ht="15.75" thickBot="1" x14ac:dyDescent="0.3">
      <c r="B170" s="94"/>
      <c r="C170" s="37" t="s">
        <v>122</v>
      </c>
      <c r="D170" s="12">
        <f>SUMIFS(Table2[Total des animaux],Table2[B1.2. Région/Province de départ],$D$141,Table2[B2.2. Région/Province de destination],C170,Table2[B1.1. Pays de départ],$B$142,Table2[B2.1. Pays de destination],$B$142)</f>
        <v>0</v>
      </c>
      <c r="E170" s="12">
        <f>SUMIFS(Table2[Total des animaux],Table2[B1.2. Région/Province de départ],$E$141,Table2[B2.2. Région/Province de destination],C170,Table2[B1.1. Pays de départ],$B$142,Table2[B2.1. Pays de destination],$B$142)</f>
        <v>0</v>
      </c>
      <c r="F170" s="12">
        <f>SUMIFS(Table2[Total des animaux],Table2[B1.2. Région/Province de départ],$F$141,Table2[B2.2. Région/Province de destination],C170,Table2[B1.1. Pays de départ],$B$142,Table2[B2.1. Pays de destination],$B$142)</f>
        <v>0</v>
      </c>
      <c r="G170" s="12">
        <f>SUMIFS(Table2[Total des animaux],Table2[B1.2. Région/Province de départ],$G$141,Table2[B2.2. Région/Province de destination],C170,Table2[B1.1. Pays de départ],$B$142,Table2[B2.1. Pays de destination],$B$142)</f>
        <v>0</v>
      </c>
      <c r="H170" s="12">
        <f>SUMIFS(Table2[Total des animaux],Table2[B1.2. Région/Province de départ],$H$141,Table2[B2.2. Région/Province de destination],C170,Table2[B1.1. Pays de départ],$B$142,Table2[B2.1. Pays de destination],$B$142)</f>
        <v>0</v>
      </c>
      <c r="I170" s="12">
        <f>SUMIFS(Table2[Total des animaux],Table2[B1.2. Région/Province de départ],$I$141,Table2[B2.2. Région/Province de destination],C170,Table2[B1.1. Pays de départ],$B$142,Table2[B2.1. Pays de destination],$B$142)</f>
        <v>0</v>
      </c>
      <c r="J170" s="12">
        <f>SUMIFS(Table2[Total des animaux],Table2[B1.2. Région/Province de départ],$J$141,Table2[B2.2. Région/Province de destination],C170,Table2[B1.1. Pays de départ],$B$142,Table2[B2.1. Pays de destination],$B$142)</f>
        <v>0</v>
      </c>
      <c r="K170" s="95">
        <f t="shared" si="42"/>
        <v>0</v>
      </c>
      <c r="L170" s="96">
        <f t="shared" si="43"/>
        <v>0</v>
      </c>
      <c r="M170" s="154"/>
      <c r="O170" s="25"/>
      <c r="P170" s="25"/>
      <c r="Q170" s="25"/>
      <c r="R170" s="25"/>
      <c r="S170" s="25"/>
      <c r="T170" s="25"/>
    </row>
    <row r="171" spans="2:20" ht="15.75" thickBot="1" x14ac:dyDescent="0.3">
      <c r="B171" s="39" t="s">
        <v>17</v>
      </c>
      <c r="C171" s="100"/>
      <c r="D171" s="99">
        <f>SUMIFS(Table2[Total des animaux],Table2[B1.2. Région/Province de départ],$D$141,Table2[B2.1. Pays de destination],B171,Table2[B1.1. Pays de départ],$B$142)</f>
        <v>45106</v>
      </c>
      <c r="E171" s="12">
        <f>SUMIFS(Table2[Total des animaux],Table2[B1.2. Région/Province de départ],$E$141,Table2[B2.1. Pays de destination],B171,Table2[B1.1. Pays de départ],$B$142)</f>
        <v>74786</v>
      </c>
      <c r="F171" s="12">
        <f>SUMIFS(Table2[Total des animaux],Table2[B1.2. Région/Province de départ],$F$141,Table2[B2.1. Pays de destination],B171,Table2[B1.1. Pays de départ],$B$142)</f>
        <v>32353</v>
      </c>
      <c r="G171" s="12">
        <f>SUMIFS(Table2[Total des animaux],Table2[B1.2. Région/Province de départ],$G$141,Table2[B2.1. Pays de destination],B171,Table2[B1.1. Pays de départ],$B$142)</f>
        <v>28482</v>
      </c>
      <c r="H171" s="12">
        <f>SUMIFS(Table2[Total des animaux],Table2[B1.2. Région/Province de départ],$H$141,Table2[B2.1. Pays de destination],B171,Table2[B1.1. Pays de départ],$B$142)</f>
        <v>1061</v>
      </c>
      <c r="I171" s="12">
        <f>SUMIFS(Table2[Total des animaux],Table2[B1.2. Région/Province de départ],$I$141,Table2[B2.1. Pays de destination],B171,Table2[B1.1. Pays de départ],$B$142)</f>
        <v>13765</v>
      </c>
      <c r="J171" s="12">
        <f>SUMIFS(Table2[Total des animaux],Table2[B1.2. Région/Province de départ],$J$141,Table2[B2.1. Pays de destination],B171,Table2[B1.1. Pays de départ],$B$142)</f>
        <v>0</v>
      </c>
      <c r="K171" s="22">
        <f t="shared" si="42"/>
        <v>195553</v>
      </c>
      <c r="L171" s="43">
        <f t="shared" si="43"/>
        <v>0.72375302098870065</v>
      </c>
      <c r="M171" s="90"/>
      <c r="O171" s="25"/>
      <c r="P171" s="25"/>
      <c r="Q171" s="25"/>
      <c r="R171" s="25"/>
      <c r="S171" s="25"/>
      <c r="T171" s="25"/>
    </row>
    <row r="172" spans="2:20" ht="15.75" thickBot="1" x14ac:dyDescent="0.3">
      <c r="B172" s="97" t="s">
        <v>14</v>
      </c>
      <c r="C172" s="100"/>
      <c r="D172" s="98">
        <f>SUMIFS(Table2[Total des animaux],Table2[B1.2. Région/Province de départ],$D$141,Table2[B2.1. Pays de destination],B172,Table2[B1.1. Pays de départ],$B$142)</f>
        <v>531</v>
      </c>
      <c r="E172" s="41">
        <f>SUMIFS(Table2[Total des animaux],Table2[B1.2. Région/Province de départ],$E$141,Table2[B2.1. Pays de destination],B172,Table2[B1.1. Pays de départ],$B$142)</f>
        <v>0</v>
      </c>
      <c r="F172" s="41">
        <f>SUMIFS(Table2[Total des animaux],Table2[B1.2. Région/Province de départ],$F$141,Table2[B2.1. Pays de destination],B172,Table2[B1.1. Pays de départ],$B$142)</f>
        <v>3765</v>
      </c>
      <c r="G172" s="41">
        <f>SUMIFS(Table2[Total des animaux],Table2[B1.2. Région/Province de départ],$G$141,Table2[B2.1. Pays de destination],B172,Table2[B1.1. Pays de départ],$B$142)</f>
        <v>0</v>
      </c>
      <c r="H172" s="41">
        <f>SUMIFS(Table2[Total des animaux],Table2[B1.2. Région/Province de départ],$H$141,Table2[B2.1. Pays de destination],B172,Table2[B1.1. Pays de départ],$B$142)</f>
        <v>0</v>
      </c>
      <c r="I172" s="41">
        <f>SUMIFS(Table2[Total des animaux],Table2[B1.2. Région/Province de départ],$I$141,Table2[B2.1. Pays de destination],B172,Table2[B1.1. Pays de départ],$B$142)</f>
        <v>0</v>
      </c>
      <c r="J172" s="41">
        <f>SUMIFS(Table2[Total des animaux],Table2[B1.2. Région/Province de départ],$J$141,Table2[B2.1. Pays de destination],B172,Table2[B1.1. Pays de départ],$B$142)</f>
        <v>0</v>
      </c>
      <c r="K172" s="42">
        <f t="shared" si="42"/>
        <v>4296</v>
      </c>
      <c r="L172" s="43">
        <f t="shared" si="43"/>
        <v>1.5899745737306296E-2</v>
      </c>
      <c r="M172" s="90"/>
      <c r="O172" s="25"/>
      <c r="P172" s="25"/>
      <c r="Q172" s="25"/>
      <c r="R172" s="25"/>
      <c r="S172" s="25"/>
      <c r="T172" s="25"/>
    </row>
    <row r="173" spans="2:20" ht="15.75" thickBot="1" x14ac:dyDescent="0.3">
      <c r="B173" s="39" t="s">
        <v>239</v>
      </c>
      <c r="C173" s="100"/>
      <c r="D173" s="99">
        <f>SUMIFS(Table2[Total des animaux],Table2[B1.2. Région/Province de départ],$D$141,Table2[B2.1. Pays de destination],B173,Table2[B1.1. Pays de départ],$B$142)</f>
        <v>0</v>
      </c>
      <c r="E173" s="12">
        <f>SUMIFS(Table2[Total des animaux],Table2[B1.2. Région/Province de départ],$E$141,Table2[B2.1. Pays de destination],B173,Table2[B1.1. Pays de départ],$B$142)</f>
        <v>2238</v>
      </c>
      <c r="F173" s="12">
        <f>SUMIFS(Table2[Total des animaux],Table2[B1.2. Région/Province de départ],$F$141,Table2[B2.1. Pays de destination],B173,Table2[B1.1. Pays de départ],$B$142)</f>
        <v>0</v>
      </c>
      <c r="G173" s="12">
        <f>SUMIFS(Table2[Total des animaux],Table2[B1.2. Région/Province de départ],$G$141,Table2[B2.1. Pays de destination],B173,Table2[B1.1. Pays de départ],$B$142)</f>
        <v>0</v>
      </c>
      <c r="H173" s="12">
        <f>SUMIFS(Table2[Total des animaux],Table2[B1.2. Région/Province de départ],$H$141,Table2[B2.1. Pays de destination],B173,Table2[B1.1. Pays de départ],$B$142)</f>
        <v>0</v>
      </c>
      <c r="I173" s="12">
        <f>SUMIFS(Table2[Total des animaux],Table2[B1.2. Région/Province de départ],$I$141,Table2[B2.1. Pays de destination],B173,Table2[B1.1. Pays de départ],$B$142)</f>
        <v>0</v>
      </c>
      <c r="J173" s="12">
        <f>SUMIFS(Table2[Total des animaux],Table2[B1.2. Région/Province de départ],$J$141,Table2[B2.1. Pays de destination],B173,Table2[B1.1. Pays de départ],$B$142)</f>
        <v>0</v>
      </c>
      <c r="K173" s="22">
        <f t="shared" si="42"/>
        <v>2238</v>
      </c>
      <c r="L173" s="43">
        <f t="shared" si="43"/>
        <v>8.2829681005799558E-3</v>
      </c>
      <c r="M173" s="90"/>
      <c r="O173" s="25"/>
      <c r="P173" s="25"/>
      <c r="Q173" s="25"/>
      <c r="R173" s="25"/>
      <c r="S173" s="25"/>
      <c r="T173" s="25"/>
    </row>
    <row r="174" spans="2:20" ht="15.75" thickBot="1" x14ac:dyDescent="0.3">
      <c r="B174" s="97" t="s">
        <v>281</v>
      </c>
      <c r="C174" s="100"/>
      <c r="D174" s="98">
        <f>SUMIFS(Table2[Total des animaux],Table2[B1.2. Région/Province de départ],$D$141,Table2[B2.1. Pays de destination],B174,Table2[B1.1. Pays de départ],$B$142)</f>
        <v>0</v>
      </c>
      <c r="E174" s="41">
        <f>SUMIFS(Table2[Total des animaux],Table2[B1.2. Région/Province de départ],$E$141,Table2[B2.1. Pays de destination],B174,Table2[B1.1. Pays de départ],$B$142)</f>
        <v>0</v>
      </c>
      <c r="F174" s="41">
        <f>SUMIFS(Table2[Total des animaux],Table2[B1.2. Région/Province de départ],$F$141,Table2[B2.1. Pays de destination],B174,Table2[B1.1. Pays de départ],$B$142)</f>
        <v>350</v>
      </c>
      <c r="G174" s="41">
        <f>SUMIFS(Table2[Total des animaux],Table2[B1.2. Région/Province de départ],$G$141,Table2[B2.1. Pays de destination],B174,Table2[B1.1. Pays de départ],$B$142)</f>
        <v>0</v>
      </c>
      <c r="H174" s="41">
        <f>SUMIFS(Table2[Total des animaux],Table2[B1.2. Région/Province de départ],$H$141,Table2[B2.1. Pays de destination],B174,Table2[B1.1. Pays de départ],$B$142)</f>
        <v>0</v>
      </c>
      <c r="I174" s="41">
        <f>SUMIFS(Table2[Total des animaux],Table2[B1.2. Région/Province de départ],$I$141,Table2[B2.1. Pays de destination],B174,Table2[B1.1. Pays de départ],$B$142)</f>
        <v>0</v>
      </c>
      <c r="J174" s="41">
        <f>SUMIFS(Table2[Total des animaux],Table2[B1.2. Région/Province de départ],$J$141,Table2[B2.1. Pays de destination],B174,Table2[B1.1. Pays de départ],$B$142)</f>
        <v>0</v>
      </c>
      <c r="K174" s="42">
        <f t="shared" si="42"/>
        <v>350</v>
      </c>
      <c r="L174" s="43">
        <f t="shared" si="43"/>
        <v>1.2953703463820306E-3</v>
      </c>
      <c r="M174" s="90"/>
      <c r="O174" s="25"/>
      <c r="P174" s="25"/>
      <c r="Q174" s="25"/>
      <c r="R174" s="25"/>
      <c r="S174" s="25"/>
      <c r="T174" s="25"/>
    </row>
    <row r="175" spans="2:20" ht="15.75" thickBot="1" x14ac:dyDescent="0.3">
      <c r="B175" s="39" t="s">
        <v>544</v>
      </c>
      <c r="C175" s="100"/>
      <c r="D175" s="99">
        <f>SUMIFS(Table2[Total des animaux],Table2[B1.2. Région/Province de départ],$D$141,Table2[B2.1. Pays de destination],B175,Table2[B1.1. Pays de départ],$B$142)</f>
        <v>994</v>
      </c>
      <c r="E175" s="12">
        <f>SUMIFS(Table2[Total des animaux],Table2[B1.2. Région/Province de départ],$E$141,Table2[B2.1. Pays de destination],B175,Table2[B1.1. Pays de départ],$B$142)</f>
        <v>0</v>
      </c>
      <c r="F175" s="12">
        <f>SUMIFS(Table2[Total des animaux],Table2[B1.2. Région/Province de départ],$F$141,Table2[B2.1. Pays de destination],B175,Table2[B1.1. Pays de départ],$B$142)</f>
        <v>353</v>
      </c>
      <c r="G175" s="12">
        <f>SUMIFS(Table2[Total des animaux],Table2[B1.2. Région/Province de départ],$G$141,Table2[B2.1. Pays de destination],B175,Table2[B1.1. Pays de départ],$B$142)</f>
        <v>0</v>
      </c>
      <c r="H175" s="12">
        <f>SUMIFS(Table2[Total des animaux],Table2[B1.2. Région/Province de départ],$H$141,Table2[B2.1. Pays de destination],B175,Table2[B1.1. Pays de départ],$B$142)</f>
        <v>0</v>
      </c>
      <c r="I175" s="12">
        <f>SUMIFS(Table2[Total des animaux],Table2[B1.2. Région/Province de départ],$I$141,Table2[B2.1. Pays de destination],B175,Table2[B1.1. Pays de départ],$B$142)</f>
        <v>0</v>
      </c>
      <c r="J175" s="12">
        <f>SUMIFS(Table2[Total des animaux],Table2[B1.2. Région/Province de départ],$J$141,Table2[B2.1. Pays de destination],B175,Table2[B1.1. Pays de départ],$B$142)</f>
        <v>0</v>
      </c>
      <c r="K175" s="22">
        <f t="shared" si="42"/>
        <v>1347</v>
      </c>
      <c r="L175" s="43">
        <f t="shared" si="43"/>
        <v>4.9853253045045575E-3</v>
      </c>
      <c r="M175" s="91"/>
      <c r="O175" s="25"/>
      <c r="P175" s="25"/>
      <c r="Q175" s="25"/>
      <c r="R175" s="25"/>
      <c r="S175" s="25"/>
      <c r="T175" s="25"/>
    </row>
    <row r="176" spans="2:20" ht="15.75" thickBot="1" x14ac:dyDescent="0.3">
      <c r="B176" s="38"/>
      <c r="C176" s="117" t="s">
        <v>513</v>
      </c>
      <c r="D176" s="16">
        <f t="shared" ref="D176:H176" si="44">SUM(D163:D175)</f>
        <v>75951</v>
      </c>
      <c r="E176" s="16">
        <f t="shared" si="44"/>
        <v>85688</v>
      </c>
      <c r="F176" s="16">
        <f t="shared" si="44"/>
        <v>62351</v>
      </c>
      <c r="G176" s="16">
        <f t="shared" si="44"/>
        <v>29977</v>
      </c>
      <c r="H176" s="16">
        <f t="shared" si="44"/>
        <v>2376</v>
      </c>
      <c r="I176" s="16">
        <f t="shared" ref="I176" si="45">SUM(I163:I175)</f>
        <v>13765</v>
      </c>
      <c r="J176" s="16">
        <f>SUM(J163:J175)</f>
        <v>85</v>
      </c>
      <c r="K176" s="23">
        <f>SUM(K163:K175)</f>
        <v>270193</v>
      </c>
      <c r="O176" s="25"/>
      <c r="P176" s="25"/>
      <c r="Q176" s="25"/>
      <c r="R176" s="25"/>
      <c r="S176" s="25"/>
      <c r="T176" s="25"/>
    </row>
    <row r="177" spans="2:20" x14ac:dyDescent="0.25">
      <c r="C177"/>
      <c r="D177" s="25">
        <f>D176/$K$176</f>
        <v>0.28109906622303316</v>
      </c>
      <c r="E177" s="25">
        <f t="shared" ref="E177:H177" si="46">E176/$K$176</f>
        <v>0.31713626925938126</v>
      </c>
      <c r="F177" s="25">
        <f t="shared" si="46"/>
        <v>0.23076467562075997</v>
      </c>
      <c r="G177" s="25">
        <f t="shared" si="46"/>
        <v>0.11094661963855466</v>
      </c>
      <c r="H177" s="25">
        <f t="shared" si="46"/>
        <v>8.7937141228677275E-3</v>
      </c>
      <c r="I177" s="25">
        <f>I176/$K$176</f>
        <v>5.0945065194139001E-2</v>
      </c>
      <c r="J177" s="25">
        <f>J176/$K$176</f>
        <v>3.1458994126420741E-4</v>
      </c>
      <c r="K177" s="25"/>
      <c r="O177" s="25"/>
      <c r="P177" s="25"/>
      <c r="Q177" s="25"/>
      <c r="R177" s="25"/>
      <c r="S177" s="25"/>
      <c r="T177" s="25"/>
    </row>
    <row r="178" spans="2:20" x14ac:dyDescent="0.25">
      <c r="C178"/>
      <c r="D178" s="25"/>
      <c r="E178" s="25"/>
      <c r="F178" s="25"/>
      <c r="G178" s="25"/>
      <c r="H178" s="25"/>
      <c r="I178" s="25"/>
      <c r="O178" s="25"/>
      <c r="P178" s="25"/>
      <c r="Q178" s="25"/>
      <c r="R178" s="25"/>
      <c r="S178" s="25"/>
      <c r="T178" s="25"/>
    </row>
    <row r="180" spans="2:20" ht="15.75" x14ac:dyDescent="0.25">
      <c r="B180" s="14" t="s">
        <v>570</v>
      </c>
    </row>
    <row r="182" spans="2:20" ht="30" x14ac:dyDescent="0.25">
      <c r="B182" s="52" t="s">
        <v>559</v>
      </c>
      <c r="C182" s="52" t="s">
        <v>560</v>
      </c>
      <c r="D182" s="52" t="s">
        <v>556</v>
      </c>
      <c r="E182" s="52" t="s">
        <v>557</v>
      </c>
      <c r="F182" s="52" t="s">
        <v>565</v>
      </c>
      <c r="G182" s="52" t="s">
        <v>564</v>
      </c>
      <c r="H182" s="52" t="s">
        <v>566</v>
      </c>
    </row>
    <row r="183" spans="2:20" ht="15.75" x14ac:dyDescent="0.25">
      <c r="B183" s="164" t="s">
        <v>26</v>
      </c>
      <c r="C183" s="163" t="s">
        <v>591</v>
      </c>
      <c r="D183" s="118" t="s">
        <v>142</v>
      </c>
      <c r="E183" s="74" t="s">
        <v>363</v>
      </c>
      <c r="F183" s="75">
        <f>SUMIFS(Table2[[Nombre total de personnes ]],Table2[A6. Nom du Village / localité],E183)</f>
        <v>2226</v>
      </c>
      <c r="G183" s="75">
        <f>COUNTIF(Table2[A6. Nom du Village / localité],E183)</f>
        <v>185</v>
      </c>
      <c r="H183" s="75">
        <f>SUMIFS(Table2[Total des animaux],Table2[A6. Nom du Village / localité],E183)</f>
        <v>53571</v>
      </c>
    </row>
    <row r="184" spans="2:20" ht="15.75" x14ac:dyDescent="0.25">
      <c r="B184" s="164"/>
      <c r="C184" s="163"/>
      <c r="D184" s="65" t="s">
        <v>88</v>
      </c>
      <c r="E184" s="61" t="s">
        <v>89</v>
      </c>
      <c r="F184" s="60">
        <f>SUMIFS(Table2[[Nombre total de personnes ]],Table2[A6. Nom du Village / localité],E184)</f>
        <v>946</v>
      </c>
      <c r="G184" s="60">
        <f>COUNTIF(Table2[A6. Nom du Village / localité],E184)</f>
        <v>263</v>
      </c>
      <c r="H184" s="60">
        <f>SUMIFS(Table2[Total des animaux],Table2[A6. Nom du Village / localité],E184)</f>
        <v>13361</v>
      </c>
    </row>
    <row r="185" spans="2:20" ht="15.75" x14ac:dyDescent="0.25">
      <c r="B185" s="164"/>
      <c r="C185" s="163"/>
      <c r="D185" s="119"/>
      <c r="E185" s="74" t="s">
        <v>684</v>
      </c>
      <c r="F185" s="75">
        <f>SUMIFS(Table2[[Nombre total de personnes ]],Table2[A6. Nom du Village / localité],E185)</f>
        <v>50</v>
      </c>
      <c r="G185" s="75">
        <f>COUNTIF(Table2[A6. Nom du Village / localité],E185)</f>
        <v>10</v>
      </c>
      <c r="H185" s="75">
        <f>SUMIFS(Table2[Total des animaux],Table2[A6. Nom du Village / localité],E185)</f>
        <v>1031</v>
      </c>
    </row>
    <row r="186" spans="2:20" ht="15.75" x14ac:dyDescent="0.25">
      <c r="B186" s="53"/>
      <c r="C186" s="62"/>
      <c r="D186" s="66"/>
      <c r="E186" s="62" t="s">
        <v>561</v>
      </c>
      <c r="F186" s="54">
        <f>SUM(F183:F185)</f>
        <v>3222</v>
      </c>
      <c r="G186" s="54">
        <f>SUM(G183:G185)</f>
        <v>458</v>
      </c>
      <c r="H186" s="54">
        <f>SUM(H183:H185)</f>
        <v>67963</v>
      </c>
    </row>
    <row r="187" spans="2:20" x14ac:dyDescent="0.25">
      <c r="B187" s="160" t="s">
        <v>92</v>
      </c>
      <c r="C187" s="163" t="s">
        <v>940</v>
      </c>
      <c r="D187" s="156" t="s">
        <v>193</v>
      </c>
      <c r="E187" s="63" t="s">
        <v>366</v>
      </c>
      <c r="F187" s="59">
        <f>SUMIFS(Table2[[Nombre total de personnes ]],Table2[A6. Nom du Village / localité],E187)</f>
        <v>99</v>
      </c>
      <c r="G187" s="59">
        <f>COUNTIF(Table2[A6. Nom du Village / localité],E187)</f>
        <v>18</v>
      </c>
      <c r="H187" s="59">
        <f>SUMIFS(Table2[Total des animaux],Table2[A6. Nom du Village / localité],E187)</f>
        <v>1894</v>
      </c>
    </row>
    <row r="188" spans="2:20" x14ac:dyDescent="0.25">
      <c r="B188" s="161"/>
      <c r="C188" s="163"/>
      <c r="D188" s="157"/>
      <c r="E188" s="63" t="s">
        <v>367</v>
      </c>
      <c r="F188" s="59">
        <f>SUMIFS(Table2[[Nombre total de personnes ]],Table2[A6. Nom du Village / localité],E188)</f>
        <v>1619</v>
      </c>
      <c r="G188" s="59">
        <f>COUNTIF(Table2[A6. Nom du Village / localité],E188)</f>
        <v>278</v>
      </c>
      <c r="H188" s="59">
        <f>SUMIFS(Table2[Total des animaux],Table2[A6. Nom du Village / localité],E188)</f>
        <v>35466</v>
      </c>
    </row>
    <row r="189" spans="2:20" x14ac:dyDescent="0.25">
      <c r="B189" s="161"/>
      <c r="C189" s="163"/>
      <c r="D189" s="165" t="s">
        <v>218</v>
      </c>
      <c r="E189" s="76" t="s">
        <v>364</v>
      </c>
      <c r="F189" s="77">
        <f>SUMIFS(Table2[[Nombre total de personnes ]],Table2[A6. Nom du Village / localité],E189)</f>
        <v>1798</v>
      </c>
      <c r="G189" s="77">
        <f>COUNTIF(Table2[A6. Nom du Village / localité],E189)</f>
        <v>221</v>
      </c>
      <c r="H189" s="77">
        <f>SUMIFS(Table2[Total des animaux],Table2[A6. Nom du Village / localité],E189)</f>
        <v>190624</v>
      </c>
    </row>
    <row r="190" spans="2:20" x14ac:dyDescent="0.25">
      <c r="B190" s="161"/>
      <c r="C190" s="163"/>
      <c r="D190" s="166"/>
      <c r="E190" s="76" t="s">
        <v>555</v>
      </c>
      <c r="F190" s="77">
        <f>SUMIFS(Table2[[Nombre total de personnes ]],Table2[A6. Nom du Village / localité],E190)</f>
        <v>22</v>
      </c>
      <c r="G190" s="77">
        <f>COUNTIF(Table2[A6. Nom du Village / localité],E190)</f>
        <v>3</v>
      </c>
      <c r="H190" s="77">
        <f>SUMIFS(Table2[Total des animaux],Table2[A6. Nom du Village / localité],E190)</f>
        <v>898</v>
      </c>
    </row>
    <row r="191" spans="2:20" x14ac:dyDescent="0.25">
      <c r="B191" s="161"/>
      <c r="C191" s="158" t="s">
        <v>157</v>
      </c>
      <c r="D191" s="156" t="s">
        <v>158</v>
      </c>
      <c r="E191" s="63" t="s">
        <v>847</v>
      </c>
      <c r="F191" s="59">
        <f>SUMIFS(Table2[[Nombre total de personnes ]],Table2[A6. Nom du Village / localité],E191)</f>
        <v>620</v>
      </c>
      <c r="G191" s="59">
        <f>COUNTIF(Table2[A6. Nom du Village / localité],E191)</f>
        <v>233</v>
      </c>
      <c r="H191" s="59">
        <f>SUMIFS(Table2[Total des animaux],Table2[A6. Nom du Village / localité],E191)</f>
        <v>31763</v>
      </c>
    </row>
    <row r="192" spans="2:20" x14ac:dyDescent="0.25">
      <c r="B192" s="162"/>
      <c r="C192" s="159"/>
      <c r="D192" s="157"/>
      <c r="E192" s="63" t="s">
        <v>540</v>
      </c>
      <c r="F192" s="59">
        <f>SUMIFS(Table2[[Nombre total de personnes ]],Table2[A6. Nom du Village / localité],E192)</f>
        <v>33</v>
      </c>
      <c r="G192" s="59">
        <f>COUNTIF(Table2[A6. Nom du Village / localité],E192)</f>
        <v>11</v>
      </c>
      <c r="H192" s="59">
        <f>SUMIFS(Table2[Total des animaux],Table2[A6. Nom du Village / localité],E192)</f>
        <v>1119</v>
      </c>
    </row>
    <row r="193" spans="1:8" ht="18.75" x14ac:dyDescent="0.25">
      <c r="B193" s="53"/>
      <c r="C193" s="101"/>
      <c r="D193" s="67"/>
      <c r="E193" s="62" t="s">
        <v>561</v>
      </c>
      <c r="F193" s="54">
        <f>SUM(F187:F192)</f>
        <v>4191</v>
      </c>
      <c r="G193" s="54">
        <f>SUM(G187:G192)</f>
        <v>764</v>
      </c>
      <c r="H193" s="54">
        <f t="shared" ref="H193" si="47">SUM(H187:H192)</f>
        <v>261764</v>
      </c>
    </row>
    <row r="194" spans="1:8" ht="18.75" x14ac:dyDescent="0.25">
      <c r="B194" s="152" t="s">
        <v>10</v>
      </c>
      <c r="C194" s="121" t="s">
        <v>927</v>
      </c>
      <c r="D194" s="120" t="s">
        <v>1143</v>
      </c>
      <c r="E194" s="63" t="s">
        <v>578</v>
      </c>
      <c r="F194" s="59">
        <f>SUMIFS(Table2[[Nombre total de personnes ]],Table2[A6. Nom du Village / localité],E194)</f>
        <v>274</v>
      </c>
      <c r="G194" s="59">
        <f>COUNTIF(Table2[A6. Nom du Village / localité],E194)</f>
        <v>58</v>
      </c>
      <c r="H194" s="59">
        <f>SUMIFS(Table2[Total des animaux],Table2[A6. Nom du Village / localité],E194)</f>
        <v>15867</v>
      </c>
    </row>
    <row r="195" spans="1:8" ht="15.75" x14ac:dyDescent="0.25">
      <c r="B195" s="153"/>
      <c r="C195" s="155"/>
      <c r="D195" s="122"/>
      <c r="E195" s="76" t="s">
        <v>361</v>
      </c>
      <c r="F195" s="77">
        <f>SUMIFS(Table2[[Nombre total de personnes ]],Table2[A6. Nom du Village / localité],E195)</f>
        <v>2151</v>
      </c>
      <c r="G195" s="77">
        <f>COUNTIF(Table2[A6. Nom du Village / localité],E195)</f>
        <v>254</v>
      </c>
      <c r="H195" s="77">
        <f>SUMIFS(Table2[Total des animaux],Table2[A6. Nom du Village / localité],E195)</f>
        <v>38182</v>
      </c>
    </row>
    <row r="196" spans="1:8" ht="15.75" x14ac:dyDescent="0.25">
      <c r="B196" s="153"/>
      <c r="C196" s="155"/>
      <c r="D196" s="123"/>
      <c r="E196" s="63" t="s">
        <v>362</v>
      </c>
      <c r="F196" s="59">
        <f>SUMIFS(Table2[[Nombre total de personnes ]],Table2[A6. Nom du Village / localité],E196)</f>
        <v>513</v>
      </c>
      <c r="G196" s="59">
        <f>COUNTIF(Table2[A6. Nom du Village / localité],E196)</f>
        <v>68</v>
      </c>
      <c r="H196" s="59">
        <f>SUMIFS(Table2[Total des animaux],Table2[A6. Nom du Village / localité],E196)</f>
        <v>19027</v>
      </c>
    </row>
    <row r="197" spans="1:8" x14ac:dyDescent="0.25">
      <c r="B197" s="153"/>
      <c r="C197" s="155"/>
      <c r="D197" s="149" t="s">
        <v>12</v>
      </c>
      <c r="E197" s="76" t="s">
        <v>13</v>
      </c>
      <c r="F197" s="77">
        <f>SUMIFS(Table2[[Nombre total de personnes ]],Table2[A6. Nom du Village / localité],E197)</f>
        <v>215</v>
      </c>
      <c r="G197" s="77">
        <f>COUNTIF(Table2[A6. Nom du Village / localité],E197)</f>
        <v>38</v>
      </c>
      <c r="H197" s="77">
        <f>SUMIFS(Table2[Total des animaux],Table2[A6. Nom du Village / localité],E197)</f>
        <v>12327</v>
      </c>
    </row>
    <row r="198" spans="1:8" x14ac:dyDescent="0.25">
      <c r="B198" s="153"/>
      <c r="C198" s="155"/>
      <c r="D198" s="150"/>
      <c r="E198" s="76" t="s">
        <v>368</v>
      </c>
      <c r="F198" s="77">
        <f>SUMIFS(Table2[[Nombre total de personnes ]],Table2[A6. Nom du Village / localité],E198)</f>
        <v>340</v>
      </c>
      <c r="G198" s="77">
        <f>COUNTIF(Table2[A6. Nom du Village / localité],E198)</f>
        <v>33</v>
      </c>
      <c r="H198" s="77">
        <f>SUMIFS(Table2[Total des animaux],Table2[A6. Nom du Village / localité],E198)</f>
        <v>9251</v>
      </c>
    </row>
    <row r="199" spans="1:8" ht="18.75" x14ac:dyDescent="0.25">
      <c r="B199" s="53"/>
      <c r="C199" s="64"/>
      <c r="D199" s="67"/>
      <c r="E199" s="62" t="s">
        <v>561</v>
      </c>
      <c r="F199" s="54">
        <f>SUM(F194:F198)</f>
        <v>3493</v>
      </c>
      <c r="G199" s="54">
        <f>SUM(G194:G198)</f>
        <v>451</v>
      </c>
      <c r="H199" s="54">
        <f>SUM(H194:H198)</f>
        <v>94654</v>
      </c>
    </row>
    <row r="200" spans="1:8" s="48" customFormat="1" ht="18.75" x14ac:dyDescent="0.25">
      <c r="A200"/>
      <c r="B200" s="68"/>
      <c r="C200" s="69"/>
      <c r="D200" s="70"/>
      <c r="E200" s="71"/>
      <c r="F200" s="72"/>
      <c r="G200" s="72"/>
      <c r="H200" s="72"/>
    </row>
    <row r="201" spans="1:8" ht="29.45" customHeight="1" x14ac:dyDescent="0.25">
      <c r="B201" s="55"/>
      <c r="C201" s="56"/>
      <c r="D201" s="57"/>
      <c r="E201" s="73" t="s">
        <v>562</v>
      </c>
      <c r="F201" s="57">
        <f>F186+F193+F199</f>
        <v>10906</v>
      </c>
      <c r="G201" s="57">
        <f>G186+G193+G199</f>
        <v>1673</v>
      </c>
      <c r="H201" s="57">
        <f>H186+H193+H199</f>
        <v>424381</v>
      </c>
    </row>
    <row r="204" spans="1:8" x14ac:dyDescent="0.25">
      <c r="C204"/>
    </row>
    <row r="205" spans="1:8" x14ac:dyDescent="0.25">
      <c r="C205"/>
    </row>
    <row r="206" spans="1:8" x14ac:dyDescent="0.25">
      <c r="C206"/>
    </row>
  </sheetData>
  <autoFilter ref="G71:J71" xr:uid="{91F1399D-9D26-49DE-9CEE-43EC9B6228A3}">
    <sortState xmlns:xlrd2="http://schemas.microsoft.com/office/spreadsheetml/2017/richdata2" ref="G72:J78">
      <sortCondition ref="I71"/>
    </sortState>
  </autoFilter>
  <mergeCells count="35">
    <mergeCell ref="B194:B198"/>
    <mergeCell ref="M142:M149"/>
    <mergeCell ref="M163:M170"/>
    <mergeCell ref="D197:D198"/>
    <mergeCell ref="C195:C198"/>
    <mergeCell ref="D191:D192"/>
    <mergeCell ref="C191:C192"/>
    <mergeCell ref="B187:B192"/>
    <mergeCell ref="C183:C185"/>
    <mergeCell ref="B183:B185"/>
    <mergeCell ref="D187:D188"/>
    <mergeCell ref="D189:D190"/>
    <mergeCell ref="C187:C190"/>
    <mergeCell ref="C99:H99"/>
    <mergeCell ref="B2:G2"/>
    <mergeCell ref="B142:B146"/>
    <mergeCell ref="B163:B167"/>
    <mergeCell ref="B72:B77"/>
    <mergeCell ref="B78:B82"/>
    <mergeCell ref="B119:B123"/>
    <mergeCell ref="B86:B88"/>
    <mergeCell ref="B89:B91"/>
    <mergeCell ref="B83:B85"/>
    <mergeCell ref="B113:B118"/>
    <mergeCell ref="B124:B126"/>
    <mergeCell ref="B127:B129"/>
    <mergeCell ref="B130:B132"/>
    <mergeCell ref="D140:J140"/>
    <mergeCell ref="D161:J161"/>
    <mergeCell ref="M14:M15"/>
    <mergeCell ref="C14:E14"/>
    <mergeCell ref="F14:H14"/>
    <mergeCell ref="I14:L14"/>
    <mergeCell ref="C59:H59"/>
    <mergeCell ref="C50:C52"/>
  </mergeCells>
  <conditionalFormatting sqref="J61:J67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{3D94B531-335C-453A-A618-CE6DFC85D1F5}</x14:id>
        </ext>
      </extLst>
    </cfRule>
  </conditionalFormatting>
  <conditionalFormatting sqref="L142:L15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{B89393CE-44B3-488D-90CC-642A96FB7725}</x14:id>
        </ext>
      </extLst>
    </cfRule>
  </conditionalFormatting>
  <conditionalFormatting sqref="L163:L17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{97B4FFE0-A276-4840-A40C-F5D7A0C09425}</x14:id>
        </ext>
      </extLst>
    </cfRule>
  </conditionalFormatting>
  <conditionalFormatting sqref="J101:J10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{3F849B08-8A63-48D9-937B-45BD54D2E664}</x14:id>
        </ext>
      </extLst>
    </cfRule>
  </conditionalFormatting>
  <conditionalFormatting sqref="E72:E91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{F73E1496-E005-493E-9DE7-F714E22F9931}</x14:id>
        </ext>
      </extLst>
    </cfRule>
  </conditionalFormatting>
  <conditionalFormatting sqref="E113:E118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{D5F00098-1AF5-4E04-A87E-821FB493458D}</x14:id>
        </ext>
      </extLst>
    </cfRule>
  </conditionalFormatting>
  <conditionalFormatting sqref="E119:E12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{09C7B27A-A02C-4920-A38C-62B251BC9CC1}</x14:id>
        </ext>
      </extLst>
    </cfRule>
  </conditionalFormatting>
  <conditionalFormatting sqref="E124:E12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{B02F6F57-768E-4A02-B7C3-A14AFB880493}</x14:id>
        </ext>
      </extLst>
    </cfRule>
  </conditionalFormatting>
  <conditionalFormatting sqref="E127:E129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{BA236025-5214-4875-B125-650B7397431E}</x14:id>
        </ext>
      </extLst>
    </cfRule>
  </conditionalFormatting>
  <conditionalFormatting sqref="E130:E13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{DCC67DB3-0FCB-4879-8BAD-9EAE86992AA5}</x14:id>
        </ext>
      </extLst>
    </cfRule>
  </conditionalFormatting>
  <conditionalFormatting sqref="I72:I74 I76:I7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{A651D00D-EB48-48FE-82A5-1AE440471370}</x14:id>
        </ext>
      </extLst>
    </cfRule>
  </conditionalFormatting>
  <conditionalFormatting sqref="J72:J74 J76:J7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{67F1E27C-D943-4181-ACDB-226727DB49AD}</x14:id>
        </ext>
      </extLst>
    </cfRule>
  </conditionalFormatting>
  <conditionalFormatting sqref="I7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{C7FB310A-5122-4DD3-9A3D-0C5F2432370E}</x14:id>
        </ext>
      </extLst>
    </cfRule>
  </conditionalFormatting>
  <conditionalFormatting sqref="J7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{5D6B37A3-1F89-4A3A-A1C6-716C54D62354}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94B531-335C-453A-A618-CE6DFC85D1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J61:J67</xm:sqref>
        </x14:conditionalFormatting>
        <x14:conditionalFormatting xmlns:xm="http://schemas.microsoft.com/office/excel/2006/main">
          <x14:cfRule type="dataBar" id="{B89393CE-44B3-488D-90CC-642A96FB77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L142:L154</xm:sqref>
        </x14:conditionalFormatting>
        <x14:conditionalFormatting xmlns:xm="http://schemas.microsoft.com/office/excel/2006/main">
          <x14:cfRule type="dataBar" id="{97B4FFE0-A276-4840-A40C-F5D7A0C094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L163:L175</xm:sqref>
        </x14:conditionalFormatting>
        <x14:conditionalFormatting xmlns:xm="http://schemas.microsoft.com/office/excel/2006/main">
          <x14:cfRule type="dataBar" id="{3F849B08-8A63-48D9-937B-45BD54D2E6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J101:J107</xm:sqref>
        </x14:conditionalFormatting>
        <x14:conditionalFormatting xmlns:xm="http://schemas.microsoft.com/office/excel/2006/main">
          <x14:cfRule type="dataBar" id="{F73E1496-E005-493E-9DE7-F714E22F99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E72:E91</xm:sqref>
        </x14:conditionalFormatting>
        <x14:conditionalFormatting xmlns:xm="http://schemas.microsoft.com/office/excel/2006/main">
          <x14:cfRule type="dataBar" id="{D5F00098-1AF5-4E04-A87E-821FB49345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E113:E118</xm:sqref>
        </x14:conditionalFormatting>
        <x14:conditionalFormatting xmlns:xm="http://schemas.microsoft.com/office/excel/2006/main">
          <x14:cfRule type="dataBar" id="{09C7B27A-A02C-4920-A38C-62B251BC9CC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E119:E123</xm:sqref>
        </x14:conditionalFormatting>
        <x14:conditionalFormatting xmlns:xm="http://schemas.microsoft.com/office/excel/2006/main">
          <x14:cfRule type="dataBar" id="{B02F6F57-768E-4A02-B7C3-A14AFB8804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E124:E126</xm:sqref>
        </x14:conditionalFormatting>
        <x14:conditionalFormatting xmlns:xm="http://schemas.microsoft.com/office/excel/2006/main">
          <x14:cfRule type="dataBar" id="{BA236025-5214-4875-B125-650B739743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E127:E129</xm:sqref>
        </x14:conditionalFormatting>
        <x14:conditionalFormatting xmlns:xm="http://schemas.microsoft.com/office/excel/2006/main">
          <x14:cfRule type="dataBar" id="{DCC67DB3-0FCB-4879-8BAD-9EAE86992A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E130:E132</xm:sqref>
        </x14:conditionalFormatting>
        <x14:conditionalFormatting xmlns:xm="http://schemas.microsoft.com/office/excel/2006/main">
          <x14:cfRule type="dataBar" id="{A651D00D-EB48-48FE-82A5-1AE4404713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I72:I74 I76:I78</xm:sqref>
        </x14:conditionalFormatting>
        <x14:conditionalFormatting xmlns:xm="http://schemas.microsoft.com/office/excel/2006/main">
          <x14:cfRule type="dataBar" id="{67F1E27C-D943-4181-ACDB-226727DB49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J72:J74 J76:J78</xm:sqref>
        </x14:conditionalFormatting>
        <x14:conditionalFormatting xmlns:xm="http://schemas.microsoft.com/office/excel/2006/main">
          <x14:cfRule type="dataBar" id="{C7FB310A-5122-4DD3-9A3D-0C5F243237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I75</xm:sqref>
        </x14:conditionalFormatting>
        <x14:conditionalFormatting xmlns:xm="http://schemas.microsoft.com/office/excel/2006/main">
          <x14:cfRule type="dataBar" id="{5D6B37A3-1F89-4A3A-A1C6-716C54D623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909B-2052-4318-A5AB-14CDAAAC5A6C}">
  <dimension ref="A1:R15"/>
  <sheetViews>
    <sheetView workbookViewId="0">
      <selection activeCell="M14" sqref="M14"/>
    </sheetView>
  </sheetViews>
  <sheetFormatPr defaultRowHeight="15" x14ac:dyDescent="0.25"/>
  <cols>
    <col min="11" max="11" width="17.28515625" customWidth="1"/>
    <col min="12" max="12" width="11.5703125" bestFit="1" customWidth="1"/>
    <col min="13" max="14" width="9.5703125" bestFit="1" customWidth="1"/>
    <col min="15" max="15" width="10.5703125" bestFit="1" customWidth="1"/>
    <col min="16" max="16" width="9.42578125" bestFit="1" customWidth="1"/>
    <col min="17" max="17" width="11.42578125" bestFit="1" customWidth="1"/>
    <col min="18" max="18" width="13.42578125" customWidth="1"/>
  </cols>
  <sheetData>
    <row r="1" spans="1:18" ht="60" x14ac:dyDescent="0.25">
      <c r="A1" s="1" t="s">
        <v>1198</v>
      </c>
      <c r="B1" s="1" t="s">
        <v>1199</v>
      </c>
      <c r="C1" s="1" t="s">
        <v>1200</v>
      </c>
      <c r="D1" s="1" t="s">
        <v>1201</v>
      </c>
      <c r="E1" s="1" t="s">
        <v>528</v>
      </c>
      <c r="F1" s="1" t="s">
        <v>529</v>
      </c>
    </row>
    <row r="2" spans="1:18" x14ac:dyDescent="0.25">
      <c r="A2" t="s">
        <v>26</v>
      </c>
      <c r="B2" t="s">
        <v>591</v>
      </c>
      <c r="C2" t="s">
        <v>142</v>
      </c>
      <c r="D2" t="s">
        <v>363</v>
      </c>
      <c r="E2">
        <v>6.9304543000000001</v>
      </c>
      <c r="F2">
        <v>14.819990539999999</v>
      </c>
    </row>
    <row r="3" spans="1:18" x14ac:dyDescent="0.25">
      <c r="A3" t="s">
        <v>26</v>
      </c>
      <c r="B3" t="s">
        <v>591</v>
      </c>
      <c r="C3" t="s">
        <v>88</v>
      </c>
      <c r="D3" t="s">
        <v>89</v>
      </c>
      <c r="E3">
        <v>6.7419379599999996</v>
      </c>
      <c r="F3">
        <v>14.56870743</v>
      </c>
      <c r="K3" s="168" t="s">
        <v>554</v>
      </c>
      <c r="L3" s="167" t="s">
        <v>530</v>
      </c>
      <c r="M3" s="167"/>
      <c r="N3" s="167"/>
      <c r="O3" s="167"/>
      <c r="P3" s="167"/>
      <c r="Q3" s="167"/>
      <c r="R3" s="168" t="s">
        <v>513</v>
      </c>
    </row>
    <row r="4" spans="1:18" x14ac:dyDescent="0.25">
      <c r="A4" t="s">
        <v>26</v>
      </c>
      <c r="B4" t="s">
        <v>591</v>
      </c>
      <c r="C4" t="s">
        <v>27</v>
      </c>
      <c r="D4" t="s">
        <v>684</v>
      </c>
      <c r="E4">
        <v>6.7870415800000004</v>
      </c>
      <c r="F4">
        <v>15.02402678</v>
      </c>
      <c r="K4" s="169"/>
      <c r="L4" s="126" t="s">
        <v>25</v>
      </c>
      <c r="M4" s="126" t="s">
        <v>286</v>
      </c>
      <c r="N4" s="126" t="s">
        <v>281</v>
      </c>
      <c r="O4" s="126" t="s">
        <v>17</v>
      </c>
      <c r="P4" s="126" t="s">
        <v>239</v>
      </c>
      <c r="Q4" s="126" t="s">
        <v>14</v>
      </c>
      <c r="R4" s="169"/>
    </row>
    <row r="5" spans="1:18" x14ac:dyDescent="0.25">
      <c r="A5" t="s">
        <v>92</v>
      </c>
      <c r="B5" t="s">
        <v>940</v>
      </c>
      <c r="C5" t="s">
        <v>193</v>
      </c>
      <c r="D5" t="s">
        <v>366</v>
      </c>
      <c r="E5">
        <v>4.8988359600000004</v>
      </c>
      <c r="F5">
        <v>14.544278820000001</v>
      </c>
      <c r="K5" s="125" t="s">
        <v>25</v>
      </c>
      <c r="L5" s="127">
        <v>66409</v>
      </c>
      <c r="M5" s="127">
        <v>995</v>
      </c>
      <c r="N5" s="127">
        <v>43</v>
      </c>
      <c r="O5" s="127">
        <v>19171</v>
      </c>
      <c r="P5" s="127"/>
      <c r="Q5" s="127">
        <v>26208</v>
      </c>
      <c r="R5" s="127">
        <v>112826</v>
      </c>
    </row>
    <row r="6" spans="1:18" x14ac:dyDescent="0.25">
      <c r="A6" t="s">
        <v>92</v>
      </c>
      <c r="B6" t="s">
        <v>940</v>
      </c>
      <c r="C6" t="s">
        <v>193</v>
      </c>
      <c r="D6" t="s">
        <v>367</v>
      </c>
      <c r="E6">
        <v>4.8990748999999996</v>
      </c>
      <c r="F6">
        <v>14.54433978</v>
      </c>
      <c r="K6" s="125" t="s">
        <v>544</v>
      </c>
      <c r="L6" s="127">
        <v>1347</v>
      </c>
      <c r="M6" s="127">
        <v>1288</v>
      </c>
      <c r="N6" s="127">
        <v>1247</v>
      </c>
      <c r="O6" s="127">
        <v>85</v>
      </c>
      <c r="P6" s="127"/>
      <c r="Q6" s="127">
        <v>21994</v>
      </c>
      <c r="R6" s="127">
        <v>25961</v>
      </c>
    </row>
    <row r="7" spans="1:18" x14ac:dyDescent="0.25">
      <c r="A7" t="s">
        <v>92</v>
      </c>
      <c r="B7" t="s">
        <v>940</v>
      </c>
      <c r="C7" t="s">
        <v>218</v>
      </c>
      <c r="D7" t="s">
        <v>364</v>
      </c>
      <c r="E7">
        <v>5.0849866700000002</v>
      </c>
      <c r="F7">
        <v>14.63825578</v>
      </c>
      <c r="K7" s="125" t="s">
        <v>281</v>
      </c>
      <c r="L7" s="127">
        <v>350</v>
      </c>
      <c r="M7" s="127"/>
      <c r="N7" s="127"/>
      <c r="O7" s="127"/>
      <c r="P7" s="127"/>
      <c r="Q7" s="127">
        <v>3796</v>
      </c>
      <c r="R7" s="127">
        <v>4146</v>
      </c>
    </row>
    <row r="8" spans="1:18" x14ac:dyDescent="0.25">
      <c r="A8" t="s">
        <v>92</v>
      </c>
      <c r="B8" t="s">
        <v>940</v>
      </c>
      <c r="C8" t="s">
        <v>218</v>
      </c>
      <c r="D8" t="s">
        <v>555</v>
      </c>
      <c r="E8">
        <v>5.2006534000000002</v>
      </c>
      <c r="F8">
        <v>14.5533293</v>
      </c>
      <c r="K8" s="125" t="s">
        <v>17</v>
      </c>
      <c r="L8" s="127">
        <v>195553</v>
      </c>
      <c r="M8" s="127">
        <v>900</v>
      </c>
      <c r="N8" s="127">
        <v>462</v>
      </c>
      <c r="O8" s="127">
        <v>687</v>
      </c>
      <c r="P8" s="127">
        <v>92</v>
      </c>
      <c r="Q8" s="127">
        <v>76622</v>
      </c>
      <c r="R8" s="127">
        <v>274316</v>
      </c>
    </row>
    <row r="9" spans="1:18" x14ac:dyDescent="0.25">
      <c r="A9" t="s">
        <v>92</v>
      </c>
      <c r="B9" t="s">
        <v>157</v>
      </c>
      <c r="C9" t="s">
        <v>158</v>
      </c>
      <c r="D9" t="s">
        <v>847</v>
      </c>
      <c r="E9">
        <v>6.0385846000000001</v>
      </c>
      <c r="F9">
        <v>14.4007468</v>
      </c>
      <c r="K9" s="125" t="s">
        <v>239</v>
      </c>
      <c r="L9" s="127">
        <v>2238</v>
      </c>
      <c r="M9" s="127"/>
      <c r="N9" s="127"/>
      <c r="O9" s="127"/>
      <c r="P9" s="127"/>
      <c r="Q9" s="127"/>
      <c r="R9" s="127">
        <v>2238</v>
      </c>
    </row>
    <row r="10" spans="1:18" x14ac:dyDescent="0.25">
      <c r="A10" t="s">
        <v>92</v>
      </c>
      <c r="B10" t="s">
        <v>157</v>
      </c>
      <c r="C10" t="s">
        <v>158</v>
      </c>
      <c r="D10" t="s">
        <v>540</v>
      </c>
      <c r="E10">
        <v>5.6215450300000001</v>
      </c>
      <c r="F10">
        <v>14.597549069999999</v>
      </c>
      <c r="K10" s="125" t="s">
        <v>14</v>
      </c>
      <c r="L10" s="127">
        <v>4296</v>
      </c>
      <c r="M10" s="127"/>
      <c r="N10" s="127"/>
      <c r="O10" s="127"/>
      <c r="P10" s="127"/>
      <c r="Q10" s="127">
        <v>598</v>
      </c>
      <c r="R10" s="127">
        <v>4894</v>
      </c>
    </row>
    <row r="11" spans="1:18" x14ac:dyDescent="0.25">
      <c r="A11" t="s">
        <v>10</v>
      </c>
      <c r="B11" t="s">
        <v>927</v>
      </c>
      <c r="C11" t="s">
        <v>1143</v>
      </c>
      <c r="D11" t="s">
        <v>578</v>
      </c>
      <c r="E11">
        <v>9.2572727399999994</v>
      </c>
      <c r="F11">
        <v>13.77182711</v>
      </c>
      <c r="K11" s="128" t="s">
        <v>513</v>
      </c>
      <c r="L11" s="129">
        <v>270193</v>
      </c>
      <c r="M11" s="129">
        <v>3183</v>
      </c>
      <c r="N11" s="129">
        <v>1752</v>
      </c>
      <c r="O11" s="129">
        <v>19943</v>
      </c>
      <c r="P11" s="129">
        <v>92</v>
      </c>
      <c r="Q11" s="129">
        <v>129218</v>
      </c>
      <c r="R11" s="129">
        <v>424381</v>
      </c>
    </row>
    <row r="12" spans="1:18" x14ac:dyDescent="0.25">
      <c r="A12" t="s">
        <v>10</v>
      </c>
      <c r="B12" t="s">
        <v>11</v>
      </c>
      <c r="C12" t="s">
        <v>51</v>
      </c>
      <c r="D12" t="s">
        <v>361</v>
      </c>
      <c r="E12">
        <v>8.6633450799999991</v>
      </c>
      <c r="F12">
        <v>14.9876931</v>
      </c>
    </row>
    <row r="13" spans="1:18" x14ac:dyDescent="0.25">
      <c r="A13" t="s">
        <v>10</v>
      </c>
      <c r="B13" t="s">
        <v>11</v>
      </c>
      <c r="C13" t="s">
        <v>33</v>
      </c>
      <c r="D13" t="s">
        <v>362</v>
      </c>
      <c r="E13">
        <v>9.3887997999999993</v>
      </c>
      <c r="F13">
        <v>13.43275727</v>
      </c>
    </row>
    <row r="14" spans="1:18" x14ac:dyDescent="0.25">
      <c r="A14" t="s">
        <v>10</v>
      </c>
      <c r="B14" t="s">
        <v>11</v>
      </c>
      <c r="C14" t="s">
        <v>12</v>
      </c>
      <c r="D14" t="s">
        <v>13</v>
      </c>
      <c r="E14">
        <v>7.7847441999999996</v>
      </c>
      <c r="F14">
        <v>15.51739456</v>
      </c>
    </row>
    <row r="15" spans="1:18" x14ac:dyDescent="0.25">
      <c r="A15" t="s">
        <v>10</v>
      </c>
      <c r="B15" t="s">
        <v>11</v>
      </c>
      <c r="C15" t="s">
        <v>12</v>
      </c>
      <c r="D15" t="s">
        <v>368</v>
      </c>
      <c r="E15">
        <v>7.5627594599999997</v>
      </c>
      <c r="F15">
        <v>15.4252009</v>
      </c>
    </row>
  </sheetData>
  <mergeCells count="3">
    <mergeCell ref="L3:Q3"/>
    <mergeCell ref="K3:K4"/>
    <mergeCell ref="R3:R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EA5A-6337-4E99-A6D9-F497804D0E40}">
  <dimension ref="A1:I15"/>
  <sheetViews>
    <sheetView zoomScale="90" zoomScaleNormal="90" workbookViewId="0">
      <pane ySplit="1" topLeftCell="A2" activePane="bottomLeft" state="frozen"/>
      <selection pane="bottomLeft" sqref="A1:I15"/>
    </sheetView>
  </sheetViews>
  <sheetFormatPr defaultRowHeight="15" x14ac:dyDescent="0.25"/>
  <cols>
    <col min="1" max="2" width="17.28515625" customWidth="1"/>
    <col min="3" max="4" width="16.85546875" customWidth="1"/>
    <col min="5" max="6" width="20.140625" customWidth="1"/>
    <col min="7" max="7" width="17.7109375" customWidth="1"/>
    <col min="8" max="9" width="16.5703125" customWidth="1"/>
  </cols>
  <sheetData>
    <row r="1" spans="1:9" s="1" customFormat="1" ht="78" customHeight="1" x14ac:dyDescent="0.25">
      <c r="A1" s="1" t="s">
        <v>1198</v>
      </c>
      <c r="B1" s="1" t="s">
        <v>579</v>
      </c>
      <c r="C1" s="1" t="s">
        <v>1199</v>
      </c>
      <c r="D1" s="1" t="s">
        <v>580</v>
      </c>
      <c r="E1" s="1" t="s">
        <v>1200</v>
      </c>
      <c r="F1" s="1" t="s">
        <v>581</v>
      </c>
      <c r="G1" s="1" t="s">
        <v>1201</v>
      </c>
      <c r="H1" s="1" t="s">
        <v>528</v>
      </c>
      <c r="I1" s="1" t="s">
        <v>529</v>
      </c>
    </row>
    <row r="2" spans="1:9" x14ac:dyDescent="0.25">
      <c r="A2" t="s">
        <v>26</v>
      </c>
      <c r="B2" t="s">
        <v>590</v>
      </c>
      <c r="C2" t="s">
        <v>591</v>
      </c>
      <c r="D2" t="s">
        <v>592</v>
      </c>
      <c r="E2" t="s">
        <v>142</v>
      </c>
      <c r="F2" t="s">
        <v>606</v>
      </c>
      <c r="G2" t="s">
        <v>363</v>
      </c>
      <c r="H2">
        <v>6.9304543000000001</v>
      </c>
      <c r="I2">
        <v>14.819990539999999</v>
      </c>
    </row>
    <row r="3" spans="1:9" x14ac:dyDescent="0.25">
      <c r="A3" t="s">
        <v>26</v>
      </c>
      <c r="B3" t="s">
        <v>590</v>
      </c>
      <c r="C3" t="s">
        <v>591</v>
      </c>
      <c r="D3" t="s">
        <v>592</v>
      </c>
      <c r="E3" t="s">
        <v>88</v>
      </c>
      <c r="F3" t="s">
        <v>593</v>
      </c>
      <c r="G3" t="s">
        <v>89</v>
      </c>
      <c r="H3">
        <v>6.7419379599999996</v>
      </c>
      <c r="I3">
        <v>14.56870743</v>
      </c>
    </row>
    <row r="4" spans="1:9" x14ac:dyDescent="0.25">
      <c r="A4" t="s">
        <v>26</v>
      </c>
      <c r="B4" t="s">
        <v>590</v>
      </c>
      <c r="C4" t="s">
        <v>591</v>
      </c>
      <c r="D4" t="s">
        <v>592</v>
      </c>
      <c r="E4" t="s">
        <v>27</v>
      </c>
      <c r="F4" t="s">
        <v>607</v>
      </c>
      <c r="G4" t="s">
        <v>684</v>
      </c>
      <c r="H4">
        <v>6.7870415800000004</v>
      </c>
      <c r="I4">
        <v>15.02402678</v>
      </c>
    </row>
    <row r="5" spans="1:9" x14ac:dyDescent="0.25">
      <c r="A5" t="s">
        <v>92</v>
      </c>
      <c r="B5" t="s">
        <v>602</v>
      </c>
      <c r="C5" t="s">
        <v>940</v>
      </c>
      <c r="D5" t="s">
        <v>604</v>
      </c>
      <c r="E5" t="s">
        <v>193</v>
      </c>
      <c r="F5" t="s">
        <v>754</v>
      </c>
      <c r="G5" t="s">
        <v>366</v>
      </c>
      <c r="H5">
        <v>4.8988359600000004</v>
      </c>
      <c r="I5">
        <v>14.544278820000001</v>
      </c>
    </row>
    <row r="6" spans="1:9" x14ac:dyDescent="0.25">
      <c r="A6" t="s">
        <v>92</v>
      </c>
      <c r="B6" t="s">
        <v>602</v>
      </c>
      <c r="C6" t="s">
        <v>940</v>
      </c>
      <c r="D6" t="s">
        <v>604</v>
      </c>
      <c r="E6" t="s">
        <v>193</v>
      </c>
      <c r="F6" t="s">
        <v>754</v>
      </c>
      <c r="G6" t="s">
        <v>367</v>
      </c>
      <c r="H6">
        <v>4.8990748999999996</v>
      </c>
      <c r="I6">
        <v>14.54433978</v>
      </c>
    </row>
    <row r="7" spans="1:9" x14ac:dyDescent="0.25">
      <c r="A7" t="s">
        <v>92</v>
      </c>
      <c r="B7" t="s">
        <v>602</v>
      </c>
      <c r="C7" t="s">
        <v>940</v>
      </c>
      <c r="D7" t="s">
        <v>604</v>
      </c>
      <c r="E7" t="s">
        <v>218</v>
      </c>
      <c r="F7" t="s">
        <v>837</v>
      </c>
      <c r="G7" t="s">
        <v>364</v>
      </c>
      <c r="H7">
        <v>5.0849866700000002</v>
      </c>
      <c r="I7">
        <v>14.63825578</v>
      </c>
    </row>
    <row r="8" spans="1:9" x14ac:dyDescent="0.25">
      <c r="A8" t="s">
        <v>92</v>
      </c>
      <c r="B8" t="s">
        <v>602</v>
      </c>
      <c r="C8" t="s">
        <v>940</v>
      </c>
      <c r="D8" t="s">
        <v>604</v>
      </c>
      <c r="E8" t="s">
        <v>218</v>
      </c>
      <c r="F8" t="s">
        <v>837</v>
      </c>
      <c r="G8" t="s">
        <v>555</v>
      </c>
      <c r="H8">
        <v>5.2006534000000002</v>
      </c>
      <c r="I8">
        <v>14.5533293</v>
      </c>
    </row>
    <row r="9" spans="1:9" x14ac:dyDescent="0.25">
      <c r="A9" t="s">
        <v>92</v>
      </c>
      <c r="B9" t="s">
        <v>602</v>
      </c>
      <c r="C9" t="s">
        <v>157</v>
      </c>
      <c r="D9" t="s">
        <v>665</v>
      </c>
      <c r="E9" t="s">
        <v>158</v>
      </c>
      <c r="F9" t="s">
        <v>667</v>
      </c>
      <c r="G9" t="s">
        <v>847</v>
      </c>
      <c r="H9">
        <v>6.0385846000000001</v>
      </c>
      <c r="I9">
        <v>14.4007468</v>
      </c>
    </row>
    <row r="10" spans="1:9" x14ac:dyDescent="0.25">
      <c r="A10" t="s">
        <v>92</v>
      </c>
      <c r="B10" t="s">
        <v>602</v>
      </c>
      <c r="C10" t="s">
        <v>157</v>
      </c>
      <c r="D10" t="s">
        <v>665</v>
      </c>
      <c r="E10" t="s">
        <v>158</v>
      </c>
      <c r="F10" t="s">
        <v>667</v>
      </c>
      <c r="G10" t="s">
        <v>540</v>
      </c>
      <c r="H10">
        <v>5.6215450300000001</v>
      </c>
      <c r="I10">
        <v>14.597549069999999</v>
      </c>
    </row>
    <row r="11" spans="1:9" x14ac:dyDescent="0.25">
      <c r="A11" t="s">
        <v>10</v>
      </c>
      <c r="B11" t="s">
        <v>659</v>
      </c>
      <c r="C11" t="s">
        <v>927</v>
      </c>
      <c r="D11" t="s">
        <v>928</v>
      </c>
      <c r="E11" t="s">
        <v>1143</v>
      </c>
      <c r="F11" t="s">
        <v>1144</v>
      </c>
      <c r="G11" t="s">
        <v>578</v>
      </c>
      <c r="H11">
        <v>9.2572727399999994</v>
      </c>
      <c r="I11">
        <v>13.77182711</v>
      </c>
    </row>
    <row r="12" spans="1:9" x14ac:dyDescent="0.25">
      <c r="A12" t="s">
        <v>10</v>
      </c>
      <c r="B12" t="s">
        <v>659</v>
      </c>
      <c r="C12" t="s">
        <v>11</v>
      </c>
      <c r="D12" t="s">
        <v>660</v>
      </c>
      <c r="E12" t="s">
        <v>51</v>
      </c>
      <c r="F12" t="s">
        <v>1141</v>
      </c>
      <c r="G12" t="s">
        <v>361</v>
      </c>
      <c r="H12">
        <v>8.6633450799999991</v>
      </c>
      <c r="I12">
        <v>14.9876931</v>
      </c>
    </row>
    <row r="13" spans="1:9" x14ac:dyDescent="0.25">
      <c r="A13" t="s">
        <v>10</v>
      </c>
      <c r="B13" t="s">
        <v>659</v>
      </c>
      <c r="C13" t="s">
        <v>11</v>
      </c>
      <c r="D13" t="s">
        <v>660</v>
      </c>
      <c r="E13" t="s">
        <v>33</v>
      </c>
      <c r="F13" t="s">
        <v>668</v>
      </c>
      <c r="G13" t="s">
        <v>362</v>
      </c>
      <c r="H13">
        <v>9.3887997999999993</v>
      </c>
      <c r="I13">
        <v>13.43275727</v>
      </c>
    </row>
    <row r="14" spans="1:9" x14ac:dyDescent="0.25">
      <c r="A14" t="s">
        <v>10</v>
      </c>
      <c r="B14" t="s">
        <v>659</v>
      </c>
      <c r="C14" t="s">
        <v>11</v>
      </c>
      <c r="D14" t="s">
        <v>660</v>
      </c>
      <c r="E14" t="s">
        <v>12</v>
      </c>
      <c r="F14" t="s">
        <v>661</v>
      </c>
      <c r="G14" t="s">
        <v>13</v>
      </c>
      <c r="H14">
        <v>7.7847441999999996</v>
      </c>
      <c r="I14">
        <v>15.51739456</v>
      </c>
    </row>
    <row r="15" spans="1:9" x14ac:dyDescent="0.25">
      <c r="A15" t="s">
        <v>10</v>
      </c>
      <c r="B15" t="s">
        <v>659</v>
      </c>
      <c r="C15" t="s">
        <v>11</v>
      </c>
      <c r="D15" t="s">
        <v>660</v>
      </c>
      <c r="E15" t="s">
        <v>12</v>
      </c>
      <c r="F15" t="s">
        <v>661</v>
      </c>
      <c r="G15" t="s">
        <v>368</v>
      </c>
      <c r="H15">
        <v>7.5627594599999997</v>
      </c>
      <c r="I15">
        <v>15.4252009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Tab1</vt:lpstr>
      <vt:lpstr>RAW-DATA</vt:lpstr>
      <vt:lpstr>ANALYSIS-TTT-COMTAGE</vt:lpstr>
      <vt:lpstr>Tab2</vt:lpstr>
      <vt:lpstr>Liste des Points de comptage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Yaya</dc:creator>
  <cp:lastModifiedBy>ZONG-NABA Issa</cp:lastModifiedBy>
  <dcterms:created xsi:type="dcterms:W3CDTF">2020-12-03T09:27:32Z</dcterms:created>
  <dcterms:modified xsi:type="dcterms:W3CDTF">2021-02-24T16:59:52Z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2021-02-09T08:11:44Z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95892793-32df-4f5f-bee7-82983360baaf</vt:lpwstr>
  </property>
  <property fmtid="{D5CDD505-2E9C-101B-9397-08002B2CF9AE}" pid="8" name="MSIP_Label_2059aa38-f392-4105-be92-628035578272_ContentBits">
    <vt:lpwstr>0</vt:lpwstr>
  </property>
</Properties>
</file>