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iomint-my.sharepoint.com/personal/acaflisch_iom_int/Documents/DTM Juba/MT/Output/R9/Requests/HRD/"/>
    </mc:Choice>
  </mc:AlternateContent>
  <xr:revisionPtr revIDLastSave="1" documentId="8_{F2F667AE-7E4C-450F-A2BE-67ECEAC89D35}" xr6:coauthVersionLast="45" xr6:coauthVersionMax="46" xr10:uidLastSave="{26182BF8-F3A5-484C-BE9F-955CF081D928}"/>
  <bookViews>
    <workbookView xWindow="28680" yWindow="-120" windowWidth="29040" windowHeight="16440" firstSheet="1" activeTab="2" xr2:uid="{C1189A59-1CF5-42C9-8F65-46DA90D848B0}"/>
  </bookViews>
  <sheets>
    <sheet name="Readme" sheetId="6" r:id="rId1"/>
    <sheet name="Summary-Dashboard" sheetId="4" r:id="rId2"/>
    <sheet name="ET Jan-Dec-2020" sheetId="1" r:id="rId3"/>
  </sheets>
  <definedNames>
    <definedName name="NativeTimeline_Date_of_assessment">#N/A</definedName>
    <definedName name="Slicer_IDPs_Trigger">#N/A</definedName>
  </definedNames>
  <calcPr calcId="191028"/>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238" i="1" l="1"/>
  <c r="AX238" i="1"/>
  <c r="BI238" i="1"/>
  <c r="BJ238" i="1"/>
  <c r="AW237" i="1"/>
  <c r="AX237" i="1"/>
  <c r="BI237" i="1"/>
  <c r="BJ237" i="1"/>
  <c r="AW236" i="1"/>
  <c r="AX236" i="1"/>
  <c r="BI236" i="1"/>
  <c r="BJ236" i="1"/>
  <c r="AW235" i="1"/>
  <c r="AX235" i="1"/>
  <c r="BI235" i="1"/>
  <c r="BJ235" i="1"/>
  <c r="BK237" i="1" l="1"/>
  <c r="BL237" i="1" s="1"/>
  <c r="BK238" i="1"/>
  <c r="BL238" i="1" s="1"/>
  <c r="BK236" i="1"/>
  <c r="BL236" i="1" s="1"/>
  <c r="BK235" i="1"/>
  <c r="BL235" i="1" s="1"/>
  <c r="AW234" i="1" l="1"/>
  <c r="AX234" i="1"/>
  <c r="BI234" i="1"/>
  <c r="BJ234" i="1"/>
  <c r="AW233" i="1"/>
  <c r="AX233" i="1"/>
  <c r="BI233" i="1"/>
  <c r="BJ233" i="1"/>
  <c r="AW232" i="1"/>
  <c r="AX232" i="1"/>
  <c r="BI232" i="1"/>
  <c r="BJ232" i="1"/>
  <c r="AW231" i="1"/>
  <c r="AX231" i="1"/>
  <c r="BI231" i="1"/>
  <c r="BJ231" i="1"/>
  <c r="BK234" i="1" l="1"/>
  <c r="BL234" i="1" s="1"/>
  <c r="BK233" i="1"/>
  <c r="BL233" i="1" s="1"/>
  <c r="BK232" i="1"/>
  <c r="BL232" i="1" s="1"/>
  <c r="BK231" i="1"/>
  <c r="BL231" i="1" s="1"/>
  <c r="AW230" i="1"/>
  <c r="AX230" i="1"/>
  <c r="BI230" i="1"/>
  <c r="BJ230" i="1"/>
  <c r="AW229" i="1"/>
  <c r="AX229" i="1"/>
  <c r="BI229" i="1"/>
  <c r="BJ229" i="1"/>
  <c r="AW228" i="1"/>
  <c r="AX228" i="1"/>
  <c r="BI228" i="1"/>
  <c r="BJ228" i="1"/>
  <c r="AW227" i="1"/>
  <c r="AX227" i="1"/>
  <c r="BI227" i="1"/>
  <c r="BJ227" i="1"/>
  <c r="AW226" i="1"/>
  <c r="AX226" i="1"/>
  <c r="BI226" i="1"/>
  <c r="BJ226" i="1"/>
  <c r="AW225" i="1"/>
  <c r="AX225" i="1"/>
  <c r="BI225" i="1"/>
  <c r="BJ225" i="1"/>
  <c r="AW224" i="1"/>
  <c r="AX224" i="1"/>
  <c r="BI224" i="1"/>
  <c r="BJ224" i="1"/>
  <c r="AW223" i="1"/>
  <c r="AX223" i="1"/>
  <c r="BI223" i="1"/>
  <c r="BJ223" i="1"/>
  <c r="AW222" i="1"/>
  <c r="AX222" i="1"/>
  <c r="BI222" i="1"/>
  <c r="BJ222" i="1"/>
  <c r="AW221" i="1"/>
  <c r="AX221" i="1"/>
  <c r="BI221" i="1"/>
  <c r="BJ221" i="1"/>
  <c r="BK220" i="1"/>
  <c r="AX106" i="1"/>
  <c r="AX11" i="1"/>
  <c r="BI3" i="1"/>
  <c r="BJ3" i="1"/>
  <c r="BI4" i="1"/>
  <c r="BJ4" i="1"/>
  <c r="BI5" i="1"/>
  <c r="BJ5" i="1"/>
  <c r="BI6" i="1"/>
  <c r="BJ6" i="1"/>
  <c r="BI7" i="1"/>
  <c r="BJ7" i="1"/>
  <c r="BI8" i="1"/>
  <c r="BJ8" i="1"/>
  <c r="BI9" i="1"/>
  <c r="BJ9" i="1"/>
  <c r="BI10" i="1"/>
  <c r="BJ10" i="1"/>
  <c r="BI11" i="1"/>
  <c r="BJ11" i="1"/>
  <c r="BI12" i="1"/>
  <c r="BJ12" i="1"/>
  <c r="BI13" i="1"/>
  <c r="BJ13" i="1"/>
  <c r="BI14" i="1"/>
  <c r="BJ14" i="1"/>
  <c r="BI15" i="1"/>
  <c r="BJ15" i="1"/>
  <c r="BI16" i="1"/>
  <c r="BJ16" i="1"/>
  <c r="BI17" i="1"/>
  <c r="BJ17" i="1"/>
  <c r="BI18" i="1"/>
  <c r="BJ18" i="1"/>
  <c r="BI19" i="1"/>
  <c r="BJ19" i="1"/>
  <c r="BI20" i="1"/>
  <c r="BJ20" i="1"/>
  <c r="BI21" i="1"/>
  <c r="BJ21" i="1"/>
  <c r="BI22" i="1"/>
  <c r="BJ22" i="1"/>
  <c r="BI23" i="1"/>
  <c r="BJ23" i="1"/>
  <c r="BI24" i="1"/>
  <c r="BJ24" i="1"/>
  <c r="BI25" i="1"/>
  <c r="BJ25" i="1"/>
  <c r="BI26" i="1"/>
  <c r="BJ26" i="1"/>
  <c r="BI27" i="1"/>
  <c r="BJ27" i="1"/>
  <c r="BI28" i="1"/>
  <c r="BJ28" i="1"/>
  <c r="BI29" i="1"/>
  <c r="BJ29" i="1"/>
  <c r="BI30" i="1"/>
  <c r="BJ30" i="1"/>
  <c r="BI31" i="1"/>
  <c r="BJ31" i="1"/>
  <c r="BI32" i="1"/>
  <c r="BJ32" i="1"/>
  <c r="BI33" i="1"/>
  <c r="BJ33" i="1"/>
  <c r="BI34" i="1"/>
  <c r="BJ34" i="1"/>
  <c r="BI35" i="1"/>
  <c r="BJ35" i="1"/>
  <c r="BI36" i="1"/>
  <c r="BJ36" i="1"/>
  <c r="BI37" i="1"/>
  <c r="BJ37" i="1"/>
  <c r="BI38" i="1"/>
  <c r="BJ38" i="1"/>
  <c r="BI39" i="1"/>
  <c r="BJ39" i="1"/>
  <c r="BI40" i="1"/>
  <c r="BJ40" i="1"/>
  <c r="BI41" i="1"/>
  <c r="BJ41" i="1"/>
  <c r="BI42" i="1"/>
  <c r="BJ42" i="1"/>
  <c r="BI43" i="1"/>
  <c r="BJ43" i="1"/>
  <c r="BI44" i="1"/>
  <c r="BJ44" i="1"/>
  <c r="BI45" i="1"/>
  <c r="BJ45" i="1"/>
  <c r="BI46" i="1"/>
  <c r="BJ46" i="1"/>
  <c r="BI47" i="1"/>
  <c r="BJ47" i="1"/>
  <c r="BI48" i="1"/>
  <c r="BJ48" i="1"/>
  <c r="BI49" i="1"/>
  <c r="BJ49" i="1"/>
  <c r="BI50" i="1"/>
  <c r="BJ50" i="1"/>
  <c r="BI51" i="1"/>
  <c r="BJ51" i="1"/>
  <c r="BI52" i="1"/>
  <c r="BJ52" i="1"/>
  <c r="BI53" i="1"/>
  <c r="BJ53" i="1"/>
  <c r="BI54" i="1"/>
  <c r="BJ54" i="1"/>
  <c r="BI55" i="1"/>
  <c r="BJ55" i="1"/>
  <c r="BI56" i="1"/>
  <c r="BJ56" i="1"/>
  <c r="BI57" i="1"/>
  <c r="BJ57" i="1"/>
  <c r="BI58" i="1"/>
  <c r="BJ58" i="1"/>
  <c r="BI59" i="1"/>
  <c r="BJ59" i="1"/>
  <c r="BI60" i="1"/>
  <c r="BJ60" i="1"/>
  <c r="BI61" i="1"/>
  <c r="BJ61" i="1"/>
  <c r="BI62" i="1"/>
  <c r="BJ62" i="1"/>
  <c r="BI63" i="1"/>
  <c r="BJ63" i="1"/>
  <c r="BI64" i="1"/>
  <c r="BJ64" i="1"/>
  <c r="BI65" i="1"/>
  <c r="BJ65" i="1"/>
  <c r="BI66" i="1"/>
  <c r="BJ66" i="1"/>
  <c r="BI67" i="1"/>
  <c r="BJ67" i="1"/>
  <c r="BI68" i="1"/>
  <c r="BJ68" i="1"/>
  <c r="BI69" i="1"/>
  <c r="BJ69" i="1"/>
  <c r="BI70" i="1"/>
  <c r="BJ70" i="1"/>
  <c r="BI71" i="1"/>
  <c r="BJ71" i="1"/>
  <c r="BI72" i="1"/>
  <c r="BJ72" i="1"/>
  <c r="BI73" i="1"/>
  <c r="BJ73" i="1"/>
  <c r="BI74" i="1"/>
  <c r="BJ74" i="1"/>
  <c r="BI75" i="1"/>
  <c r="BJ75" i="1"/>
  <c r="BI76" i="1"/>
  <c r="BJ76" i="1"/>
  <c r="BI77" i="1"/>
  <c r="BJ77" i="1"/>
  <c r="BI78" i="1"/>
  <c r="BJ78" i="1"/>
  <c r="BI79" i="1"/>
  <c r="BJ79" i="1"/>
  <c r="BI80" i="1"/>
  <c r="BJ80" i="1"/>
  <c r="BI81" i="1"/>
  <c r="BJ81" i="1"/>
  <c r="BI82" i="1"/>
  <c r="BJ82" i="1"/>
  <c r="BI83" i="1"/>
  <c r="BJ83" i="1"/>
  <c r="BI84" i="1"/>
  <c r="BJ84" i="1"/>
  <c r="BI85" i="1"/>
  <c r="BJ85" i="1"/>
  <c r="BI86" i="1"/>
  <c r="BJ86" i="1"/>
  <c r="BI87" i="1"/>
  <c r="BJ87" i="1"/>
  <c r="BI88" i="1"/>
  <c r="BJ88" i="1"/>
  <c r="BI89" i="1"/>
  <c r="BJ89" i="1"/>
  <c r="BI90" i="1"/>
  <c r="BJ90" i="1"/>
  <c r="BI91" i="1"/>
  <c r="BJ91" i="1"/>
  <c r="BI92" i="1"/>
  <c r="BJ92" i="1"/>
  <c r="BI93" i="1"/>
  <c r="BJ93" i="1"/>
  <c r="BI94" i="1"/>
  <c r="BJ94" i="1"/>
  <c r="BI95" i="1"/>
  <c r="BJ95" i="1"/>
  <c r="BI96" i="1"/>
  <c r="BJ96" i="1"/>
  <c r="BI97" i="1"/>
  <c r="BJ97" i="1"/>
  <c r="BI98" i="1"/>
  <c r="BJ98" i="1"/>
  <c r="BI99" i="1"/>
  <c r="BJ99" i="1"/>
  <c r="BI100" i="1"/>
  <c r="BJ100" i="1"/>
  <c r="BI101" i="1"/>
  <c r="BJ101" i="1"/>
  <c r="BI102" i="1"/>
  <c r="BJ102" i="1"/>
  <c r="BI103" i="1"/>
  <c r="BJ103" i="1"/>
  <c r="BI104" i="1"/>
  <c r="BJ104" i="1"/>
  <c r="BI105" i="1"/>
  <c r="BJ105" i="1"/>
  <c r="BI106" i="1"/>
  <c r="BJ106" i="1"/>
  <c r="BI107" i="1"/>
  <c r="BJ107" i="1"/>
  <c r="BI108" i="1"/>
  <c r="BJ108" i="1"/>
  <c r="BI109" i="1"/>
  <c r="BJ109" i="1"/>
  <c r="BI110" i="1"/>
  <c r="BJ110" i="1"/>
  <c r="BI111" i="1"/>
  <c r="BJ111" i="1"/>
  <c r="BI112" i="1"/>
  <c r="BJ112" i="1"/>
  <c r="BI113" i="1"/>
  <c r="BJ113" i="1"/>
  <c r="BI114" i="1"/>
  <c r="BJ114" i="1"/>
  <c r="BI115" i="1"/>
  <c r="BJ115" i="1"/>
  <c r="BI116" i="1"/>
  <c r="BJ116" i="1"/>
  <c r="BI117" i="1"/>
  <c r="BJ117" i="1"/>
  <c r="BI118" i="1"/>
  <c r="BJ118" i="1"/>
  <c r="BI119" i="1"/>
  <c r="BJ119" i="1"/>
  <c r="BI120" i="1"/>
  <c r="BJ120" i="1"/>
  <c r="BI121" i="1"/>
  <c r="BJ121" i="1"/>
  <c r="BI122" i="1"/>
  <c r="BJ122" i="1"/>
  <c r="BI123" i="1"/>
  <c r="BJ123" i="1"/>
  <c r="BI124" i="1"/>
  <c r="BJ124" i="1"/>
  <c r="BI125" i="1"/>
  <c r="BJ125" i="1"/>
  <c r="BI126" i="1"/>
  <c r="BJ126" i="1"/>
  <c r="BI127" i="1"/>
  <c r="BJ127" i="1"/>
  <c r="BI128" i="1"/>
  <c r="BJ128" i="1"/>
  <c r="BI129" i="1"/>
  <c r="BJ129" i="1"/>
  <c r="BI130" i="1"/>
  <c r="BJ130" i="1"/>
  <c r="BI131" i="1"/>
  <c r="BJ131" i="1"/>
  <c r="BI132" i="1"/>
  <c r="BJ132" i="1"/>
  <c r="BI133" i="1"/>
  <c r="BJ133" i="1"/>
  <c r="BI134" i="1"/>
  <c r="BJ134" i="1"/>
  <c r="BI135" i="1"/>
  <c r="BJ135" i="1"/>
  <c r="BI136" i="1"/>
  <c r="BJ136" i="1"/>
  <c r="BI137" i="1"/>
  <c r="BJ137" i="1"/>
  <c r="BI138" i="1"/>
  <c r="BJ138" i="1"/>
  <c r="BI139" i="1"/>
  <c r="BJ139" i="1"/>
  <c r="BI140" i="1"/>
  <c r="BJ140" i="1"/>
  <c r="BI141" i="1"/>
  <c r="BJ141" i="1"/>
  <c r="BI142" i="1"/>
  <c r="BJ142" i="1"/>
  <c r="BI143" i="1"/>
  <c r="BJ143" i="1"/>
  <c r="BI144" i="1"/>
  <c r="BJ144" i="1"/>
  <c r="BI145" i="1"/>
  <c r="BJ145" i="1"/>
  <c r="BI146" i="1"/>
  <c r="BJ146" i="1"/>
  <c r="BI147" i="1"/>
  <c r="BJ147" i="1"/>
  <c r="BI148" i="1"/>
  <c r="BJ148" i="1"/>
  <c r="BI149" i="1"/>
  <c r="BJ149" i="1"/>
  <c r="BI150" i="1"/>
  <c r="BJ150" i="1"/>
  <c r="BI151" i="1"/>
  <c r="BJ151" i="1"/>
  <c r="BI152" i="1"/>
  <c r="BJ152" i="1"/>
  <c r="BI153" i="1"/>
  <c r="BJ153" i="1"/>
  <c r="BI154" i="1"/>
  <c r="BJ154" i="1"/>
  <c r="BI155" i="1"/>
  <c r="BJ155" i="1"/>
  <c r="BI156" i="1"/>
  <c r="BJ156" i="1"/>
  <c r="BI157" i="1"/>
  <c r="BJ157" i="1"/>
  <c r="BI158" i="1"/>
  <c r="BJ158" i="1"/>
  <c r="BI159" i="1"/>
  <c r="BJ159" i="1"/>
  <c r="BI160" i="1"/>
  <c r="BJ160" i="1"/>
  <c r="BI161" i="1"/>
  <c r="BJ161" i="1"/>
  <c r="BI162" i="1"/>
  <c r="BJ162" i="1"/>
  <c r="BI163" i="1"/>
  <c r="BJ163" i="1"/>
  <c r="BI164" i="1"/>
  <c r="BJ164" i="1"/>
  <c r="BI165" i="1"/>
  <c r="BJ165" i="1"/>
  <c r="BI166" i="1"/>
  <c r="BJ166" i="1"/>
  <c r="BI167" i="1"/>
  <c r="BJ167" i="1"/>
  <c r="BI168" i="1"/>
  <c r="BJ168" i="1"/>
  <c r="BI169" i="1"/>
  <c r="BJ169" i="1"/>
  <c r="BI170" i="1"/>
  <c r="BJ170" i="1"/>
  <c r="BI171" i="1"/>
  <c r="BJ171" i="1"/>
  <c r="BI172" i="1"/>
  <c r="BJ172" i="1"/>
  <c r="BI173" i="1"/>
  <c r="BJ173" i="1"/>
  <c r="BI174" i="1"/>
  <c r="BJ174" i="1"/>
  <c r="BI175" i="1"/>
  <c r="BJ175" i="1"/>
  <c r="BI176" i="1"/>
  <c r="BJ176" i="1"/>
  <c r="BI177" i="1"/>
  <c r="BJ177" i="1"/>
  <c r="BI178" i="1"/>
  <c r="BJ178" i="1"/>
  <c r="BI179" i="1"/>
  <c r="BJ179" i="1"/>
  <c r="BI180" i="1"/>
  <c r="BJ180" i="1"/>
  <c r="BI181" i="1"/>
  <c r="BJ181" i="1"/>
  <c r="BI182" i="1"/>
  <c r="BJ182" i="1"/>
  <c r="BI183" i="1"/>
  <c r="BJ183" i="1"/>
  <c r="BI184" i="1"/>
  <c r="BJ184" i="1"/>
  <c r="BI185" i="1"/>
  <c r="BJ185" i="1"/>
  <c r="BI186" i="1"/>
  <c r="BJ186" i="1"/>
  <c r="BI187" i="1"/>
  <c r="BJ187" i="1"/>
  <c r="BI188" i="1"/>
  <c r="BJ188" i="1"/>
  <c r="BI189" i="1"/>
  <c r="BJ189" i="1"/>
  <c r="BI190" i="1"/>
  <c r="BJ190" i="1"/>
  <c r="BI191" i="1"/>
  <c r="BJ191" i="1"/>
  <c r="BI192" i="1"/>
  <c r="BJ192" i="1"/>
  <c r="BI193" i="1"/>
  <c r="BJ193" i="1"/>
  <c r="BI194" i="1"/>
  <c r="BJ194" i="1"/>
  <c r="BI195" i="1"/>
  <c r="BJ195" i="1"/>
  <c r="BI196" i="1"/>
  <c r="BJ196" i="1"/>
  <c r="BI197" i="1"/>
  <c r="BJ197" i="1"/>
  <c r="BI198" i="1"/>
  <c r="BJ198" i="1"/>
  <c r="BI199" i="1"/>
  <c r="BJ199" i="1"/>
  <c r="BI200" i="1"/>
  <c r="BJ200" i="1"/>
  <c r="BI201" i="1"/>
  <c r="BJ201" i="1"/>
  <c r="BI202" i="1"/>
  <c r="BJ202" i="1"/>
  <c r="BI203" i="1"/>
  <c r="BJ203" i="1"/>
  <c r="BI204" i="1"/>
  <c r="BJ204" i="1"/>
  <c r="BI205" i="1"/>
  <c r="BJ205" i="1"/>
  <c r="BI206" i="1"/>
  <c r="BJ206" i="1"/>
  <c r="BI207" i="1"/>
  <c r="BJ207" i="1"/>
  <c r="BI208" i="1"/>
  <c r="BJ208" i="1"/>
  <c r="BI209" i="1"/>
  <c r="BJ209" i="1"/>
  <c r="BI210" i="1"/>
  <c r="BJ210" i="1"/>
  <c r="BI211" i="1"/>
  <c r="BJ211" i="1"/>
  <c r="BI212" i="1"/>
  <c r="BJ212" i="1"/>
  <c r="BI213" i="1"/>
  <c r="BJ213" i="1"/>
  <c r="BI214" i="1"/>
  <c r="BJ214" i="1"/>
  <c r="BI215" i="1"/>
  <c r="BJ215" i="1"/>
  <c r="BI216" i="1"/>
  <c r="BJ216" i="1"/>
  <c r="BI217" i="1"/>
  <c r="BJ217" i="1"/>
  <c r="BJ2" i="1"/>
  <c r="BI2" i="1"/>
  <c r="BK230" i="1" l="1"/>
  <c r="BL230" i="1" s="1"/>
  <c r="BK228" i="1"/>
  <c r="BL228" i="1" s="1"/>
  <c r="BK229" i="1"/>
  <c r="BL229" i="1" s="1"/>
  <c r="BK227" i="1"/>
  <c r="BL227" i="1" s="1"/>
  <c r="BK223" i="1"/>
  <c r="BL223" i="1" s="1"/>
  <c r="BK226" i="1"/>
  <c r="BL226" i="1" s="1"/>
  <c r="BK225" i="1"/>
  <c r="BL225" i="1" s="1"/>
  <c r="BK224" i="1"/>
  <c r="BL224" i="1" s="1"/>
  <c r="BK222" i="1"/>
  <c r="BL222" i="1" s="1"/>
  <c r="BK221" i="1"/>
  <c r="BL221" i="1" s="1"/>
  <c r="BK106" i="1"/>
  <c r="BL106" i="1" s="1"/>
  <c r="BK11" i="1"/>
  <c r="BL11" i="1" s="1"/>
  <c r="BK2" i="1"/>
  <c r="AW220" i="1" l="1"/>
  <c r="AX220" i="1"/>
  <c r="BL220" i="1" s="1"/>
  <c r="AW219" i="1" l="1"/>
  <c r="AX219" i="1"/>
  <c r="AW218" i="1"/>
  <c r="AX218" i="1"/>
  <c r="I26" i="4"/>
  <c r="I24" i="4"/>
  <c r="I25" i="4"/>
  <c r="I23" i="4"/>
  <c r="L36" i="4"/>
  <c r="F36" i="4"/>
  <c r="F37" i="4"/>
  <c r="L37" i="4"/>
  <c r="F39" i="4"/>
  <c r="F38" i="4"/>
  <c r="L35" i="4" l="1"/>
  <c r="M36" i="4" s="1"/>
  <c r="E17" i="4"/>
  <c r="BL219" i="1" l="1"/>
  <c r="BL218" i="1"/>
  <c r="M37" i="4"/>
  <c r="M35" i="4" s="1"/>
  <c r="AW217" i="1"/>
  <c r="AX217" i="1"/>
  <c r="AW216" i="1"/>
  <c r="AX216" i="1"/>
  <c r="AW215" i="1"/>
  <c r="AX215"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5" i="1"/>
  <c r="AX196" i="1"/>
  <c r="AX197" i="1"/>
  <c r="AX198" i="1"/>
  <c r="AX199" i="1"/>
  <c r="AX194" i="1"/>
  <c r="AX2" i="1"/>
  <c r="BL2" i="1" s="1"/>
  <c r="AX3" i="1"/>
  <c r="AX4" i="1"/>
  <c r="AX5" i="1"/>
  <c r="AX74" i="1"/>
  <c r="AX6" i="1"/>
  <c r="AX7" i="1"/>
  <c r="AX8" i="1"/>
  <c r="AX9" i="1"/>
  <c r="AX10" i="1"/>
  <c r="AX12" i="1"/>
  <c r="AX13" i="1"/>
  <c r="AX14" i="1"/>
  <c r="AX15" i="1"/>
  <c r="AX16" i="1"/>
  <c r="AX17" i="1"/>
  <c r="AX18" i="1"/>
  <c r="AX19" i="1"/>
  <c r="AX20" i="1"/>
  <c r="AX21" i="1"/>
  <c r="AX22" i="1"/>
  <c r="AX23" i="1"/>
  <c r="AX24" i="1"/>
  <c r="AX25" i="1"/>
  <c r="AX26" i="1"/>
  <c r="AX27" i="1"/>
  <c r="AX35" i="1"/>
  <c r="AX36" i="1"/>
  <c r="AX37" i="1"/>
  <c r="AX28" i="1"/>
  <c r="AX38"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5" i="1"/>
  <c r="AX76" i="1"/>
  <c r="AX39" i="1"/>
  <c r="AX29" i="1"/>
  <c r="AX30" i="1"/>
  <c r="AX40" i="1"/>
  <c r="AX31" i="1"/>
  <c r="AX32" i="1"/>
  <c r="AX33" i="1"/>
  <c r="AX41" i="1"/>
  <c r="AX34" i="1"/>
  <c r="AX42" i="1"/>
  <c r="AX43" i="1"/>
  <c r="AX200" i="1"/>
  <c r="AX204" i="1"/>
  <c r="AX210" i="1"/>
  <c r="AX209" i="1"/>
  <c r="AX203" i="1"/>
  <c r="AX211" i="1"/>
  <c r="AX214" i="1"/>
  <c r="AX201" i="1"/>
  <c r="AX206" i="1"/>
  <c r="AX212" i="1"/>
  <c r="AX213" i="1"/>
  <c r="AX207" i="1"/>
  <c r="AX208" i="1"/>
  <c r="AX205" i="1"/>
  <c r="AX202" i="1"/>
  <c r="AX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5" i="1"/>
  <c r="AW196" i="1"/>
  <c r="AW197" i="1"/>
  <c r="AW198" i="1"/>
  <c r="AW199" i="1"/>
  <c r="AW194" i="1"/>
  <c r="AW2" i="1"/>
  <c r="AW3" i="1"/>
  <c r="AW4" i="1"/>
  <c r="AW5" i="1"/>
  <c r="AW74" i="1"/>
  <c r="AW6" i="1"/>
  <c r="AW7" i="1"/>
  <c r="AW8" i="1"/>
  <c r="AW9" i="1"/>
  <c r="AW10" i="1"/>
  <c r="AW11" i="1"/>
  <c r="AW12" i="1"/>
  <c r="AW13" i="1"/>
  <c r="AW14" i="1"/>
  <c r="AW15" i="1"/>
  <c r="AW16" i="1"/>
  <c r="AW17" i="1"/>
  <c r="AW18" i="1"/>
  <c r="AW19" i="1"/>
  <c r="AW20" i="1"/>
  <c r="AW21" i="1"/>
  <c r="AW22" i="1"/>
  <c r="AW23" i="1"/>
  <c r="AW24" i="1"/>
  <c r="AW25" i="1"/>
  <c r="AW26" i="1"/>
  <c r="AW27" i="1"/>
  <c r="AW35" i="1"/>
  <c r="AW36" i="1"/>
  <c r="AW37" i="1"/>
  <c r="AW28" i="1"/>
  <c r="AW38"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5" i="1"/>
  <c r="AW76" i="1"/>
  <c r="AW39" i="1"/>
  <c r="AW29" i="1"/>
  <c r="AW30" i="1"/>
  <c r="AW40" i="1"/>
  <c r="AW31" i="1"/>
  <c r="AW32" i="1"/>
  <c r="AW33" i="1"/>
  <c r="AW41" i="1"/>
  <c r="AW34" i="1"/>
  <c r="AW42" i="1"/>
  <c r="AW43" i="1"/>
  <c r="AW200" i="1"/>
  <c r="AW204" i="1"/>
  <c r="AW210" i="1"/>
  <c r="AW209" i="1"/>
  <c r="AW203" i="1"/>
  <c r="AW211" i="1"/>
  <c r="AW214" i="1"/>
  <c r="AW201" i="1"/>
  <c r="AW206" i="1"/>
  <c r="AW212" i="1"/>
  <c r="AW213" i="1"/>
  <c r="AW207" i="1"/>
  <c r="AW208" i="1"/>
  <c r="AW205" i="1"/>
  <c r="AW202" i="1"/>
  <c r="AW77" i="1"/>
  <c r="BK203" i="1" l="1"/>
  <c r="BL203" i="1" s="1"/>
  <c r="BK150" i="1"/>
  <c r="BL150" i="1" s="1"/>
  <c r="BK118" i="1"/>
  <c r="BL118" i="1" s="1"/>
  <c r="BK102" i="1"/>
  <c r="BL102" i="1" s="1"/>
  <c r="BK22" i="1"/>
  <c r="BL22" i="1" s="1"/>
  <c r="BK101" i="1"/>
  <c r="BL101" i="1" s="1"/>
  <c r="BK93" i="1"/>
  <c r="BL93" i="1" s="1"/>
  <c r="BK212" i="1"/>
  <c r="BL212" i="1" s="1"/>
  <c r="BK72" i="1"/>
  <c r="BL72" i="1" s="1"/>
  <c r="BK74" i="1"/>
  <c r="BL74" i="1" s="1"/>
  <c r="BK197" i="1"/>
  <c r="BL197" i="1" s="1"/>
  <c r="BK188" i="1"/>
  <c r="BL188" i="1" s="1"/>
  <c r="BK172" i="1"/>
  <c r="BL172" i="1" s="1"/>
  <c r="BK164" i="1"/>
  <c r="BL164" i="1" s="1"/>
  <c r="BK148" i="1"/>
  <c r="BL148" i="1" s="1"/>
  <c r="BK108" i="1"/>
  <c r="BL108" i="1" s="1"/>
  <c r="BK100" i="1"/>
  <c r="BL100" i="1" s="1"/>
  <c r="BK92" i="1"/>
  <c r="BL92" i="1" s="1"/>
  <c r="BK211" i="1"/>
  <c r="BL211" i="1" s="1"/>
  <c r="BK44" i="1"/>
  <c r="BL44" i="1" s="1"/>
  <c r="BK104" i="1"/>
  <c r="BL104" i="1" s="1"/>
  <c r="BK207" i="1"/>
  <c r="BL207" i="1" s="1"/>
  <c r="BK66" i="1"/>
  <c r="BL66" i="1" s="1"/>
  <c r="BK166" i="1"/>
  <c r="BL166" i="1" s="1"/>
  <c r="BK94" i="1"/>
  <c r="BL94" i="1" s="1"/>
  <c r="BK57" i="1"/>
  <c r="BL57" i="1" s="1"/>
  <c r="BK14" i="1"/>
  <c r="BL14" i="1" s="1"/>
  <c r="BK85" i="1"/>
  <c r="BL85" i="1" s="1"/>
  <c r="BK206" i="1"/>
  <c r="BL206" i="1" s="1"/>
  <c r="BK40" i="1"/>
  <c r="BL40" i="1" s="1"/>
  <c r="BK71" i="1"/>
  <c r="BL71" i="1" s="1"/>
  <c r="BK20" i="1"/>
  <c r="BL20" i="1" s="1"/>
  <c r="BK187" i="1"/>
  <c r="BL187" i="1" s="1"/>
  <c r="BK179" i="1"/>
  <c r="BL179" i="1" s="1"/>
  <c r="BK171" i="1"/>
  <c r="BL171" i="1" s="1"/>
  <c r="BK163" i="1"/>
  <c r="BL163" i="1" s="1"/>
  <c r="BK147" i="1"/>
  <c r="BL147" i="1" s="1"/>
  <c r="BK139" i="1"/>
  <c r="BL139" i="1" s="1"/>
  <c r="BK131" i="1"/>
  <c r="BL131" i="1" s="1"/>
  <c r="BK123" i="1"/>
  <c r="BL123" i="1" s="1"/>
  <c r="BK107" i="1"/>
  <c r="BL107" i="1" s="1"/>
  <c r="BK99" i="1"/>
  <c r="BL99" i="1" s="1"/>
  <c r="BK91" i="1"/>
  <c r="BL91" i="1" s="1"/>
  <c r="BK25" i="1"/>
  <c r="BL25" i="1" s="1"/>
  <c r="BK128" i="1"/>
  <c r="BL128" i="1" s="1"/>
  <c r="BK58" i="1"/>
  <c r="BL58" i="1" s="1"/>
  <c r="BK134" i="1"/>
  <c r="BL134" i="1" s="1"/>
  <c r="BK78" i="1"/>
  <c r="BL78" i="1" s="1"/>
  <c r="BK210" i="1"/>
  <c r="BL210" i="1" s="1"/>
  <c r="BK6" i="1"/>
  <c r="BL6" i="1" s="1"/>
  <c r="BK117" i="1"/>
  <c r="BL117" i="1" s="1"/>
  <c r="BK201" i="1"/>
  <c r="BL201" i="1" s="1"/>
  <c r="BK43" i="1"/>
  <c r="BL43" i="1" s="1"/>
  <c r="BK30" i="1"/>
  <c r="BL30" i="1" s="1"/>
  <c r="BK70" i="1"/>
  <c r="BL70" i="1" s="1"/>
  <c r="BK62" i="1"/>
  <c r="BL62" i="1" s="1"/>
  <c r="BK46" i="1"/>
  <c r="BL46" i="1" s="1"/>
  <c r="BK27" i="1"/>
  <c r="BL27" i="1" s="1"/>
  <c r="BK19" i="1"/>
  <c r="BL19" i="1" s="1"/>
  <c r="BK195" i="1"/>
  <c r="BL195" i="1" s="1"/>
  <c r="BK186" i="1"/>
  <c r="BL186" i="1" s="1"/>
  <c r="BK170" i="1"/>
  <c r="BL170" i="1" s="1"/>
  <c r="BK162" i="1"/>
  <c r="BL162" i="1" s="1"/>
  <c r="BK154" i="1"/>
  <c r="BL154" i="1" s="1"/>
  <c r="BK146" i="1"/>
  <c r="BL146" i="1" s="1"/>
  <c r="BK138" i="1"/>
  <c r="BL138" i="1" s="1"/>
  <c r="BK98" i="1"/>
  <c r="BL98" i="1" s="1"/>
  <c r="BK90" i="1"/>
  <c r="BL90" i="1" s="1"/>
  <c r="BK9" i="1"/>
  <c r="BL9" i="1" s="1"/>
  <c r="BK80" i="1"/>
  <c r="BL80" i="1" s="1"/>
  <c r="BK76" i="1"/>
  <c r="BL76" i="1" s="1"/>
  <c r="BK33" i="1"/>
  <c r="BL33" i="1" s="1"/>
  <c r="BK158" i="1"/>
  <c r="BL158" i="1" s="1"/>
  <c r="BK110" i="1"/>
  <c r="BL110" i="1" s="1"/>
  <c r="BK32" i="1"/>
  <c r="BL32" i="1" s="1"/>
  <c r="BK198" i="1"/>
  <c r="BL198" i="1" s="1"/>
  <c r="BK157" i="1"/>
  <c r="BL157" i="1" s="1"/>
  <c r="BK202" i="1"/>
  <c r="BL202" i="1" s="1"/>
  <c r="BK214" i="1"/>
  <c r="BL214" i="1" s="1"/>
  <c r="BK42" i="1"/>
  <c r="BL42" i="1" s="1"/>
  <c r="BK29" i="1"/>
  <c r="BL29" i="1" s="1"/>
  <c r="BK53" i="1"/>
  <c r="BL53" i="1" s="1"/>
  <c r="BK18" i="1"/>
  <c r="BL18" i="1" s="1"/>
  <c r="BK10" i="1"/>
  <c r="BL10" i="1" s="1"/>
  <c r="BK3" i="1"/>
  <c r="BL3" i="1" s="1"/>
  <c r="BK185" i="1"/>
  <c r="BL185" i="1" s="1"/>
  <c r="BK177" i="1"/>
  <c r="BL177" i="1" s="1"/>
  <c r="BK169" i="1"/>
  <c r="BL169" i="1" s="1"/>
  <c r="BK153" i="1"/>
  <c r="BL153" i="1" s="1"/>
  <c r="BK137" i="1"/>
  <c r="BL137" i="1" s="1"/>
  <c r="BK121" i="1"/>
  <c r="BL121" i="1" s="1"/>
  <c r="BK113" i="1"/>
  <c r="BL113" i="1" s="1"/>
  <c r="BK105" i="1"/>
  <c r="BL105" i="1" s="1"/>
  <c r="BK89" i="1"/>
  <c r="BL89" i="1" s="1"/>
  <c r="BK81" i="1"/>
  <c r="BL81" i="1" s="1"/>
  <c r="BK217" i="1"/>
  <c r="BL217" i="1" s="1"/>
  <c r="BK68" i="1"/>
  <c r="BL68" i="1" s="1"/>
  <c r="BK41" i="1"/>
  <c r="BL41" i="1" s="1"/>
  <c r="BK59" i="1"/>
  <c r="BL59" i="1" s="1"/>
  <c r="BK38" i="1"/>
  <c r="BL38" i="1" s="1"/>
  <c r="BK24" i="1"/>
  <c r="BL24" i="1" s="1"/>
  <c r="BK16" i="1"/>
  <c r="BL16" i="1" s="1"/>
  <c r="BK194" i="1"/>
  <c r="BL194" i="1" s="1"/>
  <c r="BK191" i="1"/>
  <c r="BL191" i="1" s="1"/>
  <c r="BK167" i="1"/>
  <c r="BL167" i="1" s="1"/>
  <c r="BK159" i="1"/>
  <c r="BL159" i="1" s="1"/>
  <c r="BK143" i="1"/>
  <c r="BL143" i="1" s="1"/>
  <c r="BK127" i="1"/>
  <c r="BL127" i="1" s="1"/>
  <c r="BK95" i="1"/>
  <c r="BL95" i="1" s="1"/>
  <c r="BK79" i="1"/>
  <c r="BL79" i="1" s="1"/>
  <c r="BK168" i="1"/>
  <c r="BL168" i="1" s="1"/>
  <c r="BK209" i="1"/>
  <c r="BL209" i="1" s="1"/>
  <c r="BK50" i="1"/>
  <c r="BL50" i="1" s="1"/>
  <c r="BK142" i="1"/>
  <c r="BL142" i="1" s="1"/>
  <c r="BK65" i="1"/>
  <c r="BL65" i="1" s="1"/>
  <c r="BK83" i="1"/>
  <c r="BL83" i="1" s="1"/>
  <c r="BK73" i="1"/>
  <c r="BL73" i="1" s="1"/>
  <c r="BK126" i="1"/>
  <c r="BL126" i="1" s="1"/>
  <c r="BK175" i="1"/>
  <c r="BL175" i="1" s="1"/>
  <c r="BK88" i="1"/>
  <c r="BL88" i="1" s="1"/>
  <c r="BK12" i="1"/>
  <c r="BL12" i="1" s="1"/>
  <c r="BK205" i="1"/>
  <c r="BL205" i="1" s="1"/>
  <c r="BK37" i="1"/>
  <c r="BL37" i="1" s="1"/>
  <c r="BK141" i="1"/>
  <c r="BL141" i="1" s="1"/>
  <c r="BK36" i="1"/>
  <c r="BL36" i="1" s="1"/>
  <c r="BK67" i="1"/>
  <c r="BL67" i="1" s="1"/>
  <c r="BK13" i="1"/>
  <c r="BL13" i="1" s="1"/>
  <c r="BK145" i="1"/>
  <c r="BL145" i="1" s="1"/>
  <c r="BK180" i="1"/>
  <c r="BL180" i="1" s="1"/>
  <c r="BK130" i="1"/>
  <c r="BL130" i="1" s="1"/>
  <c r="BK122" i="1"/>
  <c r="BL122" i="1" s="1"/>
  <c r="BK77" i="1"/>
  <c r="BL77" i="1" s="1"/>
  <c r="BK56" i="1"/>
  <c r="BL56" i="1" s="1"/>
  <c r="BK26" i="1"/>
  <c r="BL26" i="1" s="1"/>
  <c r="BK182" i="1"/>
  <c r="BL182" i="1" s="1"/>
  <c r="BK213" i="1"/>
  <c r="BL213" i="1" s="1"/>
  <c r="BK55" i="1"/>
  <c r="BL55" i="1" s="1"/>
  <c r="BK51" i="1"/>
  <c r="BL51" i="1" s="1"/>
  <c r="BK173" i="1"/>
  <c r="BL173" i="1" s="1"/>
  <c r="BK199" i="1"/>
  <c r="BL199" i="1" s="1"/>
  <c r="BK152" i="1"/>
  <c r="BL152" i="1" s="1"/>
  <c r="BK155" i="1"/>
  <c r="BL155" i="1" s="1"/>
  <c r="BK115" i="1"/>
  <c r="BL115" i="1" s="1"/>
  <c r="BK52" i="1"/>
  <c r="BL52" i="1" s="1"/>
  <c r="BK192" i="1"/>
  <c r="BL192" i="1" s="1"/>
  <c r="BK96" i="1"/>
  <c r="BL96" i="1" s="1"/>
  <c r="BK151" i="1" l="1"/>
  <c r="BL151" i="1" s="1"/>
  <c r="BK75" i="1"/>
  <c r="BL75" i="1" s="1"/>
  <c r="BK87" i="1"/>
  <c r="BL87" i="1" s="1"/>
  <c r="BK119" i="1"/>
  <c r="BL119" i="1" s="1"/>
  <c r="BK183" i="1"/>
  <c r="BL183" i="1" s="1"/>
  <c r="BK61" i="1"/>
  <c r="BL61" i="1" s="1"/>
  <c r="BK60" i="1"/>
  <c r="BL60" i="1" s="1"/>
  <c r="BK4" i="1"/>
  <c r="BL4" i="1" s="1"/>
  <c r="BK215" i="1"/>
  <c r="BL215" i="1" s="1"/>
  <c r="BK208" i="1"/>
  <c r="BL208" i="1" s="1"/>
  <c r="BK63" i="1"/>
  <c r="BL63" i="1" s="1"/>
  <c r="BK181" i="1"/>
  <c r="BL181" i="1" s="1"/>
  <c r="BK184" i="1"/>
  <c r="BL184" i="1" s="1"/>
  <c r="BK124" i="1"/>
  <c r="BL124" i="1" s="1"/>
  <c r="BK156" i="1"/>
  <c r="BL156" i="1" s="1"/>
  <c r="BK21" i="1"/>
  <c r="BL21" i="1" s="1"/>
  <c r="BK64" i="1"/>
  <c r="BL64" i="1" s="1"/>
  <c r="BK165" i="1"/>
  <c r="BL165" i="1" s="1"/>
  <c r="BK23" i="1"/>
  <c r="BL23" i="1" s="1"/>
  <c r="BK144" i="1"/>
  <c r="BL144" i="1" s="1"/>
  <c r="BK86" i="1"/>
  <c r="BL86" i="1" s="1"/>
  <c r="BK17" i="1"/>
  <c r="BL17" i="1" s="1"/>
  <c r="BK97" i="1"/>
  <c r="BL97" i="1" s="1"/>
  <c r="BK129" i="1"/>
  <c r="BL129" i="1" s="1"/>
  <c r="BK161" i="1"/>
  <c r="BL161" i="1" s="1"/>
  <c r="BK193" i="1"/>
  <c r="BL193" i="1" s="1"/>
  <c r="BK69" i="1"/>
  <c r="BL69" i="1" s="1"/>
  <c r="BK190" i="1"/>
  <c r="BL190" i="1" s="1"/>
  <c r="BK82" i="1"/>
  <c r="BL82" i="1" s="1"/>
  <c r="BK114" i="1"/>
  <c r="BL114" i="1" s="1"/>
  <c r="BK178" i="1"/>
  <c r="BL178" i="1" s="1"/>
  <c r="BK54" i="1"/>
  <c r="BL54" i="1" s="1"/>
  <c r="BK49" i="1"/>
  <c r="BL49" i="1" s="1"/>
  <c r="BK174" i="1"/>
  <c r="BL174" i="1" s="1"/>
  <c r="BK34" i="1"/>
  <c r="BL34" i="1" s="1"/>
  <c r="BK196" i="1"/>
  <c r="BL196" i="1" s="1"/>
  <c r="BK35" i="1"/>
  <c r="BL35" i="1" s="1"/>
  <c r="BK132" i="1"/>
  <c r="BL132" i="1" s="1"/>
  <c r="BK189" i="1"/>
  <c r="BL189" i="1" s="1"/>
  <c r="BK112" i="1"/>
  <c r="BL112" i="1" s="1"/>
  <c r="BK103" i="1"/>
  <c r="BL103" i="1" s="1"/>
  <c r="BK109" i="1"/>
  <c r="BL109" i="1" s="1"/>
  <c r="BK160" i="1"/>
  <c r="BL160" i="1" s="1"/>
  <c r="BK15" i="1"/>
  <c r="BL15" i="1" s="1"/>
  <c r="BK5" i="1"/>
  <c r="BL5" i="1" s="1"/>
  <c r="BK125" i="1"/>
  <c r="BL125" i="1" s="1"/>
  <c r="BK140" i="1"/>
  <c r="BL140" i="1" s="1"/>
  <c r="BK48" i="1"/>
  <c r="BL48" i="1" s="1"/>
  <c r="BK39" i="1"/>
  <c r="BL39" i="1" s="1"/>
  <c r="BK135" i="1"/>
  <c r="BL135" i="1" s="1"/>
  <c r="BK45" i="1"/>
  <c r="BL45" i="1" s="1"/>
  <c r="BK28" i="1"/>
  <c r="BL28" i="1" s="1"/>
  <c r="BK216" i="1"/>
  <c r="BL216" i="1" s="1"/>
  <c r="BK47" i="1"/>
  <c r="BL47" i="1" s="1"/>
  <c r="BK31" i="1"/>
  <c r="BL31" i="1" s="1"/>
  <c r="BK120" i="1"/>
  <c r="BL120" i="1" s="1"/>
  <c r="BK111" i="1"/>
  <c r="BL111" i="1" s="1"/>
  <c r="BK8" i="1"/>
  <c r="BL8" i="1" s="1"/>
  <c r="BK136" i="1"/>
  <c r="BL136" i="1" s="1"/>
  <c r="BK176" i="1"/>
  <c r="BL176" i="1" s="1"/>
  <c r="BK200" i="1"/>
  <c r="BL200" i="1" s="1"/>
  <c r="BK149" i="1"/>
  <c r="BL149" i="1" s="1"/>
  <c r="BK7" i="1"/>
  <c r="BL7" i="1" s="1"/>
  <c r="BK84" i="1"/>
  <c r="BL84" i="1" s="1"/>
  <c r="BK116" i="1"/>
  <c r="BL116" i="1" s="1"/>
  <c r="BK204" i="1"/>
  <c r="BL204" i="1" s="1"/>
  <c r="BK133" i="1"/>
  <c r="BL133" i="1" s="1"/>
</calcChain>
</file>

<file path=xl/sharedStrings.xml><?xml version="1.0" encoding="utf-8"?>
<sst xmlns="http://schemas.openxmlformats.org/spreadsheetml/2006/main" count="12771" uniqueCount="1167">
  <si>
    <t>IOM DTM SOUTH SUDAN</t>
  </si>
  <si>
    <t xml:space="preserve">EVENT TRACKING DATASET </t>
  </si>
  <si>
    <t>January - December 2020</t>
  </si>
  <si>
    <t>Event Tracking is a rapid displacement tracking tool for capturing basic information on triggered displacements and returns at site/location level. It is based on localized assessments conducted through direct visits and/or interviews with key informants including community representatives, local authorities and humanitarian partners.</t>
  </si>
  <si>
    <t>Event Tracking complements overall efforts to report on IDP and returnee figures at country level by providing interim updates on new and secondary displacements occurring in the country between the rounds of more comprehensive rounds of Mobility Tracking.</t>
  </si>
  <si>
    <t>Data collected includes:</t>
  </si>
  <si>
    <t>Population group and numbers</t>
  </si>
  <si>
    <t>Location the group is displaced from</t>
  </si>
  <si>
    <t>Location the group is displaced to (location of the assessment same as location of destination)</t>
  </si>
  <si>
    <t>Shelter/Accommodation arrangement/ Site type</t>
  </si>
  <si>
    <t>Any initial data on sectoral needs at site/Location level</t>
  </si>
  <si>
    <t>Note on December data</t>
  </si>
  <si>
    <t>Question about services avalaible is removed from the questionnaire</t>
  </si>
  <si>
    <t>Note on IDPs Trigger (Reason for movement)</t>
  </si>
  <si>
    <t>This dataset have different version on the tools and you will find slightly differents on the trigger</t>
  </si>
  <si>
    <r>
      <rPr>
        <b/>
        <sz val="12"/>
        <color theme="1"/>
        <rFont val="Calibri (Body)"/>
      </rPr>
      <t>Localized conflict:</t>
    </r>
    <r>
      <rPr>
        <sz val="12"/>
        <color theme="1"/>
        <rFont val="Calibri (Body)"/>
      </rPr>
      <t xml:space="preserve"> </t>
    </r>
    <r>
      <rPr>
        <sz val="11"/>
        <color theme="1"/>
        <rFont val="Calibri"/>
        <family val="2"/>
        <scheme val="minor"/>
      </rPr>
      <t xml:space="preserve">
A situation of violence involving armed actors or groups without identified nationally or sub‐nationally oriented objectives beyond limited local issues. Such violence has the potential to match various indicators of severity, but the geographic and social scope remains limited and the most salient purpose identified remains local</t>
    </r>
  </si>
  <si>
    <t>It can include:</t>
  </si>
  <si>
    <r>
      <rPr>
        <b/>
        <i/>
        <sz val="11"/>
        <color theme="1"/>
        <rFont val="Calibri"/>
        <family val="2"/>
        <scheme val="minor"/>
      </rPr>
      <t>Armed clashes:</t>
    </r>
    <r>
      <rPr>
        <sz val="11"/>
        <color theme="1"/>
        <rFont val="Calibri"/>
        <family val="2"/>
        <scheme val="minor"/>
      </rPr>
      <t xml:space="preserve"> two or more armed groups engage in active fighting</t>
    </r>
  </si>
  <si>
    <r>
      <rPr>
        <b/>
        <i/>
        <sz val="11"/>
        <color theme="1"/>
        <rFont val="Calibri"/>
        <family val="2"/>
        <scheme val="minor"/>
      </rPr>
      <t>Violence against civilians:</t>
    </r>
    <r>
      <rPr>
        <sz val="11"/>
        <color theme="1"/>
        <rFont val="Calibri"/>
        <family val="2"/>
        <scheme val="minor"/>
      </rPr>
      <t xml:space="preserve"> members not pertaining to the armed forces are being targeted or otherwise affected by violence due to the clashes</t>
    </r>
  </si>
  <si>
    <t>Destruction and / or looting of property</t>
  </si>
  <si>
    <r>
      <rPr>
        <b/>
        <sz val="12"/>
        <color theme="1"/>
        <rFont val="Calibri (Body)"/>
      </rPr>
      <t xml:space="preserve">National conflict: </t>
    </r>
    <r>
      <rPr>
        <b/>
        <sz val="13"/>
        <color theme="1"/>
        <rFont val="Calibri"/>
        <family val="2"/>
        <scheme val="minor"/>
      </rPr>
      <t xml:space="preserve">
</t>
    </r>
    <r>
      <rPr>
        <sz val="11"/>
        <color theme="1"/>
        <rFont val="Calibri"/>
        <family val="2"/>
        <scheme val="minor"/>
      </rPr>
      <t>A situation of violence involving at least one armed actor engaged in a national civil war, including signatories and non‐signatories to a national peace agreement. National civil war refers to armed conflict among armed actors with nationally oriented objectives, including but not limited to regime change, devolved governance or autonomy, or secession.</t>
    </r>
  </si>
  <si>
    <t>Origin category</t>
  </si>
  <si>
    <t>IDP</t>
  </si>
  <si>
    <t xml:space="preserve">% Affected population: IDP (ind) </t>
  </si>
  <si>
    <t>Affected population category (ind)</t>
  </si>
  <si>
    <t>Different County/Same State</t>
  </si>
  <si>
    <t>Different state</t>
  </si>
  <si>
    <t>Returnee</t>
  </si>
  <si>
    <t>Same County/Different Payam</t>
  </si>
  <si>
    <t>Relocated</t>
  </si>
  <si>
    <t>Same county/Same Payam</t>
  </si>
  <si>
    <t>Total</t>
  </si>
  <si>
    <t>Same state/Different County/Different Payam</t>
  </si>
  <si>
    <t>Grand Total</t>
  </si>
  <si>
    <t>Location type</t>
  </si>
  <si>
    <t xml:space="preserve">Number of locations assessed </t>
  </si>
  <si>
    <t>Displacement Site</t>
  </si>
  <si>
    <t>Host Community</t>
  </si>
  <si>
    <t>AFFECTED POPULATION BY TRIGGER</t>
  </si>
  <si>
    <t>SADD</t>
  </si>
  <si>
    <t>TRIGGER</t>
  </si>
  <si>
    <t>TOTAL</t>
  </si>
  <si>
    <t xml:space="preserve">Natural disaster </t>
  </si>
  <si>
    <t>Sum of M &lt;1</t>
  </si>
  <si>
    <t>Female</t>
  </si>
  <si>
    <t>Natural Disaster (Flooding)</t>
  </si>
  <si>
    <t>Sum of F &lt;1</t>
  </si>
  <si>
    <t>Male</t>
  </si>
  <si>
    <t>Sum of M 1-5</t>
  </si>
  <si>
    <t>Sum of F 1-5</t>
  </si>
  <si>
    <t>Sum of M 6-17</t>
  </si>
  <si>
    <t xml:space="preserve">Sum of F 6-17 </t>
  </si>
  <si>
    <t xml:space="preserve">Sum of M 18-59 </t>
  </si>
  <si>
    <t>Sum of F 18-59</t>
  </si>
  <si>
    <t>Sum of M &gt;60</t>
  </si>
  <si>
    <t xml:space="preserve">Sum of F &gt;60 </t>
  </si>
  <si>
    <t>STATE OF DESTINATION</t>
  </si>
  <si>
    <t>STATE OF DEPARTURE</t>
  </si>
  <si>
    <t>PAYAM OF DESTINATION</t>
  </si>
  <si>
    <t xml:space="preserve">% IDP </t>
  </si>
  <si>
    <t>Country (From)</t>
  </si>
  <si>
    <t>Admin 1 Name (From)</t>
  </si>
  <si>
    <t>ADM2_PCODE (Destination)</t>
  </si>
  <si>
    <t>ADM2_Name (Destination)</t>
  </si>
  <si>
    <t>ADM3_PCODE (Destination)</t>
  </si>
  <si>
    <t>Admin3_Name (Destination)</t>
  </si>
  <si>
    <t>Central Equatoria</t>
  </si>
  <si>
    <t>South Sudan</t>
  </si>
  <si>
    <t>N/A</t>
  </si>
  <si>
    <t>SS0101</t>
  </si>
  <si>
    <t>Juba</t>
  </si>
  <si>
    <t>SS010110</t>
  </si>
  <si>
    <t>Mangalla</t>
  </si>
  <si>
    <t>Jonglei</t>
  </si>
  <si>
    <t>SS010112</t>
  </si>
  <si>
    <t>Northern Bari</t>
  </si>
  <si>
    <t>Lakes</t>
  </si>
  <si>
    <t>SS010113</t>
  </si>
  <si>
    <t>Rejaf</t>
  </si>
  <si>
    <t>Northern Bahr el Ghazal</t>
  </si>
  <si>
    <t>SS0105</t>
  </si>
  <si>
    <t>Terekeka</t>
  </si>
  <si>
    <t>(blank)</t>
  </si>
  <si>
    <t>Unity</t>
  </si>
  <si>
    <t>SS0301</t>
  </si>
  <si>
    <t>Akobo</t>
  </si>
  <si>
    <t>SS030101</t>
  </si>
  <si>
    <t>Alali</t>
  </si>
  <si>
    <t>Upper Nile</t>
  </si>
  <si>
    <t>SS030103</t>
  </si>
  <si>
    <t>Bilkey</t>
  </si>
  <si>
    <t>Warrap</t>
  </si>
  <si>
    <t>SS030105</t>
  </si>
  <si>
    <t>Dengjok</t>
  </si>
  <si>
    <t>Western Bahr el Ghazal</t>
  </si>
  <si>
    <t>SS030107</t>
  </si>
  <si>
    <t>Nyandit</t>
  </si>
  <si>
    <t>Western Equatoria</t>
  </si>
  <si>
    <t>SS0303</t>
  </si>
  <si>
    <t>Bor South</t>
  </si>
  <si>
    <t>SS060502</t>
  </si>
  <si>
    <t>Bor</t>
  </si>
  <si>
    <t>SS0304</t>
  </si>
  <si>
    <t>Canal Pigi</t>
  </si>
  <si>
    <t>SS030404</t>
  </si>
  <si>
    <t>Kadak</t>
  </si>
  <si>
    <t>SS030408</t>
  </si>
  <si>
    <t>Nyinthok</t>
  </si>
  <si>
    <t>SS0306</t>
  </si>
  <si>
    <t>Fangak</t>
  </si>
  <si>
    <t>SS030605</t>
  </si>
  <si>
    <t>Phom</t>
  </si>
  <si>
    <t>SS0311</t>
  </si>
  <si>
    <t>Uror</t>
  </si>
  <si>
    <t>SS031101</t>
  </si>
  <si>
    <t>Karam</t>
  </si>
  <si>
    <t>SS031102</t>
  </si>
  <si>
    <t>Motot</t>
  </si>
  <si>
    <t>SS031103</t>
  </si>
  <si>
    <t>Pathai</t>
  </si>
  <si>
    <t>SS031106</t>
  </si>
  <si>
    <t>Pieri</t>
  </si>
  <si>
    <t>SS031107</t>
  </si>
  <si>
    <t>Pulchuol</t>
  </si>
  <si>
    <t>SS031108</t>
  </si>
  <si>
    <t>Tiam</t>
  </si>
  <si>
    <t>SS031110</t>
  </si>
  <si>
    <t>Wuror</t>
  </si>
  <si>
    <t>SS0401</t>
  </si>
  <si>
    <t>Awerial</t>
  </si>
  <si>
    <t>SS040108</t>
  </si>
  <si>
    <t>Puluk</t>
  </si>
  <si>
    <t>STATE OF DESTINATION BY REASON OF DISPLACEMENT</t>
  </si>
  <si>
    <t>SS0402</t>
  </si>
  <si>
    <t>Cueibet</t>
  </si>
  <si>
    <t>SS040201</t>
  </si>
  <si>
    <t>Abiriu</t>
  </si>
  <si>
    <t>SS040204</t>
  </si>
  <si>
    <t>Duony</t>
  </si>
  <si>
    <t>SS040205</t>
  </si>
  <si>
    <t>Malou -Pec</t>
  </si>
  <si>
    <t>Column Labels</t>
  </si>
  <si>
    <t>SS040207</t>
  </si>
  <si>
    <t>Ngaap</t>
  </si>
  <si>
    <t>SS040208</t>
  </si>
  <si>
    <t>Pagoor</t>
  </si>
  <si>
    <t>SS0407</t>
  </si>
  <si>
    <t>Yirol East</t>
  </si>
  <si>
    <t>SS040701</t>
  </si>
  <si>
    <t>Adior</t>
  </si>
  <si>
    <t>SS040703</t>
  </si>
  <si>
    <t>Malek</t>
  </si>
  <si>
    <t>SS0503</t>
  </si>
  <si>
    <t>Aweil North</t>
  </si>
  <si>
    <t>SS050302</t>
  </si>
  <si>
    <t>Malual Centre</t>
  </si>
  <si>
    <t>SS050303</t>
  </si>
  <si>
    <t>Malual East</t>
  </si>
  <si>
    <t>SS050304</t>
  </si>
  <si>
    <t>Malual North</t>
  </si>
  <si>
    <t>SS050305</t>
  </si>
  <si>
    <t>Malual West</t>
  </si>
  <si>
    <t>SS0505</t>
  </si>
  <si>
    <t>Aweil West</t>
  </si>
  <si>
    <t>SS050501</t>
  </si>
  <si>
    <t>Achana</t>
  </si>
  <si>
    <t>SS0604</t>
  </si>
  <si>
    <t>Leer</t>
  </si>
  <si>
    <t>SS060401</t>
  </si>
  <si>
    <t>Adok</t>
  </si>
  <si>
    <t>SS060403</t>
  </si>
  <si>
    <t>Bow</t>
  </si>
  <si>
    <t>SS060405</t>
  </si>
  <si>
    <t>Juong</t>
  </si>
  <si>
    <t>SS060406</t>
  </si>
  <si>
    <t>SS060411</t>
  </si>
  <si>
    <t>Yang</t>
  </si>
  <si>
    <t>SS0605</t>
  </si>
  <si>
    <t>Mayendit</t>
  </si>
  <si>
    <t>SS060503</t>
  </si>
  <si>
    <t>Dablual</t>
  </si>
  <si>
    <t>SS060507</t>
  </si>
  <si>
    <t>Thaker</t>
  </si>
  <si>
    <t>SS060508</t>
  </si>
  <si>
    <t>Tharjiath_Bor</t>
  </si>
  <si>
    <t>SS0606</t>
  </si>
  <si>
    <t>Mayom</t>
  </si>
  <si>
    <t>SS060604</t>
  </si>
  <si>
    <t>Mankien</t>
  </si>
  <si>
    <t>SS060608</t>
  </si>
  <si>
    <t>Ruathnyibol</t>
  </si>
  <si>
    <t>SS060612</t>
  </si>
  <si>
    <t>Wangkei</t>
  </si>
  <si>
    <t>SS0607</t>
  </si>
  <si>
    <t>Panyijiar</t>
  </si>
  <si>
    <t>SS060701</t>
  </si>
  <si>
    <t>Ganyliel</t>
  </si>
  <si>
    <t>SS060702</t>
  </si>
  <si>
    <t>Kol</t>
  </si>
  <si>
    <t>SS060704</t>
  </si>
  <si>
    <t>Nyal</t>
  </si>
  <si>
    <t>SS060707</t>
  </si>
  <si>
    <t>Pachinjok</t>
  </si>
  <si>
    <t>SS060709</t>
  </si>
  <si>
    <t>Tharnhom</t>
  </si>
  <si>
    <t>SS060710</t>
  </si>
  <si>
    <t>Tiap</t>
  </si>
  <si>
    <t>SS0608</t>
  </si>
  <si>
    <t>Pariang</t>
  </si>
  <si>
    <t>SS060804</t>
  </si>
  <si>
    <t>Nyiel</t>
  </si>
  <si>
    <t>SS0711</t>
  </si>
  <si>
    <t>Renk</t>
  </si>
  <si>
    <t>SS071104</t>
  </si>
  <si>
    <t>North Renk</t>
  </si>
  <si>
    <t>SS071107</t>
  </si>
  <si>
    <t>South Renk</t>
  </si>
  <si>
    <t>SS0803</t>
  </si>
  <si>
    <t>Tonj East</t>
  </si>
  <si>
    <t>SS080301</t>
  </si>
  <si>
    <t>Ananatak</t>
  </si>
  <si>
    <t>SS080302</t>
  </si>
  <si>
    <t>Makuac</t>
  </si>
  <si>
    <t>SS080305</t>
  </si>
  <si>
    <t>Mayen</t>
  </si>
  <si>
    <t xml:space="preserve">IDP </t>
  </si>
  <si>
    <t>SS080307</t>
  </si>
  <si>
    <t>Palal</t>
  </si>
  <si>
    <t>SS080308</t>
  </si>
  <si>
    <t>Paliang</t>
  </si>
  <si>
    <t>SS080311</t>
  </si>
  <si>
    <t>Wunlit</t>
  </si>
  <si>
    <t>Origin</t>
  </si>
  <si>
    <t>SS0804</t>
  </si>
  <si>
    <t>Tonj North</t>
  </si>
  <si>
    <t>SS080401</t>
  </si>
  <si>
    <t>Akop</t>
  </si>
  <si>
    <t>SS080403</t>
  </si>
  <si>
    <t>Aliek</t>
  </si>
  <si>
    <t>SS080405</t>
  </si>
  <si>
    <t>Kirik</t>
  </si>
  <si>
    <t>SS080406</t>
  </si>
  <si>
    <t>Manalor</t>
  </si>
  <si>
    <t>SS080408</t>
  </si>
  <si>
    <t>Pagol</t>
  </si>
  <si>
    <t>SS080409</t>
  </si>
  <si>
    <t>Rual Bet</t>
  </si>
  <si>
    <t>SS0805</t>
  </si>
  <si>
    <t>Tonj South</t>
  </si>
  <si>
    <t>SS080501</t>
  </si>
  <si>
    <t>Jak</t>
  </si>
  <si>
    <t>SS080502</t>
  </si>
  <si>
    <t>Manyang-Ngok</t>
  </si>
  <si>
    <t>SS080503</t>
  </si>
  <si>
    <t>Thiet</t>
  </si>
  <si>
    <t>SS080504</t>
  </si>
  <si>
    <t>Tonj</t>
  </si>
  <si>
    <t>SS080505</t>
  </si>
  <si>
    <t>Wanhalel</t>
  </si>
  <si>
    <t>SS0806</t>
  </si>
  <si>
    <t>Twic</t>
  </si>
  <si>
    <t>SS080605</t>
  </si>
  <si>
    <t>Turalei</t>
  </si>
  <si>
    <t>SS0902</t>
  </si>
  <si>
    <t>Raja</t>
  </si>
  <si>
    <t>SS090202</t>
  </si>
  <si>
    <t>Ere</t>
  </si>
  <si>
    <t>SS1003</t>
  </si>
  <si>
    <t>Maridi</t>
  </si>
  <si>
    <t>SS100301</t>
  </si>
  <si>
    <t>Kozi</t>
  </si>
  <si>
    <t>SS100304</t>
  </si>
  <si>
    <t>SS0602</t>
  </si>
  <si>
    <t>Guit</t>
  </si>
  <si>
    <t>SS060207</t>
  </si>
  <si>
    <t>Nimni</t>
  </si>
  <si>
    <t>SS060204</t>
  </si>
  <si>
    <t>Kadet</t>
  </si>
  <si>
    <t>Count of Location Name (Destination)</t>
  </si>
  <si>
    <t xml:space="preserve">Total Number of locations assessed </t>
  </si>
  <si>
    <t>Total IDP</t>
  </si>
  <si>
    <t>Spontaneous</t>
  </si>
  <si>
    <t>May</t>
  </si>
  <si>
    <t>Jul</t>
  </si>
  <si>
    <t>Aug</t>
  </si>
  <si>
    <t>Sep</t>
  </si>
  <si>
    <t>Oct</t>
  </si>
  <si>
    <t>Dec</t>
  </si>
  <si>
    <t xml:space="preserve">Date of assessment </t>
  </si>
  <si>
    <t>Period start</t>
  </si>
  <si>
    <t xml:space="preserve">Period end </t>
  </si>
  <si>
    <t>ADM1_PCODE (Destination)</t>
  </si>
  <si>
    <t>ADM1_Name (Destination)</t>
  </si>
  <si>
    <t>ssid (from MT)</t>
  </si>
  <si>
    <t>Location Name (Destination)</t>
  </si>
  <si>
    <t>Latitude (Destination)</t>
  </si>
  <si>
    <t>Longitude (Destination)</t>
  </si>
  <si>
    <t>ADM1_PCODE (From)</t>
  </si>
  <si>
    <t>ADM2_PCODE (From)</t>
  </si>
  <si>
    <t>Admin 2 Name (From)</t>
  </si>
  <si>
    <t>ADM3_PCODE (From)</t>
  </si>
  <si>
    <t>Admin 3 Name (From)</t>
  </si>
  <si>
    <t>Location  (From)</t>
  </si>
  <si>
    <t>Latitude (From)</t>
  </si>
  <si>
    <t>Longitude (From)</t>
  </si>
  <si>
    <t xml:space="preserve">Information Source </t>
  </si>
  <si>
    <t>IDP location type</t>
  </si>
  <si>
    <t>IDPs_Trigger</t>
  </si>
  <si>
    <t xml:space="preserve">Type of Movement </t>
  </si>
  <si>
    <t>Mode of Transport</t>
  </si>
  <si>
    <t>Route safe?</t>
  </si>
  <si>
    <t>Time at last location</t>
  </si>
  <si>
    <t>Transit elswhere?</t>
  </si>
  <si>
    <t xml:space="preserve">Planned transit time </t>
  </si>
  <si>
    <t>Transit to State</t>
  </si>
  <si>
    <t>Transit to county</t>
  </si>
  <si>
    <t>Transit to payam</t>
  </si>
  <si>
    <t>Transit to location name</t>
  </si>
  <si>
    <t>Everyone fled?</t>
  </si>
  <si>
    <t xml:space="preserve">If No, how many stayed? (ind.) </t>
  </si>
  <si>
    <t xml:space="preserve">If No, how many stayed? (HH) </t>
  </si>
  <si>
    <t>How long have they stayed at prev. location?</t>
  </si>
  <si>
    <t>If no, reason not everyone fled</t>
  </si>
  <si>
    <t xml:space="preserve">Affected population: IDP (HH) </t>
  </si>
  <si>
    <t xml:space="preserve">Affected population: IDP (ind) </t>
  </si>
  <si>
    <t xml:space="preserve">Affected population: Returnee (HH) </t>
  </si>
  <si>
    <t xml:space="preserve">Affected population: Returnee (ind) </t>
  </si>
  <si>
    <t xml:space="preserve">Affected population: Relocated (HH) </t>
  </si>
  <si>
    <t xml:space="preserve">Affected population: Relocated (ind) </t>
  </si>
  <si>
    <t>Total affected population HHs</t>
  </si>
  <si>
    <t>Total affected population individuals</t>
  </si>
  <si>
    <t>M &lt;1</t>
  </si>
  <si>
    <t>F &lt;1</t>
  </si>
  <si>
    <t>M 1-5</t>
  </si>
  <si>
    <t>F 1-5</t>
  </si>
  <si>
    <t>M 6-17</t>
  </si>
  <si>
    <t xml:space="preserve">F 6-17 </t>
  </si>
  <si>
    <t xml:space="preserve">M 18-59 </t>
  </si>
  <si>
    <t>F 18-59</t>
  </si>
  <si>
    <t>M &gt;60</t>
  </si>
  <si>
    <t xml:space="preserve">F &gt;60 </t>
  </si>
  <si>
    <t>M total</t>
  </si>
  <si>
    <t>F total</t>
  </si>
  <si>
    <t>Total individuals</t>
  </si>
  <si>
    <t>Column1</t>
  </si>
  <si>
    <t>Urgent Need - Food</t>
  </si>
  <si>
    <t>Urgent Need -Shelter</t>
  </si>
  <si>
    <t>Urgent Need - NFI</t>
  </si>
  <si>
    <t>Urgent Need -Water</t>
  </si>
  <si>
    <t>Urgent Need - Sanitation</t>
  </si>
  <si>
    <t>Urgent Need -Health</t>
  </si>
  <si>
    <t>Urgent Need - Protection</t>
  </si>
  <si>
    <t xml:space="preserve">Urgent Need - Other </t>
  </si>
  <si>
    <t>Urgent Need -Other specify</t>
  </si>
  <si>
    <t>Available assistance - Food</t>
  </si>
  <si>
    <t>Available assistance - Shelter</t>
  </si>
  <si>
    <t>Available assistance - NFI</t>
  </si>
  <si>
    <t>Available assistance -  Water</t>
  </si>
  <si>
    <t>Available assistance -  Sanitation</t>
  </si>
  <si>
    <t>Available assistance - Health</t>
  </si>
  <si>
    <t>Available assistance -  Protection</t>
  </si>
  <si>
    <t xml:space="preserve">Available assistance -  Other </t>
  </si>
  <si>
    <t>Available assistance - other specify</t>
  </si>
  <si>
    <t>AD-Hoc Repoort</t>
  </si>
  <si>
    <t>comments</t>
  </si>
  <si>
    <t>Abyei area</t>
  </si>
  <si>
    <t>Alal</t>
  </si>
  <si>
    <t>Mul Mul Primary school</t>
  </si>
  <si>
    <t>Ameth Aguok</t>
  </si>
  <si>
    <t>Amiet Market</t>
  </si>
  <si>
    <t>Direct Visit</t>
  </si>
  <si>
    <t xml:space="preserve">Armed conflict   </t>
  </si>
  <si>
    <t>On foot</t>
  </si>
  <si>
    <t>No</t>
  </si>
  <si>
    <t>1-3 years</t>
  </si>
  <si>
    <t>Yes</t>
  </si>
  <si>
    <t>-</t>
  </si>
  <si>
    <t>Unknown</t>
  </si>
  <si>
    <t>Published</t>
  </si>
  <si>
    <t>Abyei Women Center</t>
  </si>
  <si>
    <t>Nyinkuach Primary school</t>
  </si>
  <si>
    <t>Noong</t>
  </si>
  <si>
    <t xml:space="preserve">Yes </t>
  </si>
  <si>
    <t>unknown</t>
  </si>
  <si>
    <t>SS04</t>
  </si>
  <si>
    <t>SS0408</t>
  </si>
  <si>
    <t>Yirol West</t>
  </si>
  <si>
    <t>SS040806</t>
  </si>
  <si>
    <t>Mapuordit</t>
  </si>
  <si>
    <t>Majok</t>
  </si>
  <si>
    <t>Mabui</t>
  </si>
  <si>
    <t xml:space="preserve">Key informant interview </t>
  </si>
  <si>
    <t>Communal clashes</t>
  </si>
  <si>
    <t>3-6 months</t>
  </si>
  <si>
    <t>Cueta Kuet</t>
  </si>
  <si>
    <t>Less than 3 months</t>
  </si>
  <si>
    <t>Yes but not enough</t>
  </si>
  <si>
    <t>Yes, but not enough</t>
  </si>
  <si>
    <t>SS01</t>
  </si>
  <si>
    <t>SS0104</t>
  </si>
  <si>
    <t>Morobo</t>
  </si>
  <si>
    <t>SS010403</t>
  </si>
  <si>
    <t>Lujulo</t>
  </si>
  <si>
    <t>Esebi</t>
  </si>
  <si>
    <t>Abroad</t>
  </si>
  <si>
    <t>Democratic Republic of the Congo</t>
  </si>
  <si>
    <t>COD53</t>
  </si>
  <si>
    <t>Haut-Uele</t>
  </si>
  <si>
    <t>COD5306</t>
  </si>
  <si>
    <t>Aba</t>
  </si>
  <si>
    <t>Karagwa</t>
  </si>
  <si>
    <t>Direct visit</t>
  </si>
  <si>
    <t>Other</t>
  </si>
  <si>
    <t>Angei</t>
  </si>
  <si>
    <t>Mabuoi</t>
  </si>
  <si>
    <t>Pilingier</t>
  </si>
  <si>
    <t>Agutraan</t>
  </si>
  <si>
    <t>Malek Town</t>
  </si>
  <si>
    <t>Liet Buoi</t>
  </si>
  <si>
    <t>SS06</t>
  </si>
  <si>
    <t>SS0609</t>
  </si>
  <si>
    <t>Rubkona</t>
  </si>
  <si>
    <t>SS060912</t>
  </si>
  <si>
    <t>Sudan</t>
  </si>
  <si>
    <t>SD01</t>
  </si>
  <si>
    <t>Khartoum</t>
  </si>
  <si>
    <t>SD01007</t>
  </si>
  <si>
    <t>Public Transport</t>
  </si>
  <si>
    <t>&lt; 3 months ⃝</t>
  </si>
  <si>
    <t xml:space="preserve">No funds to travel </t>
  </si>
  <si>
    <t>Not Published</t>
  </si>
  <si>
    <t>SS10</t>
  </si>
  <si>
    <t>Lalama</t>
  </si>
  <si>
    <t>SS100302</t>
  </si>
  <si>
    <t>Landili</t>
  </si>
  <si>
    <t>No funds to travel</t>
  </si>
  <si>
    <t>SS03</t>
  </si>
  <si>
    <t>SS0308</t>
  </si>
  <si>
    <t>Pibor</t>
  </si>
  <si>
    <t>SS030808</t>
  </si>
  <si>
    <t>Kondako</t>
  </si>
  <si>
    <t>SS030803</t>
  </si>
  <si>
    <t>Gumuruk</t>
  </si>
  <si>
    <t>SS1008</t>
  </si>
  <si>
    <t>Nzara</t>
  </si>
  <si>
    <t>SS100802</t>
  </si>
  <si>
    <t>Across Nzara</t>
  </si>
  <si>
    <t>Fire outbreak</t>
  </si>
  <si>
    <t>Livelihood activities</t>
  </si>
  <si>
    <t>SS09</t>
  </si>
  <si>
    <t>SS0901</t>
  </si>
  <si>
    <t>Jur River</t>
  </si>
  <si>
    <t>SS090103</t>
  </si>
  <si>
    <t>Kuarjena</t>
  </si>
  <si>
    <t>Maranya</t>
  </si>
  <si>
    <t>Akoor</t>
  </si>
  <si>
    <t>Habitual Residence</t>
  </si>
  <si>
    <t>Akouyo</t>
  </si>
  <si>
    <t>Mapel</t>
  </si>
  <si>
    <t>Akou</t>
  </si>
  <si>
    <t>SS010404</t>
  </si>
  <si>
    <t>Panyume</t>
  </si>
  <si>
    <t>Kendila</t>
  </si>
  <si>
    <t>Uganda</t>
  </si>
  <si>
    <t>UG313</t>
  </si>
  <si>
    <t>West Nile</t>
  </si>
  <si>
    <t>UG3131</t>
  </si>
  <si>
    <t>Yumbe District</t>
  </si>
  <si>
    <t>Bidibidi</t>
  </si>
  <si>
    <t>Remote Assessment (e.g. phone interview, outside interview</t>
  </si>
  <si>
    <t>Abyei Town</t>
  </si>
  <si>
    <t>DCA House</t>
  </si>
  <si>
    <t>SS0403</t>
  </si>
  <si>
    <t>Rumbek Centre</t>
  </si>
  <si>
    <t>SS040304</t>
  </si>
  <si>
    <t>Matangai</t>
  </si>
  <si>
    <t>Dengnhial</t>
  </si>
  <si>
    <t>SS0405</t>
  </si>
  <si>
    <t>Rumbek North</t>
  </si>
  <si>
    <t>SS040505</t>
  </si>
  <si>
    <t>Meen</t>
  </si>
  <si>
    <t>Amok</t>
  </si>
  <si>
    <t xml:space="preserve">Guarding property </t>
  </si>
  <si>
    <t>yes</t>
  </si>
  <si>
    <t>Deng-Nhial</t>
  </si>
  <si>
    <t>Habitual residence</t>
  </si>
  <si>
    <t>Wudabi</t>
  </si>
  <si>
    <t>COD5307</t>
  </si>
  <si>
    <t>Faradje</t>
  </si>
  <si>
    <t>Kumuro</t>
  </si>
  <si>
    <t>SS010402</t>
  </si>
  <si>
    <t>Kimba</t>
  </si>
  <si>
    <t>Dodulabe</t>
  </si>
  <si>
    <t xml:space="preserve">Direct visit </t>
  </si>
  <si>
    <t>Canal/Pigi</t>
  </si>
  <si>
    <t>Nyingthok</t>
  </si>
  <si>
    <t>Khorfulus</t>
  </si>
  <si>
    <t>SS0302</t>
  </si>
  <si>
    <t>Ayod</t>
  </si>
  <si>
    <t>Nyirol &amp; Uror</t>
  </si>
  <si>
    <t>SS08</t>
  </si>
  <si>
    <t>Kucuat</t>
  </si>
  <si>
    <t>Malual Cum</t>
  </si>
  <si>
    <t>Communal Clashes</t>
  </si>
  <si>
    <t>&lt;3 Month</t>
  </si>
  <si>
    <t>Mayenador</t>
  </si>
  <si>
    <t>Pajoot, Matiok, Mading</t>
  </si>
  <si>
    <t>Ngapagok</t>
  </si>
  <si>
    <t>Mideer</t>
  </si>
  <si>
    <t>Ngapanet</t>
  </si>
  <si>
    <t>Pagak</t>
  </si>
  <si>
    <t>Liot, Rup, Alatiep, Aderek</t>
  </si>
  <si>
    <t>Romic</t>
  </si>
  <si>
    <t>Malual cum</t>
  </si>
  <si>
    <t>Tharkap</t>
  </si>
  <si>
    <t>Majokawet, Angoteek, Wunjit</t>
  </si>
  <si>
    <t>SS080407</t>
  </si>
  <si>
    <t>Marial Lou</t>
  </si>
  <si>
    <t>Pariang Lou</t>
  </si>
  <si>
    <t>&lt; 3 Month</t>
  </si>
  <si>
    <t>Bap Chok</t>
  </si>
  <si>
    <t>Aluelagok, Manyangic, Koorpiny</t>
  </si>
  <si>
    <t xml:space="preserve">Abiriu </t>
  </si>
  <si>
    <t>Abiriu Centre</t>
  </si>
  <si>
    <t>Amethduol</t>
  </si>
  <si>
    <t>Organized</t>
  </si>
  <si>
    <t>3-6 Months</t>
  </si>
  <si>
    <t>Education</t>
  </si>
  <si>
    <t>Kubir Wlliam</t>
  </si>
  <si>
    <t>Kuelchok</t>
  </si>
  <si>
    <t>Majol, Titaba, Nyincuei</t>
  </si>
  <si>
    <t>Maktab Fok</t>
  </si>
  <si>
    <r>
      <t xml:space="preserve">Abukdugo, </t>
    </r>
    <r>
      <rPr>
        <b/>
        <sz val="11"/>
        <rFont val="Calibri"/>
        <family val="2"/>
        <scheme val="minor"/>
      </rPr>
      <t>B</t>
    </r>
    <r>
      <rPr>
        <sz val="11"/>
        <rFont val="Calibri"/>
        <family val="2"/>
        <scheme val="minor"/>
      </rPr>
      <t>arali</t>
    </r>
  </si>
  <si>
    <t>Malualmuok</t>
  </si>
  <si>
    <t>Amth, Acuw</t>
  </si>
  <si>
    <t>Cueiagei, Warak, Warakuei</t>
  </si>
  <si>
    <t>Wargiir</t>
  </si>
  <si>
    <t>Kurmyok, Wundhiet, Maper</t>
  </si>
  <si>
    <t>Warkie</t>
  </si>
  <si>
    <t>Warkar, Manyagic, Marlang</t>
  </si>
  <si>
    <t>SS0106</t>
  </si>
  <si>
    <t>Yei</t>
  </si>
  <si>
    <t>SS010605</t>
  </si>
  <si>
    <t xml:space="preserve">Yei Town </t>
  </si>
  <si>
    <t>Jezira</t>
  </si>
  <si>
    <t>30.69694</t>
  </si>
  <si>
    <t>SS0103</t>
  </si>
  <si>
    <t>Lainya</t>
  </si>
  <si>
    <t>SS010304</t>
  </si>
  <si>
    <t>Mukaya</t>
  </si>
  <si>
    <t>Lorega</t>
  </si>
  <si>
    <t>SS010503</t>
  </si>
  <si>
    <t>Muni</t>
  </si>
  <si>
    <t>SS010105</t>
  </si>
  <si>
    <t>Tali</t>
  </si>
  <si>
    <t>SS010116</t>
  </si>
  <si>
    <t>Wonduruba</t>
  </si>
  <si>
    <t>Maji</t>
  </si>
  <si>
    <t>SS010507</t>
  </si>
  <si>
    <t>7-12 Months</t>
  </si>
  <si>
    <t>SS010509</t>
  </si>
  <si>
    <t>Tindilo</t>
  </si>
  <si>
    <t>western Bahr el Ghazal</t>
  </si>
  <si>
    <t>Tindil, Bobi, Abudugo, Magila</t>
  </si>
  <si>
    <t>&lt;3 Months</t>
  </si>
  <si>
    <t>SS0903</t>
  </si>
  <si>
    <t>wau</t>
  </si>
  <si>
    <t>SS090307</t>
  </si>
  <si>
    <t xml:space="preserve">Wau South </t>
  </si>
  <si>
    <t>Masna</t>
  </si>
  <si>
    <t>Akuoyo, Maranya, Akou, Mapel</t>
  </si>
  <si>
    <t>SS010303</t>
  </si>
  <si>
    <t>Lokurubang</t>
  </si>
  <si>
    <t>Less than 3 Months</t>
  </si>
  <si>
    <t>Disability</t>
  </si>
  <si>
    <t>Nying</t>
  </si>
  <si>
    <t>Biu, Tor</t>
  </si>
  <si>
    <t>Guarding Property, livelihood activities</t>
  </si>
  <si>
    <t>Wankie</t>
  </si>
  <si>
    <t>Thuak wathok</t>
  </si>
  <si>
    <t>Jieklong, Tocgatbal, Nyaarang</t>
  </si>
  <si>
    <t>Wichyier</t>
  </si>
  <si>
    <t>Nyaryang</t>
  </si>
  <si>
    <t>Tharjiethbor</t>
  </si>
  <si>
    <t>Lang, Mapot, Dongol</t>
  </si>
  <si>
    <t xml:space="preserve">On Foot </t>
  </si>
  <si>
    <t>Not published</t>
  </si>
  <si>
    <t>Lang, Kuirial, Dongol</t>
  </si>
  <si>
    <t>SS060908</t>
  </si>
  <si>
    <t>Nhialdiu</t>
  </si>
  <si>
    <t>Baryian</t>
  </si>
  <si>
    <t>SS060903</t>
  </si>
  <si>
    <t>Budang</t>
  </si>
  <si>
    <t>Mathiang, Bool, wangtuak, Tuarkiel</t>
  </si>
  <si>
    <t>Bornyal, Chotchoro, Mathiang</t>
  </si>
  <si>
    <t>Nyeromna</t>
  </si>
  <si>
    <t>Wangrial, Manwalbar, Kur, Kuogna</t>
  </si>
  <si>
    <t>Riang/Mordit</t>
  </si>
  <si>
    <t>Uror Center</t>
  </si>
  <si>
    <t>Payai, Partet</t>
  </si>
  <si>
    <t xml:space="preserve">On foot </t>
  </si>
  <si>
    <t xml:space="preserve"> </t>
  </si>
  <si>
    <t>Pulchoul</t>
  </si>
  <si>
    <t>Jokrial, Thoardik</t>
  </si>
  <si>
    <t>Golgol, Guanchat</t>
  </si>
  <si>
    <t>Yuai Town</t>
  </si>
  <si>
    <t>Pamai</t>
  </si>
  <si>
    <t>SS060901</t>
  </si>
  <si>
    <t>Bentiu</t>
  </si>
  <si>
    <t>Kalibalek Block 15, Bentiu Staduim</t>
  </si>
  <si>
    <t>SS060205</t>
  </si>
  <si>
    <t>Kuach</t>
  </si>
  <si>
    <t>Dhornor</t>
  </si>
  <si>
    <t>SS060905</t>
  </si>
  <si>
    <t>Kaljaak</t>
  </si>
  <si>
    <t>Kaljaak, Ngop</t>
  </si>
  <si>
    <t xml:space="preserve">Yierliar, dhorduanok, Pagekdiet, Luithe </t>
  </si>
  <si>
    <t>Rubkona County head quater</t>
  </si>
  <si>
    <t>Kuerdeet, Maale</t>
  </si>
  <si>
    <t>SS060907</t>
  </si>
  <si>
    <t>Ngop</t>
  </si>
  <si>
    <t>Ngop Primary School</t>
  </si>
  <si>
    <t>Soba Araba</t>
  </si>
  <si>
    <t>Voluntary Return to South Sudan</t>
  </si>
  <si>
    <t>1-3 Years</t>
  </si>
  <si>
    <t>Ngop Town</t>
  </si>
  <si>
    <t>SS030108</t>
  </si>
  <si>
    <t>Walgak</t>
  </si>
  <si>
    <t>Ethiopia</t>
  </si>
  <si>
    <t>ETH12</t>
  </si>
  <si>
    <t>Gambella</t>
  </si>
  <si>
    <t>ETH1201</t>
  </si>
  <si>
    <t>Bor Highlands</t>
  </si>
  <si>
    <t>SS030303</t>
  </si>
  <si>
    <t>Bor Town</t>
  </si>
  <si>
    <t>Ariek Center, Thouawai, Jarwong, Lengguet, Kondai, Panliet, Lekyak, Moldoor, Hai-Panjak, Tibek, Nigel, Langbaar, Achendir, Malou, Leudiet</t>
  </si>
  <si>
    <t>Chachuor</t>
  </si>
  <si>
    <t>SS060606</t>
  </si>
  <si>
    <t>Pub</t>
  </si>
  <si>
    <t>Luok</t>
  </si>
  <si>
    <t>SS0801</t>
  </si>
  <si>
    <t>Gogrial East</t>
  </si>
  <si>
    <t>SS080106</t>
  </si>
  <si>
    <t>Toch East</t>
  </si>
  <si>
    <t>Kueyiik</t>
  </si>
  <si>
    <t>SS060601</t>
  </si>
  <si>
    <t>Bieh</t>
  </si>
  <si>
    <t>BiehKuach, Tongtuol</t>
  </si>
  <si>
    <t>Nienkel</t>
  </si>
  <si>
    <t>Jiethchuol, Tuochloka, Bieh</t>
  </si>
  <si>
    <t>Wondurba</t>
  </si>
  <si>
    <t>Wonduruba centre</t>
  </si>
  <si>
    <t>Wondurba, Maji</t>
  </si>
  <si>
    <t>SS1006</t>
  </si>
  <si>
    <t>Mvolo</t>
  </si>
  <si>
    <t>SS100604</t>
  </si>
  <si>
    <t>Kokori</t>
  </si>
  <si>
    <t>Kulu</t>
  </si>
  <si>
    <t>Banbol, Kokori &amp; Dulo road</t>
  </si>
  <si>
    <t>SS030306</t>
  </si>
  <si>
    <t>Makuach, Jalle, Anyidi &amp; Baidit</t>
  </si>
  <si>
    <t>Konbeek, Kolmerek, Akuai Deng, Anyidi &amp; Tong</t>
  </si>
  <si>
    <t>ssid_SS0303_0028</t>
  </si>
  <si>
    <t>Black Eagle Academy</t>
  </si>
  <si>
    <t>SS0310</t>
  </si>
  <si>
    <t>Twic East</t>
  </si>
  <si>
    <t>SS031001</t>
  </si>
  <si>
    <t>Ajuong</t>
  </si>
  <si>
    <t>Paliau</t>
  </si>
  <si>
    <t>Boat/Canoe</t>
  </si>
  <si>
    <t>ssid_SS0303_0025</t>
  </si>
  <si>
    <t xml:space="preserve">Bor Girls Primary </t>
  </si>
  <si>
    <t>SS031005</t>
  </si>
  <si>
    <t>Pakeer</t>
  </si>
  <si>
    <t>Patiou, Nyany &amp; Maar</t>
  </si>
  <si>
    <t>ssid_SS0303_0024</t>
  </si>
  <si>
    <t>SS0305</t>
  </si>
  <si>
    <t>Duk</t>
  </si>
  <si>
    <t>SS030503</t>
  </si>
  <si>
    <t>Duk Padiet</t>
  </si>
  <si>
    <t>ssid_SS0303_0026</t>
  </si>
  <si>
    <t>Matyrs Primary School</t>
  </si>
  <si>
    <t>Twic east</t>
  </si>
  <si>
    <t>ssid_SS0303_0027</t>
  </si>
  <si>
    <t>Pentacostal Church, Langbaar</t>
  </si>
  <si>
    <t>Patiou &amp; Paliau</t>
  </si>
  <si>
    <t>SS1009</t>
  </si>
  <si>
    <t>Tambura</t>
  </si>
  <si>
    <t>SS100905</t>
  </si>
  <si>
    <t>ssid_SS1009_0016</t>
  </si>
  <si>
    <t xml:space="preserve"> Nabisue</t>
  </si>
  <si>
    <t>Yistar, Nambia</t>
  </si>
  <si>
    <t>ssid_SS1009_0025</t>
  </si>
  <si>
    <t>Anisonga</t>
  </si>
  <si>
    <t>Guarding property</t>
  </si>
  <si>
    <t>ssid_SS1009_0023</t>
  </si>
  <si>
    <t>ECSS Tombura</t>
  </si>
  <si>
    <t>Tombura West ( Nambia)</t>
  </si>
  <si>
    <t>ssid_SS1009_0007</t>
  </si>
  <si>
    <t>Mangura</t>
  </si>
  <si>
    <t>Zuru B, Nambia</t>
  </si>
  <si>
    <t>ssid_SS1009_0026</t>
  </si>
  <si>
    <t>Matakurungu</t>
  </si>
  <si>
    <t xml:space="preserve">Young star </t>
  </si>
  <si>
    <t>Gaurding property</t>
  </si>
  <si>
    <t>ssid_SS1009_0010 </t>
  </si>
  <si>
    <t>Nazereda</t>
  </si>
  <si>
    <t>Tombura west (Giwa)</t>
  </si>
  <si>
    <t>ssid_SS1009_0024 </t>
  </si>
  <si>
    <t>St Mary Catholic Church</t>
  </si>
  <si>
    <t>ssid_SS1009_0027 </t>
  </si>
  <si>
    <t>Suk Philip</t>
  </si>
  <si>
    <t>Nambia</t>
  </si>
  <si>
    <t>SS080410</t>
  </si>
  <si>
    <t>ssid_SS0804_0039</t>
  </si>
  <si>
    <t>Warrap Town</t>
  </si>
  <si>
    <t>SS080404</t>
  </si>
  <si>
    <t>Awul</t>
  </si>
  <si>
    <t>Maper, Mabior &amp; Achir</t>
  </si>
  <si>
    <t>On Foot</t>
  </si>
  <si>
    <t>First assessment</t>
  </si>
  <si>
    <t>SS060802</t>
  </si>
  <si>
    <t>Biu</t>
  </si>
  <si>
    <t>ssid_SS0608_0015</t>
  </si>
  <si>
    <t>Bhal</t>
  </si>
  <si>
    <t>Biu, Miach, Niek, Biemrum</t>
  </si>
  <si>
    <t xml:space="preserve">Yes  </t>
  </si>
  <si>
    <t>ssid_SS0607_0002</t>
  </si>
  <si>
    <t>Dekom Primary School</t>
  </si>
  <si>
    <t>Dekom Village</t>
  </si>
  <si>
    <t>ssid_SS0607_0044</t>
  </si>
  <si>
    <t>Ganyliel Mix Primary School</t>
  </si>
  <si>
    <t>Ganyliel, Tharyier, Patuor</t>
  </si>
  <si>
    <t>ssid_SS0607_0012</t>
  </si>
  <si>
    <t>kol Primary School</t>
  </si>
  <si>
    <t xml:space="preserve">Kol Village </t>
  </si>
  <si>
    <t>n/a</t>
  </si>
  <si>
    <t>Kueryieka Primary School</t>
  </si>
  <si>
    <t>Kathieth</t>
  </si>
  <si>
    <t>ssid_SS0607_0063</t>
  </si>
  <si>
    <t>Laidit Both C Primary School</t>
  </si>
  <si>
    <t>Laidit, PHCU Block, Pabuong</t>
  </si>
  <si>
    <t>ssid_SS0607_0067</t>
  </si>
  <si>
    <t>Chiengper Market</t>
  </si>
  <si>
    <t xml:space="preserve"> Chiengper, Reykeay, Patour</t>
  </si>
  <si>
    <t>SS060806</t>
  </si>
  <si>
    <t>biu</t>
  </si>
  <si>
    <t>Biu, Burdena, Niek, Biemrum</t>
  </si>
  <si>
    <t>ssid_SS0607_0066</t>
  </si>
  <si>
    <t>Mathiang Primary School</t>
  </si>
  <si>
    <t>Mathiang, Keay</t>
  </si>
  <si>
    <t>ssid_SS0607_0026</t>
  </si>
  <si>
    <t>Nyal Mix Primary School</t>
  </si>
  <si>
    <t>Kanynhial, Maluak</t>
  </si>
  <si>
    <t>ssid_SS0607_0029</t>
  </si>
  <si>
    <t>Pachienjok</t>
  </si>
  <si>
    <t>Pachienjok Village</t>
  </si>
  <si>
    <t>ssid_SS0607_0035</t>
  </si>
  <si>
    <t>Pathiel Primary School</t>
  </si>
  <si>
    <t>Pathiel, Kol</t>
  </si>
  <si>
    <t>ssid_SS0607_0040</t>
  </si>
  <si>
    <t>Thoanom Primary School</t>
  </si>
  <si>
    <t>Thoanom Village</t>
  </si>
  <si>
    <t xml:space="preserve">No </t>
  </si>
  <si>
    <t>SS0802</t>
  </si>
  <si>
    <t>Gogrial West</t>
  </si>
  <si>
    <t>SS080207</t>
  </si>
  <si>
    <t>Kuac North-Kuajok</t>
  </si>
  <si>
    <t>ssid_SS0802_0073</t>
  </si>
  <si>
    <t>Kuajok Secondary School</t>
  </si>
  <si>
    <t xml:space="preserve">Military Vehicles </t>
  </si>
  <si>
    <t>Not safe to leave</t>
  </si>
  <si>
    <t>ssid_SS0803_0027</t>
  </si>
  <si>
    <t>Romich</t>
  </si>
  <si>
    <t>Romich, Rumaboth, Rumagok &amp; Langic</t>
  </si>
  <si>
    <t>SS07</t>
  </si>
  <si>
    <t>Eye Clinic Centre</t>
  </si>
  <si>
    <t>Hai Masora/Hai Diewa</t>
  </si>
  <si>
    <t>ssid_SS0311_0044</t>
  </si>
  <si>
    <t>Guy</t>
  </si>
  <si>
    <t>uror</t>
  </si>
  <si>
    <t>ssid_SS0311_0046</t>
  </si>
  <si>
    <t>Pathai Centre</t>
  </si>
  <si>
    <t>Guarding Property</t>
  </si>
  <si>
    <t>ssid_SS0311_0048</t>
  </si>
  <si>
    <t>Chuidok</t>
  </si>
  <si>
    <t>ssid_SS0311_0033</t>
  </si>
  <si>
    <t>Riang</t>
  </si>
  <si>
    <t>ssid_SS0311_0051</t>
  </si>
  <si>
    <t>Nyankhor</t>
  </si>
  <si>
    <t>ssid_SS0311_0049</t>
  </si>
  <si>
    <t>Pieri centre</t>
  </si>
  <si>
    <t>Tor</t>
  </si>
  <si>
    <t>ssid_SS0311_0043</t>
  </si>
  <si>
    <t>Yaui</t>
  </si>
  <si>
    <t>Yuai</t>
  </si>
  <si>
    <t>ssid_SS0311_0025</t>
  </si>
  <si>
    <t>Bool (Bol )</t>
  </si>
  <si>
    <t>Bool</t>
  </si>
  <si>
    <t>ssid_SS0311_0003</t>
  </si>
  <si>
    <t>Jokrial</t>
  </si>
  <si>
    <t>ssid_SS0311_0004</t>
  </si>
  <si>
    <t>Jundit</t>
  </si>
  <si>
    <t>ssid_SS0804_0029</t>
  </si>
  <si>
    <t>Molau, Marial, Ayom</t>
  </si>
  <si>
    <t>IDPs for different period of time</t>
  </si>
  <si>
    <t>ssid_SS0803_0034</t>
  </si>
  <si>
    <t>ssid_SS0311_0045</t>
  </si>
  <si>
    <t>Guanchot (Guangchat)</t>
  </si>
  <si>
    <t xml:space="preserve">Guanchot </t>
  </si>
  <si>
    <t>ssid_SS0311_0052</t>
  </si>
  <si>
    <t>Kuarpak</t>
  </si>
  <si>
    <t>ssid_SS0311_0047</t>
  </si>
  <si>
    <t>Kuerguanyabil</t>
  </si>
  <si>
    <t>ssid_SS0803_0005</t>
  </si>
  <si>
    <t>Severe need, with immediate  threat to life</t>
  </si>
  <si>
    <t>Severe need, with immediate threat to life</t>
  </si>
  <si>
    <t>Severe need with immediate threat to life</t>
  </si>
  <si>
    <t>Some need leading ti negative impact but no immediate threat to lief</t>
  </si>
  <si>
    <t>ssid_SS0311_0021</t>
  </si>
  <si>
    <t>Wunthong</t>
  </si>
  <si>
    <t>Wunthaony</t>
  </si>
  <si>
    <t>ssid_SS0311_0029</t>
  </si>
  <si>
    <t>Muotdiit</t>
  </si>
  <si>
    <t>ssid_SS0311_0042</t>
  </si>
  <si>
    <t>Dhuny</t>
  </si>
  <si>
    <t>ssid_SS0311_0050</t>
  </si>
  <si>
    <t>Ruopjai</t>
  </si>
  <si>
    <t>ssid_SS0311_0053</t>
  </si>
  <si>
    <t>ssid_SS0304_0016</t>
  </si>
  <si>
    <t>Canal</t>
  </si>
  <si>
    <t>Area is safe from floods</t>
  </si>
  <si>
    <t>ssid_SS0304_0015</t>
  </si>
  <si>
    <t>ssid_SS0401_0035</t>
  </si>
  <si>
    <t>Mingkaman</t>
  </si>
  <si>
    <t>SS0305/SS0310</t>
  </si>
  <si>
    <t>Duk/Twic East</t>
  </si>
  <si>
    <t>SS031003/SS031002/SS031004/SS031005/SS031001/SS030504/SS030503</t>
  </si>
  <si>
    <t>Lith, Kongor, Pakeer, Nyuak, Ajuong, Duk Payuel, Ageer and Duk Padiet</t>
  </si>
  <si>
    <t>Mabior, Agerote, Pabarcikok, Kiir and Ammer, Piombioor, Agom, Biolbil, Pamote, Pakuor, Badhaot, Pawel, Kongor, Aliet, Yiith Manyok, Majjak, Pawuot, Pachuil, Pareu, Namlau, Marial, Adbar, Nomaar, Dhiam, Rual, Patiou, Ayiikdit, Pajuot, Pachaweng, Patiou, Nyang, Paliau, Akowic, Abwong, Fagweit, Duk Kwenyakwol, Mareng, Bartheng, Thiel, Werajiik, Wutbany, Themping, Awoy, Ayueldit, Thepajier, Buongjok, Padiu, Faber Koi, Jiom and Akuei</t>
  </si>
  <si>
    <t>Key Informant</t>
  </si>
  <si>
    <t>Severe need, with immidiate threat to life</t>
  </si>
  <si>
    <t>Severe neeed, with immediate threat to life</t>
  </si>
  <si>
    <t>Some need leading to negative impact but no immediate threat to lief</t>
  </si>
  <si>
    <t>Some need leading to negative impact but no immediate threat to life</t>
  </si>
  <si>
    <t>Severe need, with immediate threat to lief</t>
  </si>
  <si>
    <t>No significant need</t>
  </si>
  <si>
    <t>ssid_SS0407_0023</t>
  </si>
  <si>
    <t>Lang</t>
  </si>
  <si>
    <t>Bei</t>
  </si>
  <si>
    <t>Adior Centre</t>
  </si>
  <si>
    <t>Shambe, Nyiluel, Panjey</t>
  </si>
  <si>
    <t>Yes, but not sufficient</t>
  </si>
  <si>
    <t>Kuc</t>
  </si>
  <si>
    <t>SS040705</t>
  </si>
  <si>
    <t>Pagarou</t>
  </si>
  <si>
    <t>Ayai</t>
  </si>
  <si>
    <t>Madol</t>
  </si>
  <si>
    <t xml:space="preserve">Shambe centre, Nyuiluel </t>
  </si>
  <si>
    <t>severe need, with immediate threat to life</t>
  </si>
  <si>
    <t>Pachol</t>
  </si>
  <si>
    <t>Nyiluel, Panjey, Shambe Centre, Ayai</t>
  </si>
  <si>
    <t>Thian</t>
  </si>
  <si>
    <t>SS040101</t>
  </si>
  <si>
    <t>Abuyung</t>
  </si>
  <si>
    <t>Gut Thom</t>
  </si>
  <si>
    <t>Ye, but not enough</t>
  </si>
  <si>
    <t>Wuitit</t>
  </si>
  <si>
    <t>Panjey</t>
  </si>
  <si>
    <t>ssid_SS0804_0035</t>
  </si>
  <si>
    <t>Aporlang</t>
  </si>
  <si>
    <t>Agany Aporlok</t>
  </si>
  <si>
    <t>Phone Interview</t>
  </si>
  <si>
    <t>ssid_SS0402_0019</t>
  </si>
  <si>
    <t>Langdit</t>
  </si>
  <si>
    <t>Pan-akhol, Adarkou</t>
  </si>
  <si>
    <t>ssid_SS0804_0044</t>
  </si>
  <si>
    <t>Kirik Centre</t>
  </si>
  <si>
    <t>Payak</t>
  </si>
  <si>
    <t>Yes but not Enough</t>
  </si>
  <si>
    <t>IDPs due Communal clashes</t>
  </si>
  <si>
    <t>ssid_SS0804_0023</t>
  </si>
  <si>
    <t>Kuany Goi</t>
  </si>
  <si>
    <t>Rualjok,  Manyiel</t>
  </si>
  <si>
    <t>ssid_SS0804_0006</t>
  </si>
  <si>
    <t>Madhiath</t>
  </si>
  <si>
    <t>Dijok, Toch-thok</t>
  </si>
  <si>
    <t>ssid_SS0606_0127</t>
  </si>
  <si>
    <t>Mankien Town</t>
  </si>
  <si>
    <t>Some need leading to negative impact but no immedaite threat to life</t>
  </si>
  <si>
    <t>Some need leading to impact but no immediate threat to life</t>
  </si>
  <si>
    <t>ssid_SS0804_0014</t>
  </si>
  <si>
    <t>Rual-bet Centre</t>
  </si>
  <si>
    <t>Achiir</t>
  </si>
  <si>
    <t>ssid_SS0606_0076</t>
  </si>
  <si>
    <t>Ruathnyibol Town</t>
  </si>
  <si>
    <t>Some need leading to negaitve impact but no immediate threat to life</t>
  </si>
  <si>
    <t>ssid_SS0804_0022</t>
  </si>
  <si>
    <t>Thor-Khon</t>
  </si>
  <si>
    <t>Aker</t>
  </si>
  <si>
    <t>Maper, Mabior Achir</t>
  </si>
  <si>
    <t>Second assessment with IDPs still present (from the same first assessment done)</t>
  </si>
  <si>
    <t>ssid_SS0101_0056</t>
  </si>
  <si>
    <t>Blessed Shepherd Academy</t>
  </si>
  <si>
    <t xml:space="preserve">Direct Visit </t>
  </si>
  <si>
    <t>Blessed Shepherd School</t>
  </si>
  <si>
    <t>ssid_SS0402_0004</t>
  </si>
  <si>
    <t>Agangerial</t>
  </si>
  <si>
    <t xml:space="preserve">Ngaap, ajaak-jur, Pan-Luo, </t>
  </si>
  <si>
    <t xml:space="preserve"> No</t>
  </si>
  <si>
    <t>Promise School &amp; Jebel Amianin</t>
  </si>
  <si>
    <t>SS031004</t>
  </si>
  <si>
    <t>Nyuak</t>
  </si>
  <si>
    <t>Wangulei</t>
  </si>
  <si>
    <t>ST. Peter Church</t>
  </si>
  <si>
    <t>Maar</t>
  </si>
  <si>
    <t>ssid_SS0301_0020</t>
  </si>
  <si>
    <t>Wechgokthiang</t>
  </si>
  <si>
    <t>Wechboth, Wechkong, Buth, Wechkuni</t>
  </si>
  <si>
    <t xml:space="preserve">Yes but not enough </t>
  </si>
  <si>
    <t>ssid_SS0301_0030</t>
  </si>
  <si>
    <t>Wech Yier Yier</t>
  </si>
  <si>
    <t xml:space="preserve">Kony, Meer, Wechboth </t>
  </si>
  <si>
    <t>Some need leading to impact impact but no immediate threat to life</t>
  </si>
  <si>
    <t>Some need leading to negative impact with no immediate threat to life</t>
  </si>
  <si>
    <t>ssid_SS0402_0001</t>
  </si>
  <si>
    <t>Abieicok</t>
  </si>
  <si>
    <t>Panyor</t>
  </si>
  <si>
    <t>yes, but not sufficient</t>
  </si>
  <si>
    <t>ssid_SS0804_0003</t>
  </si>
  <si>
    <t>Awul Centre</t>
  </si>
  <si>
    <t>Citang, Langkap</t>
  </si>
  <si>
    <t>Duony Centre</t>
  </si>
  <si>
    <t>Malou</t>
  </si>
  <si>
    <t>Malou Pec</t>
  </si>
  <si>
    <t>Majak, Makijaj</t>
  </si>
  <si>
    <t>Chochoro</t>
  </si>
  <si>
    <t>Houza</t>
  </si>
  <si>
    <t>Nabere</t>
  </si>
  <si>
    <t>ssid_SS1003_0016</t>
  </si>
  <si>
    <t>Maridi Town</t>
  </si>
  <si>
    <t>Singbi</t>
  </si>
  <si>
    <t>Direct Vist</t>
  </si>
  <si>
    <t>Nawango</t>
  </si>
  <si>
    <t>Nuangu</t>
  </si>
  <si>
    <t>Signi</t>
  </si>
  <si>
    <t>ssid_SS0301_0060</t>
  </si>
  <si>
    <t>Maketh</t>
  </si>
  <si>
    <t>Bore, Nyikun, Okau</t>
  </si>
  <si>
    <t>ssid_SS0301_0021</t>
  </si>
  <si>
    <t>Wechkong</t>
  </si>
  <si>
    <t>Wech Puot, Nukta, Wech Gandeng, Wech Mim</t>
  </si>
  <si>
    <t>SS0702</t>
  </si>
  <si>
    <t>Fashoda</t>
  </si>
  <si>
    <t>SS070201</t>
  </si>
  <si>
    <t>Dethwok</t>
  </si>
  <si>
    <t>ssid_SS0702_0001</t>
  </si>
  <si>
    <t>Aburoc</t>
  </si>
  <si>
    <t>Localized conflict</t>
  </si>
  <si>
    <t>livelihood activities</t>
  </si>
  <si>
    <t>ssid_SS0402_0005</t>
  </si>
  <si>
    <t>Aguemdit</t>
  </si>
  <si>
    <t>Ayup-Yuir, Pan-lang</t>
  </si>
  <si>
    <t>Direect Visit</t>
  </si>
  <si>
    <t>ssid_SS0804_0055</t>
  </si>
  <si>
    <t>Akop Centre</t>
  </si>
  <si>
    <t>Mayom, Machar-wol, Mangok</t>
  </si>
  <si>
    <t>Yes, but not surfficient</t>
  </si>
  <si>
    <t>ssid_SS0804_0050</t>
  </si>
  <si>
    <t>Mabil</t>
  </si>
  <si>
    <t>Some need leading to negative impact but no immediate treat to life</t>
  </si>
  <si>
    <t>ssid_SS0803_0033</t>
  </si>
  <si>
    <t>Aduang</t>
  </si>
  <si>
    <t>Severe need, with immediate impact to life</t>
  </si>
  <si>
    <t>IDPs due Natural disaster</t>
  </si>
  <si>
    <t>ssid_SS0608_0027</t>
  </si>
  <si>
    <t>Kumagon</t>
  </si>
  <si>
    <t>Chede, Luchuk, Akotweng, Migak &amp; Manjaba</t>
  </si>
  <si>
    <t>Remote Assessment</t>
  </si>
  <si>
    <t>ssid_SS0101_0021</t>
  </si>
  <si>
    <t>SS02</t>
  </si>
  <si>
    <t>Bor South, Twic East and Duk Counties of Jonglei</t>
  </si>
  <si>
    <t>Severe need, with immedaite threat to life</t>
  </si>
  <si>
    <t>ssid_SS0804_0010</t>
  </si>
  <si>
    <t>Wunpac, Malual, Nyiwang</t>
  </si>
  <si>
    <t>some need leading to negative impact but no immediate threat to life</t>
  </si>
  <si>
    <t>Yes, bur not enough</t>
  </si>
  <si>
    <t>yes, but not surfficient</t>
  </si>
  <si>
    <t>ssid_SS0803_0032</t>
  </si>
  <si>
    <t>Malou Toc, Giljok</t>
  </si>
  <si>
    <t>ssid_SS0803_0036</t>
  </si>
  <si>
    <t>Pagor</t>
  </si>
  <si>
    <t>some need leading to negative impact but no immediate threat to lief</t>
  </si>
  <si>
    <t>ssid_SS0803_0035</t>
  </si>
  <si>
    <t>Paweng</t>
  </si>
  <si>
    <t>SS080310</t>
  </si>
  <si>
    <t>Pagor, Juol-gok, Pathiweng</t>
  </si>
  <si>
    <t>Rualbet</t>
  </si>
  <si>
    <t>Wunthilik, Dhoong,, Manyiel, Aker</t>
  </si>
  <si>
    <t>Agoor, Langkap</t>
  </si>
  <si>
    <t>SS080402</t>
  </si>
  <si>
    <t>Alabet</t>
  </si>
  <si>
    <t>Abyei</t>
  </si>
  <si>
    <t>Yes but not surfficent</t>
  </si>
  <si>
    <t>Yes but not surfficient</t>
  </si>
  <si>
    <t>ssid_SS0402_0028</t>
  </si>
  <si>
    <t>Aluelguet</t>
  </si>
  <si>
    <t>Baag, Karido</t>
  </si>
  <si>
    <t>ssid_SS0805_0034</t>
  </si>
  <si>
    <t>Paduer</t>
  </si>
  <si>
    <t>ssid_SS0805_0035</t>
  </si>
  <si>
    <t>Manyiel,  Abar-kou,  Ameth-Akol, Aliap</t>
  </si>
  <si>
    <t>ssid_SS0805_0007</t>
  </si>
  <si>
    <t>Angol</t>
  </si>
  <si>
    <t>Some need leading to negative impact but no immediate threat to le</t>
  </si>
  <si>
    <t>Severe need, with no immediate threat to life</t>
  </si>
  <si>
    <t>severe need, with  immediate threat to life</t>
  </si>
  <si>
    <t>ssid_SS0805_0033</t>
  </si>
  <si>
    <t>Pan-Ngap, Kurnyuk, Waarjok, Ngeek, Abui, Luithijuw</t>
  </si>
  <si>
    <t>Severe need, with  immediate threat to life</t>
  </si>
  <si>
    <t>ssid_SS0805_0036</t>
  </si>
  <si>
    <t>Bar, Dom-Deeng, Wuntit, Ariam-duar, Achol-cek, Akot-Ajuot</t>
  </si>
  <si>
    <t>ssid_SS0902_0048</t>
  </si>
  <si>
    <t>Firka</t>
  </si>
  <si>
    <t>ssid_SS0902_0047</t>
  </si>
  <si>
    <t>Siri malaga</t>
  </si>
  <si>
    <t>ssid_SS0902_0046</t>
  </si>
  <si>
    <t>Timsa</t>
  </si>
  <si>
    <t>Padeah</t>
  </si>
  <si>
    <t>Liah, Naang, Tiam, Wulu, Dindin, Meer</t>
  </si>
  <si>
    <t>Remote Assessment ( e.g phone interview, ouside interview</t>
  </si>
  <si>
    <t>ssid_SS0101_0015</t>
  </si>
  <si>
    <t xml:space="preserve">Lemon Gaba </t>
  </si>
  <si>
    <t>SS1004</t>
  </si>
  <si>
    <t>Mundri East</t>
  </si>
  <si>
    <t>SS100403</t>
  </si>
  <si>
    <t>Lozoh</t>
  </si>
  <si>
    <t>Dorroh, Minga, Lanyi, and Amadi</t>
  </si>
  <si>
    <t>ssid_SS0402_0008</t>
  </si>
  <si>
    <t>Amolbut</t>
  </si>
  <si>
    <t>Alel, Dokit</t>
  </si>
  <si>
    <t>Abirui Centre</t>
  </si>
  <si>
    <t>War Chol</t>
  </si>
  <si>
    <t>Yiith Magok</t>
  </si>
  <si>
    <t>ssid_SS0402_0015</t>
  </si>
  <si>
    <t>Mayath Centre</t>
  </si>
  <si>
    <t>Lang-akot</t>
  </si>
  <si>
    <t>SS05</t>
  </si>
  <si>
    <t>ssid_SS0505_0025</t>
  </si>
  <si>
    <t>habitual Residence</t>
  </si>
  <si>
    <t>No significant Need</t>
  </si>
  <si>
    <t>ssid_SS0604_0077</t>
  </si>
  <si>
    <t>Leer Town</t>
  </si>
  <si>
    <t>Meer, Juet, Achuay, Kudier</t>
  </si>
  <si>
    <t>Walthok</t>
  </si>
  <si>
    <t>ssid_SS0604_0087</t>
  </si>
  <si>
    <t>Dindin 1 &amp; 2</t>
  </si>
  <si>
    <t>Pakuem, Dindin 1&amp; 2, Thor</t>
  </si>
  <si>
    <t>NO</t>
  </si>
  <si>
    <t>Achuay, Liah, Meer</t>
  </si>
  <si>
    <t>ssid_SS0604_0099</t>
  </si>
  <si>
    <t>Tochriak</t>
  </si>
  <si>
    <t>Achuay, Liah, Wulu, Meer</t>
  </si>
  <si>
    <t>Habitual residece</t>
  </si>
  <si>
    <t>Muony</t>
  </si>
  <si>
    <t>Pamat</t>
  </si>
  <si>
    <t>ssid_SS0604_0021</t>
  </si>
  <si>
    <t>Thonyor</t>
  </si>
  <si>
    <t>Zorbor, Tharyier, Rilee, Zorwichuiok</t>
  </si>
  <si>
    <t>Dhorwang</t>
  </si>
  <si>
    <t>Jow, Taryang, Kaigai</t>
  </si>
  <si>
    <t>Boat/Caconoe</t>
  </si>
  <si>
    <t>ssid_SS0604_0043</t>
  </si>
  <si>
    <t xml:space="preserve">Koam, Tiep, Juet 1 &amp; 2 Tharkiech </t>
  </si>
  <si>
    <t>Remote Assessment ( e.g phone interview, ouside interview)</t>
  </si>
  <si>
    <t>ssid_SS0604_0056</t>
  </si>
  <si>
    <t>Joung</t>
  </si>
  <si>
    <t>Kuerier</t>
  </si>
  <si>
    <t>Unkown</t>
  </si>
  <si>
    <t>ssid_SS0803_0029</t>
  </si>
  <si>
    <t>Ngap-agok</t>
  </si>
  <si>
    <t>Malwal, Kacuat, Mideer</t>
  </si>
  <si>
    <t>Remote Assessment( e.g. phone interview, outside interview</t>
  </si>
  <si>
    <t>Paliang Centre</t>
  </si>
  <si>
    <t>Madol, Wun- nyieth, Pan- nhial</t>
  </si>
  <si>
    <t>Kiir Adim</t>
  </si>
  <si>
    <t>Lemon Gaba</t>
  </si>
  <si>
    <t>Mijiki</t>
  </si>
  <si>
    <t>Key Informant Interview (with RRC or partners on the ground)</t>
  </si>
  <si>
    <t>Host community</t>
  </si>
  <si>
    <t>Violence against civilians</t>
  </si>
  <si>
    <t>Severe need, with immediate threat to life)</t>
  </si>
  <si>
    <t>Question not asked</t>
  </si>
  <si>
    <t>In December, 11555 individuals were displaced from Tali to Gurei Lemon Gaba due to communal clashes.</t>
  </si>
  <si>
    <t>Ayen Amoul</t>
  </si>
  <si>
    <t>Disability (Physical, mental, elderly)</t>
  </si>
  <si>
    <t>The first week of December floods displaced 284 house holds with destructions of houses, crops and property. The displaced persons are currently living in Ayen Amoul higher grounds.</t>
  </si>
  <si>
    <t>New Fangak</t>
  </si>
  <si>
    <t>New fangak</t>
  </si>
  <si>
    <t>4,166 HH and 25,000 were displaced in November within Phom payam in Jonglei to New Fangak in Phom payam, Jonglei State due to natural disaster (floods).</t>
  </si>
  <si>
    <t>SS100904</t>
  </si>
  <si>
    <t>South Yubu</t>
  </si>
  <si>
    <t>ssid_SS1009_0011</t>
  </si>
  <si>
    <t>Ngboko</t>
  </si>
  <si>
    <t>Central African Republic</t>
  </si>
  <si>
    <t>CAF63</t>
  </si>
  <si>
    <t>Haut-Mbomou</t>
  </si>
  <si>
    <t>CAF632</t>
  </si>
  <si>
    <t>Bambouti</t>
  </si>
  <si>
    <t>Armed clashes</t>
  </si>
  <si>
    <t>SS0102</t>
  </si>
  <si>
    <t>Kajo-keji</t>
  </si>
  <si>
    <t>SS010204</t>
  </si>
  <si>
    <t>Liwolo</t>
  </si>
  <si>
    <t xml:space="preserve">Korijo IDP Camp </t>
  </si>
  <si>
    <t xml:space="preserve">Displacement bewtween the same payam from Koeijo IDPs to Tululu, Gogorsua and Goloko villages. Coordinates on this data are the centroide of the payam. </t>
  </si>
  <si>
    <t>ssid_SS0308_0045</t>
  </si>
  <si>
    <t>Pibor UNMISS Adjacent Area</t>
  </si>
  <si>
    <t>Forty-four per cent of IDPs (3,804 ind. / 663 households) arrived from Pibor/Gogolthin Payam and the
same proportion from Lekuangole Payam (3,779 ind. / 703 households). Another 178 IDPs (31 households)
arrived from Gumuruk Payam and the remaining 730 IDPs (125 households) did not feel comfortable
disclosing information about their area of habitual residence prior to displacement</t>
  </si>
  <si>
    <t>Monydeng Priamry School</t>
  </si>
  <si>
    <t>Hai Selma, Abayok&amp; Maktakhon</t>
  </si>
  <si>
    <t>Renk 3 Primary School</t>
  </si>
  <si>
    <t>Jabarona, Sowara&amp; Imtida</t>
  </si>
  <si>
    <t>Thaker &amp; Tharbika</t>
  </si>
  <si>
    <t>Pantot, Kuok</t>
  </si>
  <si>
    <t>Key Informant Interview</t>
  </si>
  <si>
    <t>Natural disaster (Flooding)</t>
  </si>
  <si>
    <t>Mirnyal&amp; Bur</t>
  </si>
  <si>
    <t>Kat, Dhorteah, &amp; Dimthuok(</t>
  </si>
  <si>
    <t>SS060505</t>
  </si>
  <si>
    <t>Mal</t>
  </si>
  <si>
    <t>Maal</t>
  </si>
  <si>
    <t>Yes, but</t>
  </si>
  <si>
    <t>Dhorek</t>
  </si>
  <si>
    <t>Pang, Dhornor&amp; Keach</t>
  </si>
  <si>
    <t>Dorar, Mumkuan&amp; Jonyan</t>
  </si>
  <si>
    <t>Mankapi</t>
  </si>
  <si>
    <t>WangkieTown</t>
  </si>
  <si>
    <t>WangkiePrimary School</t>
  </si>
  <si>
    <t>SS010301</t>
  </si>
  <si>
    <t>Kenyi</t>
  </si>
  <si>
    <t>Lainya Centre</t>
  </si>
  <si>
    <t>SS010305</t>
  </si>
  <si>
    <t>Wuji</t>
  </si>
  <si>
    <t>Giwaya</t>
  </si>
  <si>
    <t>High Land Gemmeiza, Nyori &amp; Terekeka</t>
  </si>
  <si>
    <t>Low Land, Gemmeiza, Nyori&amp; TerekekaTown</t>
  </si>
  <si>
    <t>Natural disaster (flooding)</t>
  </si>
  <si>
    <t>Differents payam in Terekeka county</t>
  </si>
  <si>
    <t>SS010109</t>
  </si>
  <si>
    <t>Lokiliri</t>
  </si>
  <si>
    <t>Lobonok</t>
  </si>
  <si>
    <t>Remote Assessment (e.g. phone interview, outside interview)</t>
  </si>
  <si>
    <t>SS010107</t>
  </si>
  <si>
    <t>Lirya</t>
  </si>
  <si>
    <t>Jabal Lado</t>
  </si>
  <si>
    <t>NA</t>
  </si>
  <si>
    <t>Chotjaak</t>
  </si>
  <si>
    <t>Dakum</t>
  </si>
  <si>
    <t>Yikana</t>
  </si>
  <si>
    <t>Abyei Girls Seconday School</t>
  </si>
  <si>
    <t>Abyei Administrative area</t>
  </si>
  <si>
    <t>Amelt Aguok</t>
  </si>
  <si>
    <t>Dokura</t>
  </si>
  <si>
    <t>Site</t>
  </si>
  <si>
    <t xml:space="preserve">Abyei Boys Secondary School </t>
  </si>
  <si>
    <t>Kolom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</si>
</sst>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_(* #,##0_);_(* \(#,##0\);_(* &quot;-&quot;??_);_(@_)"/>
  </numFmts>
  <fonts count="24">
    <font>
      <sz val="11"/>
      <color theme="1"/>
      <name val="Calibri"/>
      <family val="2"/>
      <scheme val="minor"/>
    </font>
    <font>
      <sz val="12"/>
      <color theme="1"/>
      <name val="Calibri"/>
      <family val="2"/>
      <scheme val="minor"/>
    </font>
    <font>
      <b/>
      <sz val="11"/>
      <color theme="1"/>
      <name val="Calibri"/>
      <family val="2"/>
      <scheme val="minor"/>
    </font>
    <font>
      <b/>
      <i/>
      <sz val="10"/>
      <name val="Calibri"/>
      <family val="2"/>
      <scheme val="minor"/>
    </font>
    <font>
      <b/>
      <sz val="10"/>
      <name val="Calibri"/>
      <family val="2"/>
      <scheme val="minor"/>
    </font>
    <font>
      <b/>
      <i/>
      <sz val="10"/>
      <color theme="0"/>
      <name val="Calibri"/>
      <family val="2"/>
      <scheme val="minor"/>
    </font>
    <font>
      <sz val="10"/>
      <color theme="1"/>
      <name val="Calibri"/>
      <family val="2"/>
      <scheme val="minor"/>
    </font>
    <font>
      <sz val="11"/>
      <name val="Calibri"/>
      <family val="2"/>
      <scheme val="minor"/>
    </font>
    <font>
      <sz val="10"/>
      <color indexed="8"/>
      <name val="Arial"/>
      <family val="2"/>
    </font>
    <font>
      <i/>
      <sz val="10"/>
      <color theme="1"/>
      <name val="Calibri"/>
      <family val="2"/>
      <scheme val="minor"/>
    </font>
    <font>
      <sz val="10"/>
      <name val="Arial"/>
      <family val="2"/>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2"/>
      <color rgb="FF0033A0"/>
      <name val="Calibri"/>
      <family val="2"/>
      <scheme val="minor"/>
    </font>
    <font>
      <b/>
      <sz val="13"/>
      <color theme="1"/>
      <name val="Calibri"/>
      <family val="2"/>
      <scheme val="minor"/>
    </font>
    <font>
      <b/>
      <i/>
      <sz val="11"/>
      <color theme="1"/>
      <name val="Calibri"/>
      <family val="2"/>
      <scheme val="minor"/>
    </font>
    <font>
      <b/>
      <sz val="12"/>
      <color rgb="FF002060"/>
      <name val="Calibri"/>
      <family val="2"/>
      <scheme val="minor"/>
    </font>
    <font>
      <b/>
      <sz val="12"/>
      <color theme="1"/>
      <name val="Calibri (Body)"/>
    </font>
    <font>
      <sz val="12"/>
      <color theme="1"/>
      <name val="Calibri (Body)"/>
    </font>
    <font>
      <sz val="11"/>
      <color theme="4"/>
      <name val="Calibri"/>
      <family val="2"/>
      <scheme val="minor"/>
    </font>
    <font>
      <sz val="8"/>
      <name val="Calibri"/>
      <family val="2"/>
      <scheme val="minor"/>
    </font>
    <font>
      <b/>
      <sz val="10"/>
      <color theme="0"/>
      <name val="Calibri"/>
      <family val="2"/>
      <scheme val="minor"/>
    </font>
  </fonts>
  <fills count="19">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1"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8"/>
        <bgColor indexed="64"/>
      </patternFill>
    </fill>
    <fill>
      <patternFill patternType="solid">
        <fgColor theme="4" tint="-0.249977111117893"/>
        <bgColor theme="4" tint="-0.249977111117893"/>
      </patternFill>
    </fill>
    <fill>
      <patternFill patternType="solid">
        <fgColor rgb="FF002060"/>
        <bgColor indexed="64"/>
      </patternFill>
    </fill>
    <fill>
      <patternFill patternType="solid">
        <fgColor theme="7" tint="0.79998168889431442"/>
        <bgColor indexed="64"/>
      </patternFill>
    </fill>
    <fill>
      <patternFill patternType="solid">
        <fgColor theme="6" tint="-0.24997711111789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top/>
      <bottom style="thin">
        <color theme="4" tint="0.79998168889431442"/>
      </bottom>
      <diagonal/>
    </border>
    <border>
      <left/>
      <right/>
      <top/>
      <bottom style="thin">
        <color theme="4" tint="0.59999389629810485"/>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8" fillId="0" borderId="0"/>
    <xf numFmtId="0" fontId="8" fillId="0" borderId="0"/>
    <xf numFmtId="164" fontId="11" fillId="0" borderId="0" applyFont="0" applyFill="0" applyBorder="0" applyAlignment="0" applyProtection="0"/>
    <xf numFmtId="0" fontId="8" fillId="0" borderId="0"/>
    <xf numFmtId="9" fontId="11" fillId="0" borderId="0" applyFont="0" applyFill="0" applyBorder="0" applyAlignment="0" applyProtection="0"/>
  </cellStyleXfs>
  <cellXfs count="173">
    <xf numFmtId="0" fontId="0" fillId="0" borderId="0" xfId="0"/>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3" fillId="6" borderId="0" xfId="0" applyFont="1" applyFill="1" applyAlignment="1">
      <alignment horizontal="center" vertical="center" wrapText="1"/>
    </xf>
    <xf numFmtId="0" fontId="3" fillId="7" borderId="0" xfId="0" applyFont="1" applyFill="1" applyAlignment="1">
      <alignment horizontal="center" vertical="center" wrapText="1"/>
    </xf>
    <xf numFmtId="0" fontId="3" fillId="11" borderId="0" xfId="0" applyFont="1" applyFill="1" applyAlignment="1">
      <alignment horizontal="center" vertical="center" wrapText="1"/>
    </xf>
    <xf numFmtId="0" fontId="5" fillId="12" borderId="0" xfId="0" applyFont="1" applyFill="1" applyAlignment="1">
      <alignment horizontal="center" vertical="center" wrapText="1"/>
    </xf>
    <xf numFmtId="0" fontId="6" fillId="0" borderId="0" xfId="0" applyFont="1" applyAlignment="1">
      <alignment horizontal="center" vertical="center" wrapText="1"/>
    </xf>
    <xf numFmtId="0" fontId="3" fillId="13" borderId="0" xfId="0" applyFont="1" applyFill="1" applyAlignment="1">
      <alignment horizontal="center" vertical="center" wrapText="1"/>
    </xf>
    <xf numFmtId="165" fontId="4" fillId="13" borderId="0" xfId="0" applyNumberFormat="1" applyFont="1" applyFill="1" applyAlignment="1">
      <alignment horizontal="center" vertical="center" wrapText="1"/>
    </xf>
    <xf numFmtId="0" fontId="0" fillId="0" borderId="0" xfId="0" applyAlignment="1">
      <alignment wrapText="1"/>
    </xf>
    <xf numFmtId="0" fontId="2" fillId="0" borderId="0" xfId="0" applyFont="1" applyAlignment="1">
      <alignment wrapText="1"/>
    </xf>
    <xf numFmtId="0" fontId="9" fillId="0" borderId="0" xfId="0" applyFont="1" applyAlignment="1">
      <alignment horizontal="right" wrapText="1"/>
    </xf>
    <xf numFmtId="0" fontId="7" fillId="0" borderId="0" xfId="0" applyFont="1" applyFill="1" applyBorder="1" applyAlignment="1">
      <alignment horizontal="left"/>
    </xf>
    <xf numFmtId="15" fontId="7" fillId="0" borderId="0" xfId="0" applyNumberFormat="1" applyFont="1" applyFill="1" applyBorder="1" applyAlignment="1">
      <alignment horizontal="left"/>
    </xf>
    <xf numFmtId="0" fontId="7" fillId="0" borderId="0" xfId="0" applyFont="1" applyFill="1" applyBorder="1"/>
    <xf numFmtId="0" fontId="7" fillId="0" borderId="0" xfId="2" applyFont="1" applyFill="1" applyBorder="1" applyAlignment="1">
      <alignment horizontal="left"/>
    </xf>
    <xf numFmtId="3" fontId="7" fillId="0" borderId="0" xfId="0" applyNumberFormat="1" applyFont="1" applyFill="1" applyBorder="1" applyAlignment="1">
      <alignment horizontal="left"/>
    </xf>
    <xf numFmtId="15" fontId="7" fillId="0" borderId="0" xfId="0" applyNumberFormat="1" applyFont="1" applyFill="1" applyAlignment="1">
      <alignment horizontal="left"/>
    </xf>
    <xf numFmtId="0" fontId="7" fillId="0" borderId="0" xfId="0" applyFont="1" applyFill="1"/>
    <xf numFmtId="0" fontId="7" fillId="0" borderId="0" xfId="0" applyFont="1" applyFill="1" applyAlignment="1">
      <alignment horizontal="left"/>
    </xf>
    <xf numFmtId="165" fontId="7" fillId="0" borderId="0" xfId="0" applyNumberFormat="1" applyFont="1" applyFill="1" applyAlignment="1">
      <alignment horizontal="right"/>
    </xf>
    <xf numFmtId="166" fontId="7" fillId="0" borderId="0" xfId="3" applyNumberFormat="1" applyFont="1" applyFill="1" applyBorder="1" applyAlignment="1">
      <alignment horizontal="left"/>
    </xf>
    <xf numFmtId="15" fontId="7" fillId="0" borderId="0" xfId="0" applyNumberFormat="1" applyFont="1" applyFill="1"/>
    <xf numFmtId="0" fontId="7" fillId="0" borderId="1" xfId="0" applyFont="1" applyFill="1" applyBorder="1" applyAlignment="1">
      <alignment horizontal="left"/>
    </xf>
    <xf numFmtId="165" fontId="7" fillId="0" borderId="0" xfId="4" applyNumberFormat="1" applyFont="1" applyFill="1" applyAlignment="1">
      <alignment horizontal="right"/>
    </xf>
    <xf numFmtId="0" fontId="7" fillId="0" borderId="0" xfId="2" applyFont="1" applyFill="1" applyAlignment="1">
      <alignment horizontal="left"/>
    </xf>
    <xf numFmtId="0" fontId="7" fillId="0" borderId="0" xfId="2" applyFont="1" applyFill="1"/>
    <xf numFmtId="0" fontId="7" fillId="0" borderId="0" xfId="4" applyFont="1" applyFill="1" applyAlignment="1">
      <alignment horizontal="left"/>
    </xf>
    <xf numFmtId="3" fontId="7" fillId="0" borderId="0" xfId="0" applyNumberFormat="1" applyFont="1" applyFill="1" applyAlignment="1">
      <alignment horizontal="left"/>
    </xf>
    <xf numFmtId="0" fontId="7" fillId="0" borderId="0" xfId="0" quotePrefix="1" applyFont="1" applyFill="1" applyAlignment="1">
      <alignment horizontal="left"/>
    </xf>
    <xf numFmtId="0" fontId="7" fillId="0" borderId="1" xfId="2" applyFont="1" applyFill="1" applyBorder="1" applyAlignment="1">
      <alignment horizontal="left"/>
    </xf>
    <xf numFmtId="166" fontId="3" fillId="7" borderId="0" xfId="3" applyNumberFormat="1" applyFont="1" applyFill="1" applyAlignment="1">
      <alignment horizontal="center" vertical="center" wrapText="1"/>
    </xf>
    <xf numFmtId="166" fontId="3" fillId="10" borderId="0" xfId="3" applyNumberFormat="1" applyFont="1" applyFill="1" applyAlignment="1">
      <alignment horizontal="center" vertical="center" wrapText="1"/>
    </xf>
    <xf numFmtId="166" fontId="5" fillId="9" borderId="0" xfId="3" applyNumberFormat="1" applyFont="1" applyFill="1" applyAlignment="1">
      <alignment horizontal="center" vertical="center" wrapText="1"/>
    </xf>
    <xf numFmtId="166" fontId="7" fillId="0" borderId="0" xfId="3" applyNumberFormat="1" applyFont="1" applyFill="1" applyAlignment="1">
      <alignment horizontal="left"/>
    </xf>
    <xf numFmtId="166" fontId="7" fillId="0" borderId="0" xfId="3" applyNumberFormat="1" applyFont="1" applyFill="1"/>
    <xf numFmtId="166" fontId="0" fillId="0" borderId="0" xfId="3" applyNumberFormat="1" applyFont="1"/>
    <xf numFmtId="0" fontId="7" fillId="0" borderId="0" xfId="0" applyFont="1" applyFill="1" applyAlignment="1">
      <alignment horizontal="right"/>
    </xf>
    <xf numFmtId="165" fontId="7" fillId="0" borderId="0" xfId="0" applyNumberFormat="1" applyFont="1" applyFill="1" applyBorder="1" applyAlignment="1">
      <alignment horizontal="right"/>
    </xf>
    <xf numFmtId="0" fontId="7" fillId="0" borderId="0" xfId="1" applyFont="1" applyFill="1" applyBorder="1"/>
    <xf numFmtId="16" fontId="7" fillId="0" borderId="0" xfId="0" applyNumberFormat="1" applyFont="1" applyFill="1" applyBorder="1" applyAlignment="1">
      <alignment horizontal="left"/>
    </xf>
    <xf numFmtId="0" fontId="7" fillId="0" borderId="0" xfId="1" applyFont="1" applyFill="1" applyBorder="1" applyAlignment="1">
      <alignment horizontal="left"/>
    </xf>
    <xf numFmtId="0" fontId="10" fillId="0" borderId="0" xfId="0" applyFont="1" applyFill="1" applyAlignment="1">
      <alignment horizontal="left"/>
    </xf>
    <xf numFmtId="0" fontId="7" fillId="0" borderId="1" xfId="1" applyFont="1" applyFill="1" applyBorder="1"/>
    <xf numFmtId="166" fontId="5" fillId="14" borderId="0" xfId="3" applyNumberFormat="1" applyFont="1" applyFill="1" applyAlignment="1">
      <alignment horizontal="center" vertical="center" wrapText="1"/>
    </xf>
    <xf numFmtId="166" fontId="3" fillId="8" borderId="0" xfId="3" applyNumberFormat="1" applyFont="1" applyFill="1" applyAlignment="1">
      <alignment horizontal="center" vertical="center" wrapText="1"/>
    </xf>
    <xf numFmtId="166" fontId="3" fillId="5" borderId="0" xfId="3" applyNumberFormat="1" applyFont="1" applyFill="1" applyAlignment="1">
      <alignment horizontal="center" vertical="center" wrapText="1"/>
    </xf>
    <xf numFmtId="0" fontId="0" fillId="0" borderId="0" xfId="0" pivotButton="1" applyAlignment="1">
      <alignment vertical="center"/>
    </xf>
    <xf numFmtId="0" fontId="0" fillId="0" borderId="0" xfId="0" applyAlignment="1">
      <alignment vertical="center"/>
    </xf>
    <xf numFmtId="0" fontId="0" fillId="0" borderId="0" xfId="0" applyAlignment="1">
      <alignment vertical="center" wrapText="1"/>
    </xf>
    <xf numFmtId="0" fontId="0" fillId="0" borderId="0" xfId="0" pivotButton="1" applyBorder="1" applyAlignment="1">
      <alignment vertical="center"/>
    </xf>
    <xf numFmtId="0" fontId="0" fillId="0" borderId="0" xfId="0" applyBorder="1" applyAlignment="1">
      <alignment vertical="center"/>
    </xf>
    <xf numFmtId="0" fontId="0" fillId="0" borderId="2" xfId="0" applyBorder="1"/>
    <xf numFmtId="0" fontId="0" fillId="0" borderId="7" xfId="0" applyBorder="1" applyAlignment="1">
      <alignment vertical="center"/>
    </xf>
    <xf numFmtId="0" fontId="0" fillId="0" borderId="8" xfId="0" applyBorder="1" applyAlignment="1">
      <alignment vertical="center"/>
    </xf>
    <xf numFmtId="0" fontId="6" fillId="0" borderId="13"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13" fillId="15" borderId="4" xfId="0" applyFont="1" applyFill="1" applyBorder="1" applyAlignment="1">
      <alignment vertical="center"/>
    </xf>
    <xf numFmtId="0" fontId="6" fillId="0" borderId="5" xfId="0" pivotButton="1" applyFont="1" applyBorder="1" applyAlignment="1">
      <alignment vertical="center" wrapText="1"/>
    </xf>
    <xf numFmtId="0" fontId="0" fillId="0" borderId="6" xfId="0" pivotButton="1" applyBorder="1" applyAlignment="1">
      <alignment vertical="center"/>
    </xf>
    <xf numFmtId="0" fontId="0" fillId="0" borderId="5" xfId="0" pivotButton="1" applyBorder="1" applyAlignment="1">
      <alignment vertical="center"/>
    </xf>
    <xf numFmtId="0" fontId="12" fillId="15" borderId="3" xfId="0" applyFont="1" applyFill="1" applyBorder="1" applyAlignment="1">
      <alignment vertical="center" wrapText="1"/>
    </xf>
    <xf numFmtId="0" fontId="0" fillId="0" borderId="6" xfId="0" pivotButton="1" applyBorder="1" applyAlignment="1">
      <alignment vertical="center" wrapText="1"/>
    </xf>
    <xf numFmtId="166" fontId="13" fillId="16" borderId="0" xfId="3" applyNumberFormat="1" applyFont="1" applyFill="1" applyBorder="1" applyAlignment="1">
      <alignment vertical="center"/>
    </xf>
    <xf numFmtId="9" fontId="13" fillId="16" borderId="0" xfId="5" applyFont="1" applyFill="1" applyBorder="1" applyAlignment="1">
      <alignment vertical="center"/>
    </xf>
    <xf numFmtId="0" fontId="0" fillId="0" borderId="9" xfId="0" applyBorder="1" applyAlignment="1">
      <alignment vertical="center"/>
    </xf>
    <xf numFmtId="166" fontId="13" fillId="16" borderId="5" xfId="0" applyNumberFormat="1" applyFont="1" applyFill="1" applyBorder="1" applyAlignment="1">
      <alignment horizontal="left" vertical="center"/>
    </xf>
    <xf numFmtId="166" fontId="13" fillId="16" borderId="11" xfId="0" applyNumberFormat="1" applyFont="1" applyFill="1" applyBorder="1" applyAlignment="1">
      <alignment vertical="center"/>
    </xf>
    <xf numFmtId="166" fontId="13" fillId="16" borderId="2" xfId="0" applyNumberFormat="1" applyFont="1" applyFill="1" applyBorder="1" applyAlignment="1">
      <alignment vertical="center"/>
    </xf>
    <xf numFmtId="166" fontId="13" fillId="16" borderId="12" xfId="0" applyNumberFormat="1" applyFont="1" applyFill="1"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16" xfId="0" applyBorder="1" applyAlignment="1">
      <alignment horizontal="left" vertical="center"/>
    </xf>
    <xf numFmtId="166" fontId="0" fillId="0" borderId="16" xfId="0" applyNumberFormat="1" applyBorder="1" applyAlignment="1">
      <alignment vertical="center"/>
    </xf>
    <xf numFmtId="0" fontId="0" fillId="0" borderId="17" xfId="0" applyBorder="1" applyAlignment="1">
      <alignment horizontal="left" vertical="center"/>
    </xf>
    <xf numFmtId="166" fontId="0" fillId="0" borderId="17" xfId="0" applyNumberFormat="1" applyBorder="1" applyAlignment="1">
      <alignment vertical="center"/>
    </xf>
    <xf numFmtId="0" fontId="0" fillId="0" borderId="18" xfId="0" applyBorder="1" applyAlignment="1">
      <alignment horizontal="left" vertical="center"/>
    </xf>
    <xf numFmtId="166" fontId="0" fillId="0" borderId="18" xfId="0" applyNumberFormat="1" applyBorder="1" applyAlignment="1">
      <alignment vertical="center"/>
    </xf>
    <xf numFmtId="166" fontId="13" fillId="16" borderId="0" xfId="0" applyNumberFormat="1" applyFont="1" applyFill="1" applyBorder="1" applyAlignment="1">
      <alignment horizontal="left" vertical="center"/>
    </xf>
    <xf numFmtId="166" fontId="0" fillId="0" borderId="6" xfId="0" applyNumberFormat="1" applyBorder="1" applyAlignment="1">
      <alignment vertical="center"/>
    </xf>
    <xf numFmtId="166" fontId="0" fillId="0" borderId="7" xfId="0" applyNumberFormat="1" applyBorder="1" applyAlignment="1">
      <alignment vertical="center"/>
    </xf>
    <xf numFmtId="166" fontId="0" fillId="0" borderId="8" xfId="0" applyNumberFormat="1" applyBorder="1" applyAlignment="1">
      <alignment vertical="center"/>
    </xf>
    <xf numFmtId="166" fontId="0" fillId="0" borderId="0" xfId="0" applyNumberFormat="1" applyBorder="1" applyAlignment="1">
      <alignment vertical="center"/>
    </xf>
    <xf numFmtId="166" fontId="0" fillId="0" borderId="9" xfId="0" applyNumberFormat="1" applyBorder="1" applyAlignment="1">
      <alignment vertical="center"/>
    </xf>
    <xf numFmtId="166" fontId="0" fillId="0" borderId="10" xfId="0" applyNumberFormat="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9" xfId="0" applyBorder="1" applyAlignment="1">
      <alignment horizontal="left" vertical="center"/>
    </xf>
    <xf numFmtId="166" fontId="13" fillId="16" borderId="18" xfId="0" applyNumberFormat="1" applyFont="1" applyFill="1" applyBorder="1" applyAlignment="1">
      <alignment vertical="center"/>
    </xf>
    <xf numFmtId="0" fontId="0" fillId="0" borderId="5" xfId="0" applyBorder="1" applyAlignment="1">
      <alignment horizontal="left" vertical="center"/>
    </xf>
    <xf numFmtId="166" fontId="13" fillId="16" borderId="13" xfId="0" applyNumberFormat="1" applyFont="1" applyFill="1" applyBorder="1" applyAlignment="1">
      <alignment vertical="center"/>
    </xf>
    <xf numFmtId="166" fontId="13" fillId="16" borderId="14" xfId="0" applyNumberFormat="1" applyFont="1" applyFill="1" applyBorder="1" applyAlignment="1">
      <alignment vertical="center"/>
    </xf>
    <xf numFmtId="166" fontId="13" fillId="16" borderId="15" xfId="0" applyNumberFormat="1" applyFont="1" applyFill="1" applyBorder="1" applyAlignment="1">
      <alignment vertical="center"/>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 fillId="0" borderId="0" xfId="0" applyFont="1" applyBorder="1" applyAlignment="1">
      <alignment vertical="center" wrapText="1"/>
    </xf>
    <xf numFmtId="166" fontId="2" fillId="0" borderId="0" xfId="3" applyNumberFormat="1" applyFont="1" applyBorder="1" applyAlignment="1">
      <alignment vertical="center"/>
    </xf>
    <xf numFmtId="9" fontId="0" fillId="0" borderId="0" xfId="5" applyFont="1" applyBorder="1" applyAlignment="1">
      <alignment vertical="center"/>
    </xf>
    <xf numFmtId="0" fontId="2" fillId="0" borderId="0" xfId="0" applyFont="1" applyBorder="1" applyAlignment="1">
      <alignment vertical="center"/>
    </xf>
    <xf numFmtId="0" fontId="0" fillId="0" borderId="5" xfId="0" pivotButton="1" applyBorder="1" applyAlignment="1">
      <alignment vertical="center" wrapText="1"/>
    </xf>
    <xf numFmtId="0" fontId="0" fillId="0" borderId="5" xfId="0" applyBorder="1" applyAlignment="1">
      <alignment vertical="center" wrapText="1"/>
    </xf>
    <xf numFmtId="0" fontId="12" fillId="15" borderId="0" xfId="0" applyFont="1" applyFill="1" applyBorder="1" applyAlignment="1">
      <alignment vertical="center" wrapText="1"/>
    </xf>
    <xf numFmtId="0" fontId="15" fillId="0" borderId="0" xfId="0" applyFont="1"/>
    <xf numFmtId="0" fontId="17" fillId="0" borderId="0" xfId="0" applyFont="1" applyAlignment="1">
      <alignment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2" fillId="15" borderId="3" xfId="0" applyFont="1" applyFill="1" applyBorder="1" applyAlignment="1">
      <alignment vertical="center"/>
    </xf>
    <xf numFmtId="0" fontId="0" fillId="0" borderId="7" xfId="0" pivotButton="1" applyBorder="1" applyAlignment="1">
      <alignment vertical="center" wrapText="1"/>
    </xf>
    <xf numFmtId="0" fontId="0" fillId="0" borderId="13" xfId="0" applyBorder="1" applyAlignment="1">
      <alignment vertical="center"/>
    </xf>
    <xf numFmtId="10" fontId="13" fillId="16" borderId="2" xfId="0" applyNumberFormat="1" applyFont="1" applyFill="1" applyBorder="1" applyAlignment="1">
      <alignment vertical="center"/>
    </xf>
    <xf numFmtId="9" fontId="0" fillId="0" borderId="7" xfId="0" applyNumberFormat="1" applyBorder="1" applyAlignment="1">
      <alignment vertical="center"/>
    </xf>
    <xf numFmtId="9" fontId="0" fillId="0" borderId="0" xfId="0" applyNumberFormat="1" applyBorder="1" applyAlignment="1">
      <alignment vertical="center"/>
    </xf>
    <xf numFmtId="0" fontId="0" fillId="0" borderId="10" xfId="0" pivotButton="1" applyBorder="1" applyAlignment="1">
      <alignment vertical="center"/>
    </xf>
    <xf numFmtId="10" fontId="13" fillId="16" borderId="12" xfId="0" applyNumberFormat="1" applyFont="1" applyFill="1" applyBorder="1" applyAlignment="1">
      <alignment vertical="center"/>
    </xf>
    <xf numFmtId="0" fontId="0" fillId="0" borderId="9" xfId="0" pivotButton="1" applyBorder="1" applyAlignment="1">
      <alignment vertical="center"/>
    </xf>
    <xf numFmtId="9" fontId="13" fillId="16" borderId="2" xfId="0" applyNumberFormat="1" applyFont="1" applyFill="1" applyBorder="1" applyAlignment="1">
      <alignment vertical="center"/>
    </xf>
    <xf numFmtId="0" fontId="0" fillId="17" borderId="9" xfId="0" applyFill="1" applyBorder="1" applyAlignment="1">
      <alignment horizontal="left" vertical="center"/>
    </xf>
    <xf numFmtId="0" fontId="0" fillId="0" borderId="14" xfId="0" applyBorder="1" applyAlignment="1">
      <alignment vertical="center" wrapText="1"/>
    </xf>
    <xf numFmtId="0" fontId="0" fillId="0" borderId="15" xfId="0" applyBorder="1" applyAlignment="1">
      <alignment vertical="center" wrapText="1"/>
    </xf>
    <xf numFmtId="9" fontId="0" fillId="0" borderId="9" xfId="0" applyNumberFormat="1" applyBorder="1" applyAlignment="1">
      <alignment vertical="center"/>
    </xf>
    <xf numFmtId="9" fontId="13" fillId="16" borderId="11" xfId="0" applyNumberFormat="1" applyFont="1" applyFill="1" applyBorder="1" applyAlignment="1">
      <alignment vertical="center"/>
    </xf>
    <xf numFmtId="10" fontId="0" fillId="17" borderId="8" xfId="0" applyNumberFormat="1" applyFill="1" applyBorder="1" applyAlignment="1">
      <alignment vertical="center"/>
    </xf>
    <xf numFmtId="166" fontId="7" fillId="0" borderId="0" xfId="3" applyNumberFormat="1" applyFont="1" applyFill="1" applyBorder="1"/>
    <xf numFmtId="10" fontId="0" fillId="0" borderId="0" xfId="0" applyNumberFormat="1" applyBorder="1" applyAlignment="1">
      <alignment vertical="center"/>
    </xf>
    <xf numFmtId="10" fontId="0" fillId="17" borderId="7" xfId="0" applyNumberFormat="1" applyFill="1" applyBorder="1" applyAlignment="1">
      <alignment vertical="center"/>
    </xf>
    <xf numFmtId="0" fontId="1" fillId="0" borderId="0" xfId="0" applyFont="1" applyAlignment="1">
      <alignment wrapText="1"/>
    </xf>
    <xf numFmtId="0" fontId="1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0" fillId="0" borderId="0" xfId="0" applyAlignment="1">
      <alignment vertical="top" wrapText="1"/>
    </xf>
    <xf numFmtId="9" fontId="0" fillId="17" borderId="7" xfId="0" applyNumberFormat="1" applyFill="1" applyBorder="1" applyAlignment="1">
      <alignment vertical="center"/>
    </xf>
    <xf numFmtId="0" fontId="0" fillId="0" borderId="0" xfId="0" pivotButton="1"/>
    <xf numFmtId="0" fontId="6" fillId="0" borderId="7" xfId="0" applyFont="1" applyBorder="1" applyAlignment="1">
      <alignment vertical="center" wrapText="1"/>
    </xf>
    <xf numFmtId="0" fontId="0" fillId="0" borderId="7" xfId="0" pivotButton="1" applyBorder="1" applyAlignment="1">
      <alignment vertical="center"/>
    </xf>
    <xf numFmtId="10" fontId="13" fillId="16" borderId="11" xfId="0" applyNumberFormat="1" applyFont="1" applyFill="1" applyBorder="1" applyAlignment="1">
      <alignment vertical="center"/>
    </xf>
    <xf numFmtId="10" fontId="0" fillId="0" borderId="9" xfId="0" applyNumberFormat="1" applyBorder="1" applyAlignment="1">
      <alignment vertical="center"/>
    </xf>
    <xf numFmtId="9" fontId="0" fillId="17" borderId="0" xfId="0" applyNumberFormat="1" applyFill="1" applyBorder="1" applyAlignment="1">
      <alignment vertical="center"/>
    </xf>
    <xf numFmtId="10" fontId="0" fillId="17" borderId="0" xfId="0" applyNumberFormat="1" applyFill="1" applyBorder="1" applyAlignment="1">
      <alignment vertical="center"/>
    </xf>
    <xf numFmtId="10" fontId="0" fillId="17" borderId="10" xfId="0" applyNumberFormat="1" applyFill="1" applyBorder="1" applyAlignment="1">
      <alignment vertical="center"/>
    </xf>
    <xf numFmtId="9" fontId="21" fillId="17" borderId="0" xfId="0" applyNumberFormat="1" applyFont="1" applyFill="1" applyBorder="1" applyAlignment="1">
      <alignment vertical="center"/>
    </xf>
    <xf numFmtId="9" fontId="0" fillId="0" borderId="6" xfId="0" applyNumberFormat="1" applyBorder="1" applyAlignment="1">
      <alignment vertical="center"/>
    </xf>
    <xf numFmtId="9" fontId="0" fillId="17" borderId="6" xfId="0" applyNumberFormat="1" applyFill="1" applyBorder="1" applyAlignment="1">
      <alignment vertical="center"/>
    </xf>
    <xf numFmtId="9" fontId="0" fillId="0" borderId="9" xfId="0" applyNumberFormat="1" applyFill="1" applyBorder="1" applyAlignment="1">
      <alignment vertical="center"/>
    </xf>
    <xf numFmtId="9" fontId="0" fillId="0" borderId="8" xfId="0" applyNumberFormat="1" applyBorder="1" applyAlignment="1">
      <alignment vertical="center"/>
    </xf>
    <xf numFmtId="9" fontId="0" fillId="0" borderId="10" xfId="0" applyNumberFormat="1" applyBorder="1" applyAlignment="1">
      <alignment vertical="center"/>
    </xf>
    <xf numFmtId="10" fontId="13" fillId="16" borderId="18" xfId="0" applyNumberFormat="1" applyFont="1" applyFill="1" applyBorder="1" applyAlignment="1">
      <alignment vertical="center"/>
    </xf>
    <xf numFmtId="9" fontId="0" fillId="0" borderId="16" xfId="0" applyNumberFormat="1" applyBorder="1" applyAlignment="1">
      <alignment vertical="center"/>
    </xf>
    <xf numFmtId="9" fontId="0" fillId="0" borderId="17" xfId="0" applyNumberFormat="1" applyBorder="1" applyAlignment="1">
      <alignment vertical="center"/>
    </xf>
    <xf numFmtId="9" fontId="13" fillId="16" borderId="12" xfId="0" applyNumberFormat="1" applyFont="1" applyFill="1" applyBorder="1" applyAlignment="1">
      <alignment vertical="center"/>
    </xf>
    <xf numFmtId="14" fontId="7" fillId="0" borderId="0" xfId="0" applyNumberFormat="1" applyFont="1" applyFill="1"/>
    <xf numFmtId="165" fontId="0" fillId="0" borderId="0" xfId="0" applyNumberFormat="1"/>
    <xf numFmtId="165" fontId="7" fillId="0" borderId="0" xfId="0" applyNumberFormat="1" applyFont="1" applyFill="1" applyAlignment="1">
      <alignment horizontal="left"/>
    </xf>
    <xf numFmtId="0" fontId="0" fillId="0" borderId="0" xfId="0" applyFill="1"/>
    <xf numFmtId="15" fontId="7" fillId="0" borderId="0" xfId="0" applyNumberFormat="1" applyFont="1" applyFill="1" applyAlignment="1">
      <alignment horizontal="center" vertical="center" wrapText="1"/>
    </xf>
    <xf numFmtId="15" fontId="7" fillId="0" borderId="0" xfId="0" applyNumberFormat="1" applyFont="1" applyFill="1" applyBorder="1" applyAlignment="1">
      <alignment horizontal="center" vertical="center" wrapText="1"/>
    </xf>
    <xf numFmtId="0" fontId="0" fillId="0" borderId="0" xfId="0" applyFill="1" applyBorder="1"/>
    <xf numFmtId="0" fontId="0" fillId="0" borderId="19" xfId="0" applyFill="1" applyBorder="1"/>
    <xf numFmtId="10" fontId="0" fillId="0" borderId="16" xfId="0" applyNumberFormat="1" applyBorder="1" applyAlignment="1">
      <alignment vertical="center"/>
    </xf>
    <xf numFmtId="10" fontId="0" fillId="0" borderId="17" xfId="0" applyNumberFormat="1" applyBorder="1" applyAlignment="1">
      <alignment vertical="center"/>
    </xf>
    <xf numFmtId="10" fontId="0" fillId="0" borderId="8" xfId="0" applyNumberFormat="1" applyBorder="1" applyAlignment="1">
      <alignment vertical="center"/>
    </xf>
    <xf numFmtId="10" fontId="0" fillId="0" borderId="10" xfId="0" applyNumberFormat="1" applyBorder="1" applyAlignment="1">
      <alignment vertical="center"/>
    </xf>
    <xf numFmtId="0" fontId="6" fillId="0" borderId="5" xfId="0" applyFont="1" applyBorder="1" applyAlignment="1">
      <alignment vertical="center" wrapText="1"/>
    </xf>
    <xf numFmtId="166" fontId="0" fillId="0" borderId="11" xfId="0" applyNumberFormat="1" applyBorder="1" applyAlignment="1">
      <alignment vertical="center"/>
    </xf>
    <xf numFmtId="10" fontId="0" fillId="0" borderId="12" xfId="0" applyNumberFormat="1" applyBorder="1" applyAlignment="1">
      <alignment vertical="center"/>
    </xf>
    <xf numFmtId="165" fontId="23" fillId="18" borderId="0" xfId="0" applyNumberFormat="1" applyFont="1" applyFill="1" applyAlignment="1">
      <alignment horizontal="center" vertical="center" wrapText="1"/>
    </xf>
  </cellXfs>
  <cellStyles count="6">
    <cellStyle name="Comma" xfId="3" builtinId="3"/>
    <cellStyle name="Normal" xfId="0" builtinId="0"/>
    <cellStyle name="Normal_Neighbords Admin2" xfId="2" xr:uid="{4FBBD0F4-CFA9-4BAD-AA4B-7AAFE37F3133}"/>
    <cellStyle name="Normal_Sheet1" xfId="4" xr:uid="{D38D3DC8-7984-49E1-8CE3-16B0C0810F39}"/>
    <cellStyle name="Normal_SSD_ADM2_2019" xfId="1" xr:uid="{BE4BD2BB-324E-4729-A2B1-F09D080FF23E}"/>
    <cellStyle name="Percent" xfId="5" builtinId="5"/>
  </cellStyles>
  <dxfs count="524">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6"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_(* #,##0_);_(* \(#,##0\);_(*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_(* #,##0_);_(* \(#,##0\);_(* &quot;-&quot;??_);_(@_)"/>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6" formatCode="_(* #,##0_);_(* \(#,##0\);_(* &quot;-&quot;??_);_(@_)"/>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6" formatCode="_(* #,##0_);_(* \(#,##0\);_(* &quot;-&quot;??_);_(@_)"/>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numFmt numFmtId="165" formatCode="0.00000"/>
    </dxf>
    <dxf>
      <font>
        <strike val="0"/>
        <outline val="0"/>
        <shadow val="0"/>
        <u val="none"/>
        <vertAlign val="baseline"/>
        <sz val="11"/>
        <color auto="1"/>
        <name val="Calibri"/>
        <family val="2"/>
        <scheme val="minor"/>
      </font>
      <numFmt numFmtId="165" formatCode="0.000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1"/>
        <color auto="1"/>
        <name val="Calibri"/>
        <family val="2"/>
        <scheme val="minor"/>
      </font>
      <numFmt numFmtId="165" formatCode="0.000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dxf>
    <dxf>
      <border outline="0">
        <bottom style="thin">
          <color theme="1"/>
        </bottom>
      </border>
    </dxf>
    <dxf>
      <font>
        <strike val="0"/>
        <outline val="0"/>
        <shadow val="0"/>
        <u val="none"/>
        <vertAlign val="baseline"/>
        <sz val="10"/>
        <name val="Calibri"/>
        <family val="2"/>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alignment wrapText="1"/>
    </dxf>
    <dxf>
      <alignment wrapText="1"/>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font>
        <sz val="10"/>
      </font>
    </dxf>
    <dxf>
      <alignment wrapText="1"/>
    </dxf>
    <dxf>
      <alignment vertical="center"/>
    </dxf>
    <dxf>
      <numFmt numFmtId="166" formatCode="_(* #,##0_);_(* \(#,##0\);_(* &quot;-&quot;??_);_(@_)"/>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numFmt numFmtId="166" formatCode="_(* #,##0_);_(* \(#,##0\);_(* &quot;-&quot;??_);_(@_)"/>
    </dxf>
    <dxf>
      <numFmt numFmtId="0" formatCode="General"/>
    </dxf>
    <dxf>
      <numFmt numFmtId="13" formatCode="0%"/>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font>
        <sz val="10"/>
      </font>
    </dxf>
    <dxf>
      <alignment wrapText="1"/>
    </dxf>
    <dxf>
      <alignment vertical="center"/>
    </dxf>
    <dxf>
      <numFmt numFmtId="166" formatCode="_(* #,##0_);_(* \(#,##0\);_(* &quot;-&quot;??_);_(@_)"/>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fill>
        <patternFill patternType="none">
          <fgColor indexed="64"/>
          <bgColor indexed="65"/>
        </patternFill>
      </fill>
    </dxf>
    <dxf>
      <font>
        <color theme="4"/>
      </font>
    </dxf>
    <dxf>
      <font>
        <color theme="4"/>
      </font>
    </dxf>
    <dxf>
      <font>
        <color theme="4"/>
      </font>
    </dxf>
    <dxf>
      <fill>
        <patternFill patternType="solid">
          <bgColor theme="7" tint="0.79998168889431442"/>
        </patternFill>
      </fill>
    </dxf>
    <dxf>
      <fill>
        <patternFill patternType="solid">
          <bgColor theme="7" tint="0.79998168889431442"/>
        </patternFill>
      </fill>
    </dxf>
    <dxf>
      <numFmt numFmtId="13" formatCode="0%"/>
    </dxf>
    <dxf>
      <numFmt numFmtId="14" formatCode="0.00%"/>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font>
        <sz val="10"/>
      </font>
    </dxf>
    <dxf>
      <alignment wrapText="1"/>
    </dxf>
    <dxf>
      <alignment vertical="center"/>
    </dxf>
    <dxf>
      <numFmt numFmtId="166" formatCode="_(* #,##0_);_(* \(#,##0\);_(* &quot;-&quot;??_);_(@_)"/>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sz val="10"/>
      </font>
    </dxf>
    <dxf>
      <alignment wrapText="1"/>
    </dxf>
    <dxf>
      <alignment vertical="center"/>
    </dxf>
    <dxf>
      <numFmt numFmtId="166" formatCode="_(* #,##0_);_(* \(#,##0\);_(* &quot;-&quot;??_);_(@_)"/>
    </dxf>
    <dxf>
      <alignment wrapText="1"/>
    </dxf>
    <dxf>
      <alignment wrapText="1"/>
    </dxf>
    <dxf>
      <alignment wrapText="1"/>
    </dxf>
    <dxf>
      <alignment wrapText="1"/>
    </dxf>
    <dxf>
      <alignment wrapText="1"/>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numFmt numFmtId="13" formatCode="0%"/>
    </dxf>
    <dxf>
      <numFmt numFmtId="14" formatCode="0.00%"/>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numFmt numFmtId="13" formatCode="0%"/>
    </dxf>
    <dxf>
      <numFmt numFmtId="13" formatCode="0%"/>
    </dxf>
    <dxf>
      <numFmt numFmtId="14" formatCode="0.00%"/>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alignment vertical="center"/>
    </dxf>
    <dxf>
      <alignment wrapText="1"/>
    </dxf>
    <dxf>
      <alignment wrapText="1"/>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numFmt numFmtId="13" formatCode="0%"/>
    </dxf>
    <dxf>
      <numFmt numFmtId="13" formatCode="0%"/>
    </dxf>
    <dxf>
      <numFmt numFmtId="13" formatCode="0%"/>
    </dxf>
    <dxf>
      <numFmt numFmtId="13" formatCode="0%"/>
    </dxf>
    <dxf>
      <numFmt numFmtId="13" formatCode="0%"/>
    </dxf>
    <dxf>
      <numFmt numFmtId="14" formatCode="0.00%"/>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numFmt numFmtId="14" formatCode="0.00%"/>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border>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sz val="10"/>
      </font>
    </dxf>
    <dxf>
      <alignment wrapText="1"/>
    </dxf>
    <dxf>
      <alignment vertical="center"/>
    </dxf>
    <dxf>
      <numFmt numFmtId="166" formatCode="_(* #,##0_);_(* \(#,##0\);_(* &quot;-&quot;??_);_(@_)"/>
    </dxf>
    <dxf>
      <numFmt numFmtId="13" formatCode="0%"/>
    </dxf>
    <dxf>
      <numFmt numFmtId="14" formatCode="0.00%"/>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alignment vertical="center"/>
    </dxf>
    <dxf>
      <font>
        <sz val="10"/>
      </font>
    </dxf>
    <dxf>
      <alignment wrapText="1"/>
    </dxf>
    <dxf>
      <alignment vertical="center"/>
    </dxf>
    <dxf>
      <numFmt numFmtId="166" formatCode="_(* #,##0_);_(* \(#,##0\);_(* &quot;-&quot;??_);_(@_)"/>
    </dxf>
    <dxf>
      <numFmt numFmtId="13" formatCode="0%"/>
    </dxf>
    <dxf>
      <numFmt numFmtId="13" formatCode="0%"/>
    </dxf>
    <dxf>
      <numFmt numFmtId="14" formatCode="0.00%"/>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alignment vertical="center"/>
    </dxf>
    <dxf>
      <alignment vertical="center"/>
    </dxf>
    <dxf>
      <alignment vertical="center"/>
    </dxf>
    <dxf>
      <alignment vertical="cent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theme="4" tint="0.39997558519241921"/>
        </left>
        <right style="thin">
          <color theme="4" tint="0.39997558519241921"/>
        </right>
        <top style="thin">
          <color theme="4" tint="0.39997558519241921"/>
        </top>
        <bottom style="thin">
          <color theme="4" tint="0.39997558519241921"/>
        </bottom>
      </border>
    </dxf>
    <dxf>
      <font>
        <color theme="0"/>
      </font>
      <numFmt numFmtId="166" formatCode="_(* #,##0_);_(* \(#,##0\);_(* &quot;-&quot;??_);_(@_)"/>
      <fill>
        <patternFill patternType="solid">
          <fgColor indexed="64"/>
          <bgColor rgb="FF002060"/>
        </patternFill>
      </fill>
    </dxf>
    <dxf>
      <font>
        <color theme="0"/>
      </font>
      <numFmt numFmtId="166" formatCode="_(* #,##0_);_(* \(#,##0\);_(* &quot;-&quot;??_);_(@_)"/>
      <fill>
        <patternFill patternType="solid">
          <fgColor indexed="64"/>
          <bgColor rgb="FF002060"/>
        </patternFill>
      </fill>
    </dxf>
    <dxf>
      <alignment vertical="center"/>
    </dxf>
    <dxf>
      <font>
        <sz val="10"/>
      </font>
    </dxf>
    <dxf>
      <alignment wrapText="1"/>
    </dxf>
    <dxf>
      <alignment vertical="center"/>
    </dxf>
    <dxf>
      <numFmt numFmtId="166" formatCode="_(* #,##0_);_(* \(#,##0\);_(* &quot;-&quot;??_);_(@_)"/>
    </dxf>
    <dxf>
      <fill>
        <patternFill>
          <bgColor theme="9" tint="0.39994506668294322"/>
        </patternFill>
      </fill>
    </dxf>
    <dxf>
      <fill>
        <patternFill>
          <bgColor theme="9" tint="0.39994506668294322"/>
        </patternFill>
      </fill>
    </dxf>
    <dxf>
      <fill>
        <patternFill>
          <bgColor theme="9"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[IOM DTM SSD Event Tracking-Jan-Dec 2020.xlsx]Summary-Dashboard!PivotTable2</c:name>
    <c:fmtId val="14"/>
  </c:pivotSource>
  <c:chart>
    <c:autoTitleDeleted val="1"/>
    <c:pivotFmts>
      <c:pivotFmt>
        <c:idx val="0"/>
        <c:spPr>
          <a:solidFill>
            <a:schemeClr val="accent1">
              <a:lumMod val="60000"/>
              <a:lumOff val="40000"/>
            </a:schemeClr>
          </a:solidFill>
          <a:ln>
            <a:solidFill>
              <a:schemeClr val="accent1">
                <a:lumMod val="60000"/>
                <a:lumOff val="40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lumMod val="60000"/>
              <a:lumOff val="40000"/>
            </a:schemeClr>
          </a:solidFill>
          <a:ln>
            <a:solidFill>
              <a:schemeClr val="accent1">
                <a:lumMod val="60000"/>
                <a:lumOff val="40000"/>
              </a:schemeClr>
            </a:solidFill>
          </a:ln>
          <a:effectLst/>
        </c:spPr>
        <c:dLbl>
          <c:idx val="0"/>
          <c:layout>
            <c:manualLayout>
              <c:x val="-0.3376228033762281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'Summary-Dashboard'!$E$13</c:f>
              <c:strCache>
                <c:ptCount val="1"/>
                <c:pt idx="0">
                  <c:v>Total</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spPr>
              <a:solidFill>
                <a:schemeClr val="accent1">
                  <a:lumMod val="60000"/>
                  <a:lumOff val="40000"/>
                </a:schemeClr>
              </a:solidFill>
              <a:ln>
                <a:solidFill>
                  <a:schemeClr val="accent1">
                    <a:lumMod val="60000"/>
                    <a:lumOff val="40000"/>
                  </a:schemeClr>
                </a:solidFill>
              </a:ln>
              <a:effectLst/>
            </c:spPr>
            <c:extLst>
              <c:ext xmlns:c16="http://schemas.microsoft.com/office/drawing/2014/chart" uri="{C3380CC4-5D6E-409C-BE32-E72D297353CC}">
                <c16:uniqueId val="{00000002-9FE1-41D9-904B-AAB70B25E7C8}"/>
              </c:ext>
            </c:extLst>
          </c:dPt>
          <c:dLbls>
            <c:dLbl>
              <c:idx val="0"/>
              <c:layout>
                <c:manualLayout>
                  <c:x val="-0.3376228033762281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E1-41D9-904B-AAB70B25E7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'Summary-Dashboard'!$D$14:$D$16</c:f>
              <c:strCache>
                <c:ptCount val="3"/>
                <c:pt idx="0">
                  <c:v>IDP</c:v>
                </c:pt>
                <c:pt idx="1">
                  <c:v>Returnee</c:v>
                </c:pt>
                <c:pt idx="2">
                  <c:v>Relocated</c:v>
                </c:pt>
              </c:strCache>
            </c:strRef>
          </c:cat>
          <c:val>
            <c:numRef>
              <c:f>'Summary-Dashboard'!$E$14:$E$16</c:f>
              <c:numCache>
                <c:formatCode>_(* #,##0_);_(* \(#,##0\);_(* "-"??_);_(@_)</c:formatCode>
                <c:ptCount val="3"/>
                <c:pt idx="0">
                  <c:v>442682</c:v>
                </c:pt>
                <c:pt idx="1">
                  <c:v>0</c:v>
                </c:pt>
                <c:pt idx="2">
                  <c:v>0</c:v>
                </c:pt>
              </c:numCache>
            </c:numRef>
          </c:val>
          <c:extLst>
            <c:ext xmlns:c16="http://schemas.microsoft.com/office/drawing/2014/chart" uri="{C3380CC4-5D6E-409C-BE32-E72D297353CC}">
              <c16:uniqueId val="{00000000-9FE1-41D9-904B-AAB70B25E7C8}"/>
            </c:ext>
          </c:extLst>
        </c:ser>
        <c:dLbls>
          <c:dLblPos val="outEnd"/>
          <c:showLegendKey val="0"/>
          <c:showVal val="1"/>
          <c:showCatName val="0"/>
          <c:showSerName val="0"/>
          <c:showPercent val="0"/>
          <c:showBubbleSize val="0"/>
        </c:dLbls>
        <c:gapWidth val="10"/>
        <c:axId val="1824327384"/>
        <c:axId val="1824326072"/>
      </c:barChart>
      <c:catAx>
        <c:axId val="1824327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4326072"/>
        <c:crosses val="autoZero"/>
        <c:auto val="1"/>
        <c:lblAlgn val="ctr"/>
        <c:lblOffset val="100"/>
        <c:noMultiLvlLbl val="0"/>
      </c:catAx>
      <c:valAx>
        <c:axId val="1824326072"/>
        <c:scaling>
          <c:orientation val="minMax"/>
        </c:scaling>
        <c:delete val="1"/>
        <c:axPos val="b"/>
        <c:numFmt formatCode="_(* #,##0_);_(* \(#,##0\);_(* &quot;-&quot;??_);_(@_)" sourceLinked="1"/>
        <c:majorTickMark val="none"/>
        <c:minorTickMark val="none"/>
        <c:tickLblPos val="nextTo"/>
        <c:crossAx val="1824327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184442</xdr:rowOff>
    </xdr:from>
    <xdr:to>
      <xdr:col>1</xdr:col>
      <xdr:colOff>1560195</xdr:colOff>
      <xdr:row>4</xdr:row>
      <xdr:rowOff>4711</xdr:rowOff>
    </xdr:to>
    <xdr:pic>
      <xdr:nvPicPr>
        <xdr:cNvPr id="2" name="Picture 1">
          <a:extLst>
            <a:ext uri="{FF2B5EF4-FFF2-40B4-BE49-F238E27FC236}">
              <a16:creationId xmlns:a16="http://schemas.microsoft.com/office/drawing/2014/main" id="{D5B6A2E0-FE32-4BBB-A95B-DCAC3DF4FB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0085" y="377482"/>
          <a:ext cx="1550670" cy="440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688486</xdr:colOff>
      <xdr:row>1</xdr:row>
      <xdr:rowOff>113180</xdr:rowOff>
    </xdr:from>
    <xdr:to>
      <xdr:col>9</xdr:col>
      <xdr:colOff>378760</xdr:colOff>
      <xdr:row>9</xdr:row>
      <xdr:rowOff>57711</xdr:rowOff>
    </xdr:to>
    <mc:AlternateContent xmlns:mc="http://schemas.openxmlformats.org/markup-compatibility/2006" xmlns:tsle="http://schemas.microsoft.com/office/drawing/2012/timeslicer">
      <mc:Choice Requires="tsle">
        <xdr:graphicFrame macro="">
          <xdr:nvGraphicFramePr>
            <xdr:cNvPr id="2" name="Date of assessment ">
              <a:extLst>
                <a:ext uri="{FF2B5EF4-FFF2-40B4-BE49-F238E27FC236}">
                  <a16:creationId xmlns:a16="http://schemas.microsoft.com/office/drawing/2014/main" id="{50E74EF4-73FF-4131-9DFD-5C27CD0E1BB6}"/>
                </a:ext>
              </a:extLst>
            </xdr:cNvPr>
            <xdr:cNvGraphicFramePr/>
          </xdr:nvGraphicFramePr>
          <xdr:xfrm>
            <a:off x="0" y="0"/>
            <a:ext cx="0" cy="0"/>
          </xdr:xfrm>
          <a:graphic>
            <a:graphicData uri="http://schemas.microsoft.com/office/drawing/2012/timeslicer">
              <tsle:timeslicer name="Date of assessment "/>
            </a:graphicData>
          </a:graphic>
        </xdr:graphicFrame>
      </mc:Choice>
      <mc:Fallback xmlns="">
        <xdr:sp macro="" textlink="">
          <xdr:nvSpPr>
            <xdr:cNvPr id="0" name=""/>
            <xdr:cNvSpPr>
              <a:spLocks noTextEdit="1"/>
            </xdr:cNvSpPr>
          </xdr:nvSpPr>
          <xdr:spPr>
            <a:xfrm>
              <a:off x="2517286" y="292474"/>
              <a:ext cx="5860233" cy="1375074"/>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5</xdr:col>
      <xdr:colOff>659130</xdr:colOff>
      <xdr:row>11</xdr:row>
      <xdr:rowOff>104775</xdr:rowOff>
    </xdr:from>
    <xdr:to>
      <xdr:col>11</xdr:col>
      <xdr:colOff>47625</xdr:colOff>
      <xdr:row>17</xdr:row>
      <xdr:rowOff>81915</xdr:rowOff>
    </xdr:to>
    <xdr:graphicFrame macro="">
      <xdr:nvGraphicFramePr>
        <xdr:cNvPr id="3" name="Chart 2">
          <a:extLst>
            <a:ext uri="{FF2B5EF4-FFF2-40B4-BE49-F238E27FC236}">
              <a16:creationId xmlns:a16="http://schemas.microsoft.com/office/drawing/2014/main" id="{C73B3598-B90A-41F6-B298-BD22E58439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183554</xdr:colOff>
      <xdr:row>0</xdr:row>
      <xdr:rowOff>135926</xdr:rowOff>
    </xdr:from>
    <xdr:to>
      <xdr:col>16</xdr:col>
      <xdr:colOff>817470</xdr:colOff>
      <xdr:row>14</xdr:row>
      <xdr:rowOff>92783</xdr:rowOff>
    </xdr:to>
    <mc:AlternateContent xmlns:mc="http://schemas.openxmlformats.org/markup-compatibility/2006" xmlns:a14="http://schemas.microsoft.com/office/drawing/2010/main">
      <mc:Choice Requires="a14">
        <xdr:graphicFrame macro="">
          <xdr:nvGraphicFramePr>
            <xdr:cNvPr id="4" name="IDPs_Trigger">
              <a:extLst>
                <a:ext uri="{FF2B5EF4-FFF2-40B4-BE49-F238E27FC236}">
                  <a16:creationId xmlns:a16="http://schemas.microsoft.com/office/drawing/2014/main" id="{D14C6275-6190-49E5-85AE-26DA4A9B45CB}"/>
                </a:ext>
              </a:extLst>
            </xdr:cNvPr>
            <xdr:cNvGraphicFramePr/>
          </xdr:nvGraphicFramePr>
          <xdr:xfrm>
            <a:off x="0" y="0"/>
            <a:ext cx="0" cy="0"/>
          </xdr:xfrm>
          <a:graphic>
            <a:graphicData uri="http://schemas.microsoft.com/office/drawing/2010/slicer">
              <sle:slicer xmlns:sle="http://schemas.microsoft.com/office/drawing/2010/slicer" name="IDPs_Trigger"/>
            </a:graphicData>
          </a:graphic>
        </xdr:graphicFrame>
      </mc:Choice>
      <mc:Fallback xmlns="">
        <xdr:sp macro="" textlink="">
          <xdr:nvSpPr>
            <xdr:cNvPr id="0" name=""/>
            <xdr:cNvSpPr>
              <a:spLocks noTextEdit="1"/>
            </xdr:cNvSpPr>
          </xdr:nvSpPr>
          <xdr:spPr>
            <a:xfrm>
              <a:off x="12351237" y="132116"/>
              <a:ext cx="1849867" cy="247459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ZÁLEZ Mayvelline" refreshedDate="44235.499232407405" createdVersion="6" refreshedVersion="6" minRefreshableVersion="3" recordCount="237" xr:uid="{2041C5B9-562A-4DAB-88B0-238F02B13246}">
  <cacheSource type="worksheet">
    <worksheetSource name="Table7"/>
  </cacheSource>
  <cacheFields count="85">
    <cacheField name="Date of assessment " numFmtId="0">
      <sharedItems containsSemiMixedTypes="0" containsNonDate="0" containsDate="1" containsString="0" minDate="2020-01-29T00:00:00" maxDate="2020-12-29T00:00:00" count="80">
        <d v="2020-01-29T00:00:00"/>
        <d v="2020-02-02T00:00:00"/>
        <d v="2020-02-03T00:00:00"/>
        <d v="2020-02-04T00:00:00"/>
        <d v="2020-02-05T00:00:00"/>
        <d v="2020-02-13T00:00:00"/>
        <d v="2020-02-14T00:00:00"/>
        <d v="2020-02-18T00:00:00"/>
        <d v="2020-02-22T00:00:00"/>
        <d v="2020-02-25T00:00:00"/>
        <d v="2020-02-27T00:00:00"/>
        <d v="2020-02-28T00:00:00"/>
        <d v="2020-02-29T00:00:00"/>
        <d v="2020-03-04T00:00:00"/>
        <d v="2020-03-06T00:00:00"/>
        <d v="2020-03-15T00:00:00"/>
        <d v="2020-03-26T00:00:00"/>
        <d v="2020-04-18T00:00:00"/>
        <d v="2020-04-20T00:00:00"/>
        <d v="2020-04-24T00:00:00"/>
        <d v="2020-05-02T00:00:00"/>
        <d v="2020-05-06T00:00:00"/>
        <d v="2020-05-10T00:00:00"/>
        <d v="2020-05-11T00:00:00"/>
        <d v="2020-05-12T00:00:00"/>
        <d v="2020-05-14T00:00:00"/>
        <d v="2020-05-17T00:00:00"/>
        <d v="2020-05-18T00:00:00"/>
        <d v="2020-05-19T00:00:00"/>
        <d v="2020-05-24T00:00:00"/>
        <d v="2020-05-27T00:00:00"/>
        <d v="2020-05-30T00:00:00"/>
        <d v="2020-05-31T00:00:00"/>
        <d v="2020-06-02T00:00:00"/>
        <d v="2020-06-26T00:00:00"/>
        <d v="2020-06-28T00:00:00"/>
        <d v="2020-07-08T00:00:00"/>
        <d v="2020-07-13T00:00:00"/>
        <d v="2020-08-02T00:00:00"/>
        <d v="2020-08-04T00:00:00"/>
        <d v="2020-08-11T00:00:00"/>
        <d v="2020-08-15T00:00:00"/>
        <d v="2020-08-17T00:00:00"/>
        <d v="2020-08-24T00:00:00"/>
        <d v="2020-08-25T00:00:00"/>
        <d v="2020-08-26T00:00:00"/>
        <d v="2020-08-27T00:00:00"/>
        <d v="2020-08-28T00:00:00"/>
        <d v="2020-09-05T00:00:00"/>
        <d v="2020-09-06T00:00:00"/>
        <d v="2020-09-10T00:00:00"/>
        <d v="2020-09-11T00:00:00"/>
        <d v="2020-09-12T00:00:00"/>
        <d v="2020-09-14T00:00:00"/>
        <d v="2020-09-15T00:00:00"/>
        <d v="2020-09-16T00:00:00"/>
        <d v="2020-09-17T00:00:00"/>
        <d v="2020-09-18T00:00:00"/>
        <d v="2020-09-21T00:00:00"/>
        <d v="2020-09-23T00:00:00"/>
        <d v="2020-09-28T00:00:00"/>
        <d v="2020-10-10T00:00:00"/>
        <d v="2020-10-12T00:00:00"/>
        <d v="2020-10-13T00:00:00"/>
        <d v="2020-10-14T00:00:00"/>
        <d v="2020-10-15T00:00:00"/>
        <d v="2020-10-16T00:00:00"/>
        <d v="2020-10-29T00:00:00"/>
        <d v="2020-12-07T00:00:00"/>
        <d v="2020-12-17T00:00:00"/>
        <d v="2020-12-03T00:00:00"/>
        <d v="2020-12-28T00:00:00"/>
        <d v="2020-03-05T00:00:00"/>
        <d v="2020-07-31T00:00:00"/>
        <d v="2020-08-10T00:00:00"/>
        <d v="2020-08-14T00:00:00"/>
        <d v="2020-08-20T00:00:00"/>
        <d v="2020-08-21T00:00:00"/>
        <d v="2020-08-23T00:00:00"/>
        <d v="2020-03-18T00:00:00"/>
      </sharedItems>
      <fieldGroup par="84" base="0">
        <rangePr groupBy="days" startDate="2020-01-29T00:00:00" endDate="2020-12-29T00:00:00"/>
        <groupItems count="368">
          <s v="&lt;29-01-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9-12-20"/>
        </groupItems>
      </fieldGroup>
    </cacheField>
    <cacheField name="Period start" numFmtId="0">
      <sharedItems containsDate="1" containsMixedTypes="1" minDate="2019-12-07T00:00:00" maxDate="2020-12-22T00:00:00"/>
    </cacheField>
    <cacheField name="Period end " numFmtId="0">
      <sharedItems containsDate="1" containsMixedTypes="1" minDate="2019-12-23T00:00:00" maxDate="2020-12-28T00:00:00"/>
    </cacheField>
    <cacheField name="ADM1_PCODE (Destination)" numFmtId="0">
      <sharedItems containsBlank="1"/>
    </cacheField>
    <cacheField name="ADM1_Name (Destination)" numFmtId="0">
      <sharedItems count="10">
        <s v="Abyei area"/>
        <s v="Lakes"/>
        <s v="Central Equatoria"/>
        <s v="Unity"/>
        <s v="Western Equatoria"/>
        <s v="Jonglei"/>
        <s v="Western Bahr el Ghazal"/>
        <s v="Warrap"/>
        <s v="Upper Nile"/>
        <s v="Northern Bahr el Ghazal"/>
      </sharedItems>
    </cacheField>
    <cacheField name="ADM2_PCODE (Destination)" numFmtId="0">
      <sharedItems containsBlank="1" count="42">
        <m/>
        <s v="SS0408"/>
        <s v="SS0407"/>
        <s v="SS0104"/>
        <s v="SS0609"/>
        <s v="SS1003"/>
        <s v="SS0308"/>
        <s v="SS1008"/>
        <s v="SS0901"/>
        <s v="SS0403"/>
        <s v="SS0304"/>
        <s v="SS0803"/>
        <s v="SS0804"/>
        <s v="SS0805"/>
        <s v="SS0402"/>
        <s v="SS0106"/>
        <s v="SS0105"/>
        <s v="SS0101"/>
        <s v="SS0903"/>
        <s v="SS0103"/>
        <s v="SS0606"/>
        <s v="SS0605"/>
        <s v="SS0311"/>
        <s v="SS0301"/>
        <s v="SS0303"/>
        <s v="SS0801"/>
        <s v="SS1006"/>
        <s v="SS1009"/>
        <s v="SS0608"/>
        <s v="SS0607"/>
        <s v="SS0802"/>
        <s v="SS0711"/>
        <s v="SS0401"/>
        <s v="SS0702"/>
        <s v="SS0902"/>
        <s v="SS0604"/>
        <s v="SS0505"/>
        <s v="SS0503"/>
        <s v="SS0806"/>
        <s v="SS0306"/>
        <s v="SS0102"/>
        <s v="SS0602"/>
      </sharedItems>
    </cacheField>
    <cacheField name="ADM2_Name (Destination)" numFmtId="0">
      <sharedItems count="43">
        <s v="Abyei area"/>
        <s v="Yirol West"/>
        <s v="Yirol East"/>
        <s v="Morobo"/>
        <s v="Rubkona"/>
        <s v="Maridi"/>
        <s v="Pibor"/>
        <s v="Nzara"/>
        <s v="Jur River"/>
        <s v="Rumbek Centre"/>
        <s v="Canal/Pigi"/>
        <s v="Tonj East"/>
        <s v="Tonj North"/>
        <s v="Tonj South"/>
        <s v="Cueibet"/>
        <s v="Yei"/>
        <s v="Terekeka"/>
        <s v="Juba"/>
        <s v="wau"/>
        <s v="Lainya"/>
        <s v="Mayom"/>
        <s v="Mayendit"/>
        <s v="Uror"/>
        <s v="Akobo"/>
        <s v="Bor South"/>
        <s v="Gogrial East"/>
        <s v="Mvolo"/>
        <s v="Tambura"/>
        <s v="Pariang"/>
        <s v="Panyijiar"/>
        <s v="Gogrial West"/>
        <s v="Renk"/>
        <s v="Canal Pigi"/>
        <s v="Awerial"/>
        <s v="Fashoda"/>
        <s v="Raja"/>
        <s v="Leer"/>
        <s v="Aweil West"/>
        <s v="Aweil North"/>
        <s v="Twic"/>
        <s v="Fangak"/>
        <s v="Kajo-keji"/>
        <s v="Guit"/>
      </sharedItems>
    </cacheField>
    <cacheField name="ADM3_PCODE (Destination)" numFmtId="0">
      <sharedItems containsBlank="1" count="112">
        <m/>
        <s v="SS040806"/>
        <s v="SS040701"/>
        <s v="SS010403"/>
        <s v="SS040703"/>
        <s v="SS060912"/>
        <s v="SS100304"/>
        <s v="SS030808"/>
        <s v="SS100802"/>
        <s v="SS090103"/>
        <s v="SS010404"/>
        <s v="SS040304"/>
        <s v="SS010402"/>
        <s v="SS030408"/>
        <s v="SS080301"/>
        <s v="SS080311"/>
        <s v="SS080308"/>
        <s v="SS080407"/>
        <s v="SS080504"/>
        <s v="SS040201"/>
        <s v="SS010605"/>
        <s v="SS010503"/>
        <s v="SS010116"/>
        <s v="SS010509"/>
        <s v="SS090307"/>
        <s v="SS010303"/>
        <s v="SS060612"/>
        <s v="SS060503"/>
        <s v="SS060908"/>
        <s v="SS031103"/>
        <s v="SS031107"/>
        <s v="SS031102"/>
        <s v="SS031110"/>
        <s v="SS060901"/>
        <s v="SS060905"/>
        <s v="SS060907"/>
        <s v="SS030108"/>
        <s v="SS060502"/>
        <s v="SS080106"/>
        <s v="SS060601"/>
        <s v="SS100604"/>
        <s v="SS030303"/>
        <s v="SS100905"/>
        <s v="SS080410"/>
        <s v="SS060802"/>
        <s v="SS060701"/>
        <s v="SS060702"/>
        <s v="SS060704"/>
        <s v="SS060710"/>
        <s v="SS060806"/>
        <s v="SS060709"/>
        <s v="SS060707"/>
        <s v="SS080207"/>
        <s v="SS071104"/>
        <s v="SS031106"/>
        <s v="SS080406"/>
        <s v="SS080302"/>
        <s v="SS031101"/>
        <s v="SS031108"/>
        <s v="SS030404"/>
        <s v="SS040108"/>
        <s v="SS080404"/>
        <s v="SS040205"/>
        <s v="SS080405"/>
        <s v="SS060604"/>
        <s v="SS080409"/>
        <s v="SS060608"/>
        <s v="SS010113"/>
        <s v="SS040207"/>
        <s v="SS030101"/>
        <s v="SS030107"/>
        <s v="SS040204"/>
        <s v="SS100301"/>
        <s v="SS030103"/>
        <s v="SS030105"/>
        <s v="SS070201"/>
        <s v="SS080401"/>
        <s v="SS080403"/>
        <s v="SS060804"/>
        <s v="SS010110"/>
        <s v="SS080408"/>
        <s v="SS080307"/>
        <s v="SS080305"/>
        <s v="SS040208"/>
        <s v="SS080501"/>
        <s v="SS080502"/>
        <s v="SS080503"/>
        <s v="SS080505"/>
        <s v="SS090202"/>
        <s v="SS060401"/>
        <s v="SS010112"/>
        <s v="SS050501"/>
        <s v="SS060406"/>
        <s v="SS050303"/>
        <s v="SS060411"/>
        <s v="SS050305"/>
        <s v="SS050302"/>
        <s v="SS060403"/>
        <s v="SS060405"/>
        <s v="SS050304"/>
        <s v="SS080605"/>
        <s v="SS030605"/>
        <s v="SS100904"/>
        <s v="SS010204"/>
        <s v="SS071107"/>
        <s v="SS060507"/>
        <s v="SS060508"/>
        <s v="SS060207"/>
        <s v="SS060204"/>
        <s v="SS010301"/>
        <s v="SS010109"/>
        <s v="SS010107"/>
      </sharedItems>
    </cacheField>
    <cacheField name="Admin3_Name (Destination)" numFmtId="0">
      <sharedItems containsBlank="1" count="119">
        <s v="Alal"/>
        <s v="Mapuordit"/>
        <s v="Adior"/>
        <s v="Lujulo"/>
        <s v="Malek"/>
        <s v="Rubkona"/>
        <s v="Maridi"/>
        <s v="Pibor"/>
        <s v="Nzara"/>
        <s v="Kuarjena"/>
        <s v="Panyume"/>
        <s v="Abyei Town"/>
        <s v="Matangai"/>
        <s v="Kimba"/>
        <s v="Nyingthok"/>
        <s v="Ananatak"/>
        <s v="Wunlit"/>
        <s v="Paliang"/>
        <s v="Marial Lou"/>
        <s v="Tonj"/>
        <s v="Abiriu "/>
        <s v="Yei Town "/>
        <s v="Muni"/>
        <s v="Wonduruba"/>
        <s v="Tindilo"/>
        <s v="Wau South "/>
        <s v="Lainya"/>
        <s v="Wankie"/>
        <s v="Dablual"/>
        <s v="Nhialdiu"/>
        <s v="Pathai"/>
        <s v="Pulchoul"/>
        <s v="Motot"/>
        <s v="Uror Center"/>
        <s v="Bentiu"/>
        <s v="Kaljaak"/>
        <s v="Ngop"/>
        <s v="Walgak"/>
        <s v="Bor"/>
        <s v="Toch East"/>
        <s v="Bieh"/>
        <s v="Wondurba"/>
        <s v="Kokori"/>
        <s v="Tambura"/>
        <s v="Warrap"/>
        <s v="Biu"/>
        <s v="Ganyliel"/>
        <s v="Kol"/>
        <s v="Nyal"/>
        <s v="Tiap"/>
        <s v="Pariang"/>
        <s v="Tharnhom"/>
        <s v="Pachinjok"/>
        <s v="Kuac North-Kuajok"/>
        <s v="North Renk"/>
        <s v="Pieri"/>
        <s v="Pulchuol"/>
        <s v="Wuror"/>
        <s v="Manalor"/>
        <s v="Makuac"/>
        <s v="Karam"/>
        <s v="Tiam"/>
        <s v="Kadak"/>
        <s v="Nyinthok"/>
        <s v="Puluk"/>
        <s v="Awul"/>
        <s v="Malou -Pec"/>
        <s v="Kirik"/>
        <s v="Mankien"/>
        <s v="Rual Bet"/>
        <s v="Ruathnyibol"/>
        <s v="Rejaf"/>
        <s v="Ngaap"/>
        <s v="Alali"/>
        <s v="Nyandit"/>
        <s v="Duony"/>
        <s v="Kozi"/>
        <s v="Bilkey"/>
        <s v="Dengjok"/>
        <s v="Dethwok"/>
        <s v="Abiriu"/>
        <s v="Akop"/>
        <s v="Aliek"/>
        <s v="Nyiel"/>
        <s v="Mangalla"/>
        <s v="Pagol"/>
        <s v="Palal"/>
        <s v="Mayen"/>
        <s v="Pagoor"/>
        <s v="Jak"/>
        <s v="Manyang-Ngok"/>
        <s v="Thiet"/>
        <s v="Wanhalel"/>
        <s v="Ere"/>
        <s v="Adok"/>
        <s v="Northern Bari"/>
        <s v="Achana"/>
        <s v="Leer"/>
        <s v="Malual East"/>
        <s v="Yang"/>
        <s v="Malual West"/>
        <s v="Malual Centre"/>
        <s v="Bow"/>
        <s v="Juong"/>
        <s v="Malual North"/>
        <s v="Turalei"/>
        <s v="Phom"/>
        <s v="South Yubu"/>
        <s v="Liwolo"/>
        <s v="South Renk"/>
        <s v="Thaker"/>
        <s v="Tharjiath_Bor"/>
        <s v="Nimni"/>
        <s v="Kadet"/>
        <s v="Wangkei"/>
        <s v="Kenyi"/>
        <m/>
        <s v="Lokiliri"/>
        <s v="Lirya"/>
      </sharedItems>
    </cacheField>
    <cacheField name="ssid (from MT)" numFmtId="0">
      <sharedItems containsBlank="1"/>
    </cacheField>
    <cacheField name="Location Name (Destination)" numFmtId="0">
      <sharedItems containsBlank="1"/>
    </cacheField>
    <cacheField name="Latitude (Destination)" numFmtId="0">
      <sharedItems containsString="0" containsBlank="1" containsNumber="1" minValue="3.5978489100000002" maxValue="29.278957420000001"/>
    </cacheField>
    <cacheField name="Longitude (Destination)" numFmtId="0">
      <sharedItems containsBlank="1" containsMixedTypes="1" containsNumber="1" minValue="7.2466600000000003" maxValue="33.356124000000001"/>
    </cacheField>
    <cacheField name="Origin" numFmtId="165">
      <sharedItems count="6">
        <s v="Same county/Same Payam"/>
        <s v="Abroad"/>
        <s v="Same County/Different Payam"/>
        <s v="Same state/Different County/Different Payam"/>
        <s v="Different state"/>
        <s v="Different County/Same State"/>
      </sharedItems>
    </cacheField>
    <cacheField name="Country (From)" numFmtId="0">
      <sharedItems count="6">
        <s v="South Sudan"/>
        <s v="Democratic Republic of the Congo"/>
        <s v="Sudan"/>
        <s v="Uganda"/>
        <s v="Ethiopia"/>
        <s v="Central African Republic"/>
      </sharedItems>
    </cacheField>
    <cacheField name="ADM1_PCODE (From)" numFmtId="0">
      <sharedItems containsBlank="1"/>
    </cacheField>
    <cacheField name="Admin 1 Name (From)" numFmtId="0">
      <sharedItems count="18">
        <s v="Abyei area"/>
        <s v="Lakes"/>
        <s v="Haut-Uele"/>
        <s v="Khartoum"/>
        <s v="Western Equatoria"/>
        <s v="Jonglei"/>
        <s v="Western Bahr el Ghazal"/>
        <s v="West Nile"/>
        <s v="Warrap"/>
        <s v="Central Equatoria"/>
        <s v="Unity"/>
        <s v="Gambella"/>
        <s v="Upper Nile"/>
        <s v="Northern Bahr el Ghazal"/>
        <s v="Haut-Mbomou"/>
        <s v="Abyei Administrative area"/>
        <s v="Jonglei  " u="1"/>
        <s v="Western Equatoria " u="1"/>
      </sharedItems>
    </cacheField>
    <cacheField name="ADM2_PCODE (From)" numFmtId="0">
      <sharedItems containsBlank="1"/>
    </cacheField>
    <cacheField name="Admin 2 Name (From)" numFmtId="0">
      <sharedItems containsBlank="1"/>
    </cacheField>
    <cacheField name="ADM3_PCODE (From)" numFmtId="0">
      <sharedItems containsBlank="1"/>
    </cacheField>
    <cacheField name="Admin 3 Name (From)" numFmtId="0">
      <sharedItems containsBlank="1"/>
    </cacheField>
    <cacheField name="Location  (From)" numFmtId="0">
      <sharedItems containsBlank="1" longText="1"/>
    </cacheField>
    <cacheField name="Latitude (From)" numFmtId="0">
      <sharedItems containsBlank="1" containsMixedTypes="1" containsNumber="1" minValue="3.8896999999999999" maxValue="15.5"/>
    </cacheField>
    <cacheField name="Longitude (From)" numFmtId="0">
      <sharedItems containsBlank="1" containsMixedTypes="1" containsNumber="1" minValue="3.1680000000000001" maxValue="33.973350000000003"/>
    </cacheField>
    <cacheField name="Information Source " numFmtId="0">
      <sharedItems containsBlank="1"/>
    </cacheField>
    <cacheField name="IDP location type" numFmtId="0">
      <sharedItems count="4">
        <s v="Displacement Site"/>
        <s v="Host Community"/>
        <s v="N/A"/>
        <s v="Site"/>
      </sharedItems>
    </cacheField>
    <cacheField name="IDPs_Trigger" numFmtId="0">
      <sharedItems count="13">
        <s v="Armed conflict   "/>
        <s v="Communal clashes"/>
        <s v="Other"/>
        <s v="N/A"/>
        <s v="Fire outbreak"/>
        <s v="Voluntary Return to South Sudan"/>
        <s v="Natural disaster "/>
        <s v="Localized conflict"/>
        <s v="Natural Disaster (Flooding)"/>
        <s v="Violence against civilians"/>
        <s v="Armed clashes"/>
        <s v="Localised conflict" u="1"/>
        <s v="Inter-communal violance" u="1"/>
      </sharedItems>
    </cacheField>
    <cacheField name="Type of Movement " numFmtId="0">
      <sharedItems count="2">
        <s v="Spontaneous"/>
        <s v="Organized"/>
      </sharedItems>
    </cacheField>
    <cacheField name="Mode of Transport" numFmtId="0">
      <sharedItems/>
    </cacheField>
    <cacheField name="Route safe?" numFmtId="0">
      <sharedItems containsBlank="1"/>
    </cacheField>
    <cacheField name="Time at last location" numFmtId="0">
      <sharedItems containsBlank="1"/>
    </cacheField>
    <cacheField name="Transit elswhere?" numFmtId="0">
      <sharedItems containsBlank="1"/>
    </cacheField>
    <cacheField name="Planned transit time " numFmtId="0">
      <sharedItems containsBlank="1"/>
    </cacheField>
    <cacheField name="Transit to State" numFmtId="0">
      <sharedItems containsBlank="1"/>
    </cacheField>
    <cacheField name="Transit to county" numFmtId="0">
      <sharedItems containsBlank="1"/>
    </cacheField>
    <cacheField name="Transit to payam" numFmtId="0">
      <sharedItems containsBlank="1"/>
    </cacheField>
    <cacheField name="Transit to location name" numFmtId="0">
      <sharedItems containsBlank="1"/>
    </cacheField>
    <cacheField name="Everyone fled?" numFmtId="0">
      <sharedItems containsBlank="1"/>
    </cacheField>
    <cacheField name="If No, how many stayed? (ind.) " numFmtId="0">
      <sharedItems containsBlank="1" containsMixedTypes="1" containsNumber="1" containsInteger="1" minValue="0" maxValue="63620"/>
    </cacheField>
    <cacheField name="If No, how many stayed? (HH) " numFmtId="0">
      <sharedItems containsBlank="1" containsMixedTypes="1" containsNumber="1" containsInteger="1" minValue="0" maxValue="15800"/>
    </cacheField>
    <cacheField name="How long have they stayed at prev. location?" numFmtId="0">
      <sharedItems containsBlank="1"/>
    </cacheField>
    <cacheField name="If no, reason not everyone fled" numFmtId="0">
      <sharedItems containsBlank="1"/>
    </cacheField>
    <cacheField name="Affected population: IDP (HH) " numFmtId="166">
      <sharedItems containsSemiMixedTypes="0" containsString="0" containsNumber="1" containsInteger="1" minValue="0" maxValue="17344"/>
    </cacheField>
    <cacheField name="Affected population: IDP (ind) " numFmtId="166">
      <sharedItems containsSemiMixedTypes="0" containsString="0" containsNumber="1" containsInteger="1" minValue="0" maxValue="86720"/>
    </cacheField>
    <cacheField name="Affected population: Returnee (HH) " numFmtId="166">
      <sharedItems containsString="0" containsBlank="1" containsNumber="1" containsInteger="1" minValue="0" maxValue="669"/>
    </cacheField>
    <cacheField name="Affected population: Returnee (ind) " numFmtId="166">
      <sharedItems containsString="0" containsBlank="1" containsNumber="1" containsInteger="1" minValue="0" maxValue="4109"/>
    </cacheField>
    <cacheField name="Affected population: Relocated (HH) " numFmtId="166">
      <sharedItems containsString="0" containsBlank="1" containsNumber="1" containsInteger="1" minValue="0" maxValue="0"/>
    </cacheField>
    <cacheField name="Affected population: Relocated (ind) " numFmtId="166">
      <sharedItems containsString="0" containsBlank="1" containsNumber="1" containsInteger="1" minValue="0" maxValue="0"/>
    </cacheField>
    <cacheField name="Total affected population HHs" numFmtId="166">
      <sharedItems containsSemiMixedTypes="0" containsString="0" containsNumber="1" containsInteger="1" minValue="8" maxValue="17344"/>
    </cacheField>
    <cacheField name="Total affected population individuals" numFmtId="166">
      <sharedItems containsSemiMixedTypes="0" containsString="0" containsNumber="1" containsInteger="1" minValue="41" maxValue="86720"/>
    </cacheField>
    <cacheField name="M &lt;1" numFmtId="166">
      <sharedItems containsString="0" containsBlank="1" containsNumber="1" containsInteger="1" minValue="0" maxValue="8671"/>
    </cacheField>
    <cacheField name="F &lt;1" numFmtId="166">
      <sharedItems containsString="0" containsBlank="1" containsNumber="1" containsInteger="1" minValue="1" maxValue="6938"/>
    </cacheField>
    <cacheField name="M 1-5" numFmtId="166">
      <sharedItems containsString="0" containsBlank="1" containsNumber="1" containsInteger="1" minValue="2" maxValue="11274"/>
    </cacheField>
    <cacheField name="F 1-5" numFmtId="166">
      <sharedItems containsString="0" containsBlank="1" containsNumber="1" containsInteger="1" minValue="4" maxValue="7805"/>
    </cacheField>
    <cacheField name="M 6-17" numFmtId="166">
      <sharedItems containsString="0" containsBlank="1" containsNumber="1" containsInteger="1" minValue="3" maxValue="7862"/>
    </cacheField>
    <cacheField name="F 6-17 " numFmtId="166">
      <sharedItems containsString="0" containsBlank="1" containsNumber="1" containsInteger="1" minValue="4" maxValue="9539"/>
    </cacheField>
    <cacheField name="M 18-59 " numFmtId="166">
      <sharedItems containsString="0" containsBlank="1" containsNumber="1" containsInteger="1" minValue="5" maxValue="12141"/>
    </cacheField>
    <cacheField name="F 18-59" numFmtId="166">
      <sharedItems containsString="0" containsBlank="1" containsNumber="1" containsInteger="1" minValue="12" maxValue="19078"/>
    </cacheField>
    <cacheField name="M &gt;60" numFmtId="166">
      <sharedItems containsString="0" containsBlank="1" containsNumber="1" containsInteger="1" minValue="0" maxValue="1850"/>
    </cacheField>
    <cacheField name="F &gt;60 " numFmtId="166">
      <sharedItems containsString="0" containsBlank="1" containsNumber="1" containsInteger="1" minValue="0" maxValue="2602"/>
    </cacheField>
    <cacheField name="M total" numFmtId="166">
      <sharedItems containsString="0" containsBlank="1" containsNumber="1" containsInteger="1" minValue="16" maxValue="40758"/>
    </cacheField>
    <cacheField name="F total" numFmtId="166">
      <sharedItems containsString="0" containsBlank="1" containsNumber="1" containsInteger="1" minValue="25" maxValue="45962"/>
    </cacheField>
    <cacheField name="Total individuals" numFmtId="166">
      <sharedItems containsString="0" containsBlank="1" containsNumber="1" containsInteger="1" minValue="41" maxValue="86720"/>
    </cacheField>
    <cacheField name="Column1" numFmtId="166">
      <sharedItems/>
    </cacheField>
    <cacheField name="Urgent Need - Food" numFmtId="0">
      <sharedItems/>
    </cacheField>
    <cacheField name="Urgent Need -Shelter" numFmtId="0">
      <sharedItems/>
    </cacheField>
    <cacheField name="Urgent Need - NFI" numFmtId="0">
      <sharedItems/>
    </cacheField>
    <cacheField name="Urgent Need -Water" numFmtId="0">
      <sharedItems/>
    </cacheField>
    <cacheField name="Urgent Need - Sanitation" numFmtId="0">
      <sharedItems/>
    </cacheField>
    <cacheField name="Urgent Need -Health" numFmtId="0">
      <sharedItems/>
    </cacheField>
    <cacheField name="Urgent Need - Protection" numFmtId="0">
      <sharedItems/>
    </cacheField>
    <cacheField name="Urgent Need - Other " numFmtId="0">
      <sharedItems/>
    </cacheField>
    <cacheField name="Urgent Need -Other specify" numFmtId="0">
      <sharedItems containsBlank="1"/>
    </cacheField>
    <cacheField name="Available assistance - Food" numFmtId="0">
      <sharedItems containsBlank="1"/>
    </cacheField>
    <cacheField name="Available assistance - Shelter" numFmtId="0">
      <sharedItems containsBlank="1"/>
    </cacheField>
    <cacheField name="Available assistance - NFI" numFmtId="0">
      <sharedItems containsBlank="1"/>
    </cacheField>
    <cacheField name="Available assistance -  Water" numFmtId="0">
      <sharedItems containsBlank="1"/>
    </cacheField>
    <cacheField name="Available assistance -  Sanitation" numFmtId="0">
      <sharedItems containsBlank="1"/>
    </cacheField>
    <cacheField name="Available assistance - Health" numFmtId="0">
      <sharedItems containsBlank="1"/>
    </cacheField>
    <cacheField name="Available assistance -  Protection" numFmtId="0">
      <sharedItems containsBlank="1"/>
    </cacheField>
    <cacheField name="Available assistance -  Other " numFmtId="0">
      <sharedItems containsBlank="1"/>
    </cacheField>
    <cacheField name="Available assistance - other specify" numFmtId="0">
      <sharedItems containsBlank="1"/>
    </cacheField>
    <cacheField name="AD-Hoc Repoort" numFmtId="0">
      <sharedItems containsBlank="1"/>
    </cacheField>
    <cacheField name="comments" numFmtId="0">
      <sharedItems containsBlank="1" longText="1"/>
    </cacheField>
    <cacheField name="Months" numFmtId="0" databaseField="0">
      <fieldGroup base="0">
        <rangePr groupBy="months" startDate="2020-01-29T00:00:00" endDate="2020-12-29T00:00:00"/>
        <groupItems count="14">
          <s v="&lt;29-01-20"/>
          <s v="Jan"/>
          <s v="Feb"/>
          <s v="Mar"/>
          <s v="Apr"/>
          <s v="May"/>
          <s v="Jun"/>
          <s v="Jul"/>
          <s v="Aug"/>
          <s v="Sep"/>
          <s v="Oct"/>
          <s v="Nov"/>
          <s v="Dec"/>
          <s v="&gt;29-12-20"/>
        </groupItems>
      </fieldGroup>
    </cacheField>
  </cacheFields>
  <extLst>
    <ext xmlns:x14="http://schemas.microsoft.com/office/spreadsheetml/2009/9/main" uri="{725AE2AE-9491-48be-B2B4-4EB974FC3084}">
      <x14:pivotCacheDefinition pivotCacheId="116232813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7">
  <r>
    <x v="0"/>
    <d v="2020-01-28T00:00:00"/>
    <d v="2020-01-29T00:00:00"/>
    <m/>
    <x v="0"/>
    <x v="0"/>
    <x v="0"/>
    <x v="0"/>
    <x v="0"/>
    <m/>
    <s v="Mul Mul Primary school"/>
    <n v="9.3529999999999998"/>
    <n v="28.277000000000001"/>
    <x v="0"/>
    <x v="0"/>
    <m/>
    <x v="0"/>
    <m/>
    <s v="Abyei area"/>
    <m/>
    <s v="Ameth Aguok"/>
    <s v="Amiet Market"/>
    <n v="9.7129999999999992"/>
    <n v="28.466999999999999"/>
    <s v="Direct Visit"/>
    <x v="0"/>
    <x v="0"/>
    <x v="0"/>
    <s v="On foot"/>
    <s v="No"/>
    <s v="1-3 years"/>
    <s v="No"/>
    <s v="N/A"/>
    <s v="N/A"/>
    <s v="N/A"/>
    <s v="N/A"/>
    <s v="N/A"/>
    <s v="Yes"/>
    <s v="N/A"/>
    <s v="N/A"/>
    <s v="N/A"/>
    <s v="N/A"/>
    <n v="63"/>
    <n v="548"/>
    <m/>
    <m/>
    <m/>
    <m/>
    <n v="63"/>
    <n v="548"/>
    <n v="34"/>
    <n v="35"/>
    <n v="26"/>
    <n v="35"/>
    <n v="70"/>
    <n v="116"/>
    <n v="37"/>
    <n v="150"/>
    <n v="5"/>
    <n v="40"/>
    <n v="172"/>
    <n v="376"/>
    <n v="548"/>
    <b v="1"/>
    <s v="No"/>
    <s v="No"/>
    <s v="-"/>
    <s v="No"/>
    <s v="No"/>
    <s v="No"/>
    <s v="No"/>
    <s v="No"/>
    <s v="N/A"/>
    <s v="No"/>
    <s v="No"/>
    <s v="No"/>
    <s v="No"/>
    <s v="No"/>
    <s v="No"/>
    <s v="No"/>
    <s v="Unknown"/>
    <m/>
    <s v="Published"/>
    <m/>
  </r>
  <r>
    <x v="0"/>
    <s v="N/A"/>
    <s v="N/A"/>
    <m/>
    <x v="0"/>
    <x v="0"/>
    <x v="0"/>
    <x v="0"/>
    <x v="0"/>
    <m/>
    <s v="Abyei Women Center"/>
    <n v="9.3543000000000003"/>
    <n v="28.264800000000001"/>
    <x v="0"/>
    <x v="0"/>
    <m/>
    <x v="0"/>
    <m/>
    <s v="Abyei area"/>
    <m/>
    <s v="Ameth Aguok"/>
    <s v="Amiet Market"/>
    <n v="9.7129999999999992"/>
    <n v="28.466999999999999"/>
    <s v="Direct Visit"/>
    <x v="0"/>
    <x v="0"/>
    <x v="0"/>
    <s v="On foot"/>
    <s v="No"/>
    <s v="1-3 years"/>
    <s v="No"/>
    <s v="N/A"/>
    <s v="N/A"/>
    <s v="N/A"/>
    <s v="N/A"/>
    <s v="N/A"/>
    <s v="Yes"/>
    <s v="N/A"/>
    <s v="N/A"/>
    <s v="N/A"/>
    <s v="N/A"/>
    <n v="188"/>
    <n v="958"/>
    <m/>
    <m/>
    <m/>
    <m/>
    <n v="188"/>
    <n v="958"/>
    <n v="42"/>
    <n v="55"/>
    <n v="50"/>
    <n v="70"/>
    <n v="201"/>
    <n v="230"/>
    <n v="38"/>
    <n v="227"/>
    <n v="8"/>
    <n v="37"/>
    <n v="339"/>
    <n v="619"/>
    <n v="958"/>
    <b v="1"/>
    <s v="Yes"/>
    <s v="Yes"/>
    <s v="Yes"/>
    <s v="No"/>
    <s v="Yes"/>
    <s v="Yes"/>
    <s v="No"/>
    <s v="No"/>
    <s v="N/A"/>
    <s v="No"/>
    <s v="No"/>
    <s v="No"/>
    <s v="No"/>
    <s v="No"/>
    <s v="No"/>
    <s v="No"/>
    <s v="Unknown"/>
    <m/>
    <s v="Published"/>
    <m/>
  </r>
  <r>
    <x v="0"/>
    <s v="N/A"/>
    <s v="N/A"/>
    <m/>
    <x v="0"/>
    <x v="0"/>
    <x v="0"/>
    <x v="0"/>
    <x v="0"/>
    <m/>
    <s v="Nyinkuach Primary school"/>
    <n v="9.3651"/>
    <n v="28.254999999999999"/>
    <x v="0"/>
    <x v="0"/>
    <m/>
    <x v="0"/>
    <m/>
    <s v="Abyei area"/>
    <m/>
    <s v="Alal"/>
    <s v="Noong"/>
    <n v="9.7059999999999995"/>
    <n v="28.425000000000001"/>
    <s v="Direct Visit"/>
    <x v="0"/>
    <x v="0"/>
    <x v="0"/>
    <s v="On foot"/>
    <s v="No"/>
    <s v="1-3 years"/>
    <s v="No"/>
    <s v="N/A"/>
    <s v="N/A"/>
    <s v="N/A"/>
    <s v="N/A"/>
    <s v="N/A"/>
    <s v="Yes"/>
    <s v="N/A"/>
    <s v="N/A"/>
    <s v="N/A"/>
    <s v="N/A"/>
    <n v="124"/>
    <n v="743"/>
    <m/>
    <m/>
    <m/>
    <m/>
    <n v="124"/>
    <n v="743"/>
    <n v="40"/>
    <n v="42"/>
    <n v="34"/>
    <n v="54"/>
    <n v="150"/>
    <n v="203"/>
    <n v="33"/>
    <n v="140"/>
    <n v="8"/>
    <n v="39"/>
    <n v="265"/>
    <n v="478"/>
    <n v="743"/>
    <b v="1"/>
    <s v="Yes "/>
    <s v="Yes"/>
    <s v="Yes "/>
    <s v="Yes"/>
    <s v="Yes"/>
    <s v="Yes"/>
    <s v="Yes"/>
    <s v="No"/>
    <s v="N/A"/>
    <s v="No"/>
    <s v="No"/>
    <s v="No"/>
    <s v="No"/>
    <s v="No"/>
    <s v="No"/>
    <s v="No"/>
    <s v="Unknown"/>
    <m/>
    <s v="Published"/>
    <m/>
  </r>
  <r>
    <x v="1"/>
    <s v="unknown"/>
    <s v="unknown"/>
    <s v="SS04"/>
    <x v="1"/>
    <x v="1"/>
    <x v="1"/>
    <x v="1"/>
    <x v="1"/>
    <m/>
    <s v="Majok"/>
    <n v="6.3869999999999996"/>
    <n v="30.106999999999999"/>
    <x v="0"/>
    <x v="0"/>
    <s v="SS04"/>
    <x v="1"/>
    <s v="SS0408"/>
    <s v="Yirol West"/>
    <s v="SS040806"/>
    <s v="Mapuordit"/>
    <s v="Mabui"/>
    <n v="6.3905000000000003"/>
    <n v="30.060500000000001"/>
    <s v="Key informant interview "/>
    <x v="1"/>
    <x v="1"/>
    <x v="0"/>
    <s v="On foot"/>
    <s v="Yes"/>
    <s v="3-6 months"/>
    <s v="No"/>
    <s v="N/A"/>
    <s v="N/A"/>
    <s v="N/A"/>
    <s v="N/A"/>
    <s v="N/A"/>
    <s v="Yes"/>
    <s v="N/A"/>
    <s v="N/A"/>
    <s v="N/A"/>
    <s v="N/A"/>
    <n v="210"/>
    <n v="1203"/>
    <m/>
    <m/>
    <m/>
    <m/>
    <n v="210"/>
    <n v="1203"/>
    <n v="63"/>
    <n v="78"/>
    <n v="99"/>
    <n v="122"/>
    <n v="103"/>
    <n v="112"/>
    <n v="202"/>
    <n v="231"/>
    <n v="82"/>
    <n v="111"/>
    <n v="549"/>
    <n v="654"/>
    <n v="1203"/>
    <b v="1"/>
    <s v="Yes"/>
    <s v="Yes"/>
    <s v="Yes"/>
    <s v="Yes"/>
    <s v="No"/>
    <s v="No"/>
    <s v="No"/>
    <s v="No"/>
    <s v="N/A"/>
    <s v="No"/>
    <s v="No"/>
    <s v="No"/>
    <s v="No"/>
    <s v="No"/>
    <s v="No"/>
    <s v="No"/>
    <s v="Unknown"/>
    <m/>
    <s v="Published"/>
    <m/>
  </r>
  <r>
    <x v="2"/>
    <d v="2019-12-17T00:00:00"/>
    <d v="2019-12-23T00:00:00"/>
    <s v="SS04"/>
    <x v="1"/>
    <x v="2"/>
    <x v="2"/>
    <x v="2"/>
    <x v="2"/>
    <m/>
    <s v="Adior"/>
    <n v="6.805453"/>
    <n v="30.701428"/>
    <x v="0"/>
    <x v="0"/>
    <s v="SS04"/>
    <x v="1"/>
    <s v="SS0407"/>
    <s v="Yirol East"/>
    <s v="SS040701"/>
    <s v="Adior"/>
    <s v="Cueta Kuet"/>
    <n v="6.7480000000000002"/>
    <n v="30.751999999999999"/>
    <s v="Direct Visit"/>
    <x v="1"/>
    <x v="1"/>
    <x v="0"/>
    <s v="On foot"/>
    <s v="No"/>
    <s v="Less than 3 months"/>
    <s v="No"/>
    <s v="N/A"/>
    <s v="N/A"/>
    <s v="N/A"/>
    <s v="N/A"/>
    <s v="N/A"/>
    <s v="Yes"/>
    <s v="N/A"/>
    <s v="N/A"/>
    <s v="N/A"/>
    <s v="N/A"/>
    <n v="973"/>
    <n v="2184"/>
    <m/>
    <m/>
    <m/>
    <m/>
    <n v="973"/>
    <n v="2184"/>
    <n v="55"/>
    <n v="100"/>
    <n v="301"/>
    <n v="308"/>
    <n v="102"/>
    <n v="387"/>
    <n v="119"/>
    <n v="579"/>
    <n v="38"/>
    <n v="195"/>
    <n v="615"/>
    <n v="1569"/>
    <n v="2184"/>
    <b v="1"/>
    <s v="Yes"/>
    <s v="Yes"/>
    <s v="Yes"/>
    <s v="No"/>
    <s v="No"/>
    <s v="No"/>
    <s v="No"/>
    <s v="No"/>
    <s v="N/A"/>
    <s v="No"/>
    <s v="No"/>
    <s v="No"/>
    <s v="Yes but not enough"/>
    <s v="No"/>
    <s v="Yes, but not enough"/>
    <s v="No"/>
    <s v="Unknown"/>
    <m/>
    <s v="Published"/>
    <m/>
  </r>
  <r>
    <x v="3"/>
    <s v="unknown"/>
    <s v="unknown"/>
    <s v="SS01"/>
    <x v="2"/>
    <x v="3"/>
    <x v="3"/>
    <x v="3"/>
    <x v="3"/>
    <m/>
    <s v="Esebi"/>
    <n v="3.790778"/>
    <n v="30.631111000000001"/>
    <x v="1"/>
    <x v="1"/>
    <s v="COD53"/>
    <x v="2"/>
    <s v="COD5306"/>
    <s v="Aba"/>
    <s v="unknown"/>
    <s v="unknown"/>
    <s v="Karagwa"/>
    <s v="N/A"/>
    <s v="N/A"/>
    <s v="Direct Visit"/>
    <x v="0"/>
    <x v="2"/>
    <x v="0"/>
    <s v="On foot"/>
    <s v="Yes"/>
    <s v="Less than 3 months"/>
    <s v="Unknown"/>
    <s v="Unknown"/>
    <s v="Unknown"/>
    <s v="Unknown"/>
    <s v="Unknown"/>
    <s v="Unknown"/>
    <s v="Unknown"/>
    <s v="Unknown"/>
    <s v="Unknown"/>
    <s v="Unknown"/>
    <s v="Unknown"/>
    <n v="153"/>
    <n v="1007"/>
    <m/>
    <m/>
    <m/>
    <m/>
    <n v="153"/>
    <n v="1007"/>
    <n v="31"/>
    <n v="28"/>
    <n v="82"/>
    <n v="71"/>
    <n v="55"/>
    <n v="152"/>
    <n v="210"/>
    <n v="335"/>
    <n v="15"/>
    <n v="28"/>
    <n v="393"/>
    <n v="614"/>
    <n v="1007"/>
    <b v="1"/>
    <s v="Yes"/>
    <s v="Yes"/>
    <s v="Yes"/>
    <s v="Yes"/>
    <s v="Yes"/>
    <s v="Yes"/>
    <s v="Yes"/>
    <s v="No"/>
    <s v="N/A"/>
    <s v="No"/>
    <s v="No"/>
    <s v="No"/>
    <s v="No"/>
    <s v="No"/>
    <s v="No"/>
    <s v="No"/>
    <s v="Unknown"/>
    <m/>
    <s v="Published"/>
    <m/>
  </r>
  <r>
    <x v="3"/>
    <d v="2020-01-07T00:00:00"/>
    <d v="2020-01-18T00:00:00"/>
    <s v="SS04"/>
    <x v="1"/>
    <x v="1"/>
    <x v="1"/>
    <x v="1"/>
    <x v="1"/>
    <m/>
    <s v="Angei"/>
    <n v="6.4249200000000002"/>
    <n v="30.36036"/>
    <x v="0"/>
    <x v="0"/>
    <s v="SS04"/>
    <x v="1"/>
    <s v="SS0408"/>
    <s v="Yirol West"/>
    <s v="SS040806"/>
    <s v="Mapuordit"/>
    <s v="Mabuoi"/>
    <n v="6.3940000000000001"/>
    <n v="30.045000000000002"/>
    <s v="Direct Visit"/>
    <x v="1"/>
    <x v="1"/>
    <x v="0"/>
    <s v="On foot"/>
    <s v="Yes"/>
    <s v="Less than 3 months"/>
    <s v="No"/>
    <s v="N/A"/>
    <s v="N/A"/>
    <s v="N/A"/>
    <s v="N/A"/>
    <s v="N/A"/>
    <s v="Yes"/>
    <s v="N/A"/>
    <s v="N/A"/>
    <s v="N/A"/>
    <s v="N/A"/>
    <n v="210"/>
    <n v="1092"/>
    <m/>
    <m/>
    <m/>
    <m/>
    <n v="210"/>
    <n v="1092"/>
    <n v="28"/>
    <n v="58"/>
    <n v="45"/>
    <n v="93"/>
    <n v="69"/>
    <n v="149"/>
    <n v="164"/>
    <n v="300"/>
    <n v="47"/>
    <n v="139"/>
    <n v="353"/>
    <n v="739"/>
    <n v="1092"/>
    <b v="1"/>
    <s v="Yes"/>
    <s v="Yes"/>
    <s v="Yes"/>
    <s v="Yes"/>
    <s v="Yes"/>
    <s v="Yes"/>
    <s v="No"/>
    <s v="No"/>
    <s v="N/A"/>
    <s v="No"/>
    <s v="No"/>
    <s v="No"/>
    <s v="No"/>
    <s v="No"/>
    <s v="No"/>
    <s v="No"/>
    <s v="Unknown"/>
    <m/>
    <s v="Published"/>
    <m/>
  </r>
  <r>
    <x v="3"/>
    <s v="unknown"/>
    <s v="unknown"/>
    <s v="SS04"/>
    <x v="1"/>
    <x v="1"/>
    <x v="1"/>
    <x v="1"/>
    <x v="1"/>
    <m/>
    <s v="Pilingier"/>
    <n v="6.4249200000000002"/>
    <n v="30.36036"/>
    <x v="0"/>
    <x v="0"/>
    <s v="SS04"/>
    <x v="1"/>
    <s v="SS0408"/>
    <s v="Yirol West"/>
    <s v="SS040806"/>
    <s v="Mapuordit"/>
    <s v="Agutraan"/>
    <n v="6.34"/>
    <n v="3.1680000000000001"/>
    <s v="Direct Visit"/>
    <x v="1"/>
    <x v="1"/>
    <x v="0"/>
    <s v="On foot"/>
    <m/>
    <s v="Less than 3 months"/>
    <s v="No"/>
    <s v="N/A"/>
    <s v="N/A"/>
    <s v="N/A"/>
    <s v="N/A"/>
    <s v="N/A"/>
    <s v="Yes"/>
    <s v="N/A"/>
    <s v="N/A"/>
    <s v="N/A"/>
    <s v="N/A"/>
    <n v="430"/>
    <n v="2236"/>
    <m/>
    <m/>
    <m/>
    <m/>
    <n v="430"/>
    <n v="2236"/>
    <n v="42"/>
    <n v="75"/>
    <n v="73"/>
    <n v="104"/>
    <n v="196"/>
    <n v="347"/>
    <n v="420"/>
    <n v="500"/>
    <n v="248"/>
    <n v="231"/>
    <n v="979"/>
    <n v="1257"/>
    <n v="2236"/>
    <b v="1"/>
    <s v="Yes"/>
    <s v="Yes"/>
    <s v="Yes"/>
    <s v="Yes"/>
    <s v="No"/>
    <s v="Yes"/>
    <s v="No"/>
    <s v="No"/>
    <s v="N/A"/>
    <s v="No"/>
    <s v="No"/>
    <s v="No"/>
    <s v="No"/>
    <s v="No"/>
    <s v="No"/>
    <s v="No"/>
    <s v="Unknown"/>
    <m/>
    <s v="Published"/>
    <m/>
  </r>
  <r>
    <x v="4"/>
    <d v="2019-12-07T00:00:00"/>
    <d v="2019-12-24T00:00:00"/>
    <s v="SS04"/>
    <x v="1"/>
    <x v="2"/>
    <x v="2"/>
    <x v="4"/>
    <x v="4"/>
    <m/>
    <s v="Malek Town"/>
    <n v="6.71516"/>
    <n v="30.778269999999999"/>
    <x v="0"/>
    <x v="0"/>
    <s v="SS04"/>
    <x v="1"/>
    <s v="SS0407"/>
    <s v="Yirol East"/>
    <s v="SS040703"/>
    <s v="Malek"/>
    <s v="Liet Buoi"/>
    <s v="N/A"/>
    <s v="N/A"/>
    <s v="Direct Visit"/>
    <x v="1"/>
    <x v="1"/>
    <x v="0"/>
    <s v="On foot"/>
    <s v="Yes"/>
    <s v="Less than 3 months"/>
    <s v="No"/>
    <s v="N/A"/>
    <s v="N/A"/>
    <s v="N/A"/>
    <s v="N/A"/>
    <s v="N/A"/>
    <s v="Yes"/>
    <s v="N/A"/>
    <s v="N/A"/>
    <s v="N/A"/>
    <s v="N/A"/>
    <n v="486"/>
    <n v="1994"/>
    <m/>
    <m/>
    <m/>
    <m/>
    <n v="486"/>
    <n v="1994"/>
    <n v="29"/>
    <n v="47"/>
    <n v="57"/>
    <n v="83"/>
    <n v="157"/>
    <n v="242"/>
    <n v="445"/>
    <n v="701"/>
    <n v="96"/>
    <n v="137"/>
    <n v="784"/>
    <n v="1210"/>
    <n v="1994"/>
    <b v="1"/>
    <s v="Yes"/>
    <s v="Yes"/>
    <s v="Yes"/>
    <s v="Yes"/>
    <s v="Yes"/>
    <s v="Yes"/>
    <s v="Yes"/>
    <s v="No"/>
    <s v="N/A"/>
    <s v="No"/>
    <s v="No"/>
    <s v="No"/>
    <s v="No"/>
    <s v="No"/>
    <s v="No"/>
    <s v="No"/>
    <s v="Unknown"/>
    <m/>
    <s v="Published"/>
    <m/>
  </r>
  <r>
    <x v="5"/>
    <d v="2020-01-31T00:00:00"/>
    <d v="2020-02-13T00:00:00"/>
    <s v="SS06"/>
    <x v="3"/>
    <x v="4"/>
    <x v="4"/>
    <x v="5"/>
    <x v="5"/>
    <m/>
    <s v="Rubkona"/>
    <n v="9.2921700000000005"/>
    <n v="29.787600000000001"/>
    <x v="1"/>
    <x v="2"/>
    <s v="SD01"/>
    <x v="3"/>
    <s v="SD01007"/>
    <s v="Khartoum"/>
    <s v="unknown"/>
    <s v="unknown"/>
    <m/>
    <n v="15.46186"/>
    <n v="32.630760000000002"/>
    <s v="Direct Visit"/>
    <x v="2"/>
    <x v="3"/>
    <x v="0"/>
    <s v="Public Transport"/>
    <s v="Yes"/>
    <s v="1-3 years"/>
    <s v="No"/>
    <s v="N/A"/>
    <s v="N/A"/>
    <s v="N/A"/>
    <s v="N/A"/>
    <s v="N/A"/>
    <s v="No"/>
    <n v="42525"/>
    <n v="7725"/>
    <s v="&lt; 3 months ⃝"/>
    <s v="No funds to travel "/>
    <n v="0"/>
    <n v="0"/>
    <n v="105"/>
    <n v="404"/>
    <m/>
    <m/>
    <n v="105"/>
    <n v="404"/>
    <n v="5"/>
    <n v="3"/>
    <n v="40"/>
    <n v="37"/>
    <n v="60"/>
    <n v="70"/>
    <n v="75"/>
    <n v="91"/>
    <n v="5"/>
    <n v="18"/>
    <n v="185"/>
    <n v="219"/>
    <n v="404"/>
    <b v="1"/>
    <s v="Yes"/>
    <s v="Yes"/>
    <s v="Yes"/>
    <s v="Yes"/>
    <s v="Yes"/>
    <s v="Yes "/>
    <s v="No"/>
    <s v="No"/>
    <s v="N/A"/>
    <s v="No"/>
    <s v="No"/>
    <s v="No"/>
    <s v="Yes but not enough"/>
    <s v="Yes, but not enough"/>
    <s v="No"/>
    <s v="Yes"/>
    <s v="Unknown"/>
    <m/>
    <s v="Not Published"/>
    <m/>
  </r>
  <r>
    <x v="6"/>
    <d v="2020-02-05T00:00:00"/>
    <d v="2020-02-14T00:00:00"/>
    <s v="SS10"/>
    <x v="4"/>
    <x v="5"/>
    <x v="5"/>
    <x v="6"/>
    <x v="6"/>
    <m/>
    <s v="Lalama"/>
    <n v="4.8980560000000004"/>
    <n v="29.520555999999999"/>
    <x v="2"/>
    <x v="0"/>
    <s v="SS10"/>
    <x v="4"/>
    <s v="SS1003"/>
    <s v="Maridi"/>
    <s v="SS100302"/>
    <s v="Landili"/>
    <s v="Lalama"/>
    <n v="4.5913389999999996"/>
    <n v="29.868023000000001"/>
    <s v="Direct Visit"/>
    <x v="1"/>
    <x v="0"/>
    <x v="0"/>
    <s v="On foot"/>
    <s v="No"/>
    <s v="1-3 years"/>
    <s v="No"/>
    <s v="N/A"/>
    <s v="N/A"/>
    <s v="N/A"/>
    <s v="N/A"/>
    <s v="N/A"/>
    <s v="No"/>
    <n v="130"/>
    <n v="26"/>
    <s v="1-3 years"/>
    <s v="No funds to travel"/>
    <n v="593"/>
    <n v="2965"/>
    <m/>
    <m/>
    <m/>
    <m/>
    <n v="593"/>
    <n v="2965"/>
    <n v="120"/>
    <n v="139"/>
    <n v="228"/>
    <n v="261"/>
    <n v="366"/>
    <n v="431"/>
    <n v="491"/>
    <n v="554"/>
    <n v="255"/>
    <n v="120"/>
    <n v="1460"/>
    <n v="1505"/>
    <n v="2965"/>
    <b v="1"/>
    <s v="Yes"/>
    <s v="Yes"/>
    <s v="Yes"/>
    <s v="No"/>
    <s v="Yes"/>
    <s v="No"/>
    <s v="No"/>
    <s v="No"/>
    <s v="N/A"/>
    <s v="No"/>
    <s v="No"/>
    <s v="No"/>
    <s v="No"/>
    <s v="No"/>
    <s v="Unknown"/>
    <s v="No"/>
    <s v="Unknown"/>
    <m/>
    <s v="Published"/>
    <m/>
  </r>
  <r>
    <x v="7"/>
    <s v="unknown"/>
    <s v="unknown"/>
    <s v="SS03"/>
    <x v="5"/>
    <x v="6"/>
    <x v="6"/>
    <x v="7"/>
    <x v="7"/>
    <m/>
    <s v="Kondako"/>
    <n v="6.8120000000000003"/>
    <n v="33.131999999999998"/>
    <x v="2"/>
    <x v="0"/>
    <s v="SS03"/>
    <x v="5"/>
    <s v="SS0308"/>
    <s v="Pibor"/>
    <s v="SS030803"/>
    <s v="Gumuruk"/>
    <s v="Gumuruk"/>
    <n v="6.6344912520000001"/>
    <n v="32.909153672000002"/>
    <s v="Direct Visit"/>
    <x v="0"/>
    <x v="1"/>
    <x v="0"/>
    <s v="On foot"/>
    <m/>
    <s v="Less than 3 months"/>
    <s v="No"/>
    <s v="N/A"/>
    <s v="N/A"/>
    <s v="N/A"/>
    <s v="N/A"/>
    <s v="N/A"/>
    <s v="Yes"/>
    <s v="N/A"/>
    <s v="N/A"/>
    <s v="N/A"/>
    <s v="N/A"/>
    <n v="170"/>
    <n v="697"/>
    <m/>
    <m/>
    <m/>
    <m/>
    <n v="170"/>
    <n v="697"/>
    <n v="9"/>
    <n v="13"/>
    <n v="28"/>
    <n v="26"/>
    <n v="134"/>
    <n v="145"/>
    <n v="183"/>
    <n v="107"/>
    <n v="25"/>
    <n v="27"/>
    <n v="379"/>
    <n v="318"/>
    <n v="697"/>
    <b v="1"/>
    <s v="Yes"/>
    <s v="Yes"/>
    <s v="No"/>
    <s v="No"/>
    <s v="No"/>
    <s v="No"/>
    <s v="No"/>
    <s v="No"/>
    <s v="N/A"/>
    <s v="Yes"/>
    <s v="No"/>
    <s v="Yes"/>
    <s v="No"/>
    <s v="No"/>
    <s v="No"/>
    <s v="No"/>
    <s v="Unknown"/>
    <m/>
    <s v="Published"/>
    <m/>
  </r>
  <r>
    <x v="8"/>
    <s v="unknown"/>
    <s v="unknown"/>
    <s v="SS10"/>
    <x v="4"/>
    <x v="7"/>
    <x v="7"/>
    <x v="8"/>
    <x v="8"/>
    <m/>
    <s v="Across Nzara"/>
    <n v="4.7"/>
    <n v="28.229493999999999"/>
    <x v="0"/>
    <x v="0"/>
    <s v="SS10"/>
    <x v="4"/>
    <s v="SS1008"/>
    <s v="Nzara"/>
    <s v="SS100802"/>
    <s v="Nzara"/>
    <s v="Across Nzara"/>
    <n v="4.7"/>
    <n v="28.229493999999999"/>
    <s v="Direct Visit"/>
    <x v="1"/>
    <x v="4"/>
    <x v="0"/>
    <s v="On foot"/>
    <s v="Yes"/>
    <s v="1-3 years"/>
    <s v="No"/>
    <s v="N/A"/>
    <s v="N/A"/>
    <s v="N/A"/>
    <s v="N/A"/>
    <s v="N/A"/>
    <s v="No"/>
    <n v="420"/>
    <n v="84"/>
    <s v="1-3 years"/>
    <s v="Livelihood activities"/>
    <n v="441"/>
    <n v="2205"/>
    <m/>
    <m/>
    <m/>
    <m/>
    <n v="441"/>
    <n v="2205"/>
    <n v="148"/>
    <n v="201"/>
    <n v="192"/>
    <n v="210"/>
    <n v="223"/>
    <n v="298"/>
    <n v="280"/>
    <n v="344"/>
    <n v="110"/>
    <n v="199"/>
    <n v="953"/>
    <n v="1252"/>
    <n v="2205"/>
    <b v="1"/>
    <s v="Yes"/>
    <s v="Yes"/>
    <s v="Yes"/>
    <s v="Yes"/>
    <s v="Yes"/>
    <s v="Yes"/>
    <s v="Yes"/>
    <s v="No"/>
    <s v="N/A"/>
    <s v="No"/>
    <s v="Yes"/>
    <s v="No"/>
    <s v="No"/>
    <s v="No"/>
    <s v="No"/>
    <s v="No"/>
    <s v="Unknown"/>
    <m/>
    <s v="Not Published"/>
    <m/>
  </r>
  <r>
    <x v="9"/>
    <d v="2020-02-21T00:00:00"/>
    <d v="2020-02-25T00:00:00"/>
    <s v="SS09"/>
    <x v="6"/>
    <x v="8"/>
    <x v="8"/>
    <x v="9"/>
    <x v="9"/>
    <m/>
    <s v="Maranya"/>
    <n v="7.2251000000000003"/>
    <n v="28.242899999999999"/>
    <x v="0"/>
    <x v="0"/>
    <s v="SS09"/>
    <x v="6"/>
    <s v="SS0901"/>
    <s v="Jur River"/>
    <s v="SS090103"/>
    <s v="Kuarjena"/>
    <s v="Akoor"/>
    <n v="7.4006309999999997"/>
    <n v="28.409233"/>
    <s v="Direct Visit"/>
    <x v="1"/>
    <x v="1"/>
    <x v="0"/>
    <s v="On foot"/>
    <m/>
    <s v="Habitual Residence"/>
    <s v="No"/>
    <s v="N/A"/>
    <s v="N/A"/>
    <s v="N/A"/>
    <s v="N/A"/>
    <s v="N/A"/>
    <s v="Yes"/>
    <s v="N/A"/>
    <s v="N/A"/>
    <s v="N/A"/>
    <s v="N/A"/>
    <n v="208"/>
    <n v="1102"/>
    <m/>
    <m/>
    <m/>
    <m/>
    <n v="208"/>
    <n v="1102"/>
    <n v="41"/>
    <n v="146"/>
    <n v="76"/>
    <n v="288"/>
    <n v="94"/>
    <n v="219"/>
    <n v="55"/>
    <n v="85"/>
    <n v="47"/>
    <n v="51"/>
    <n v="313"/>
    <n v="789"/>
    <n v="1102"/>
    <b v="1"/>
    <s v="Yes"/>
    <s v="Yes"/>
    <s v="Yes"/>
    <s v="No"/>
    <s v="No"/>
    <s v="No"/>
    <s v="No"/>
    <s v="No"/>
    <s v="N/A"/>
    <s v="No"/>
    <s v="No"/>
    <s v="No"/>
    <s v="Yes"/>
    <s v="Yes"/>
    <s v="Yes"/>
    <s v="Yes, but not enough"/>
    <s v="Unknown"/>
    <m/>
    <s v="Published"/>
    <m/>
  </r>
  <r>
    <x v="9"/>
    <d v="2020-02-21T00:00:00"/>
    <d v="2020-02-25T00:00:00"/>
    <s v="SS09"/>
    <x v="6"/>
    <x v="8"/>
    <x v="8"/>
    <x v="9"/>
    <x v="9"/>
    <m/>
    <s v="Akouyo"/>
    <n v="7.2290400000000004"/>
    <n v="28.253699999999998"/>
    <x v="0"/>
    <x v="0"/>
    <s v="SS09"/>
    <x v="6"/>
    <s v="SS0901"/>
    <s v="Jur River"/>
    <s v="SS090103"/>
    <s v="Kuarjena"/>
    <s v="Akoor"/>
    <n v="7.4006309999999997"/>
    <n v="28.409233"/>
    <s v="Direct Visit"/>
    <x v="1"/>
    <x v="1"/>
    <x v="0"/>
    <s v="On foot"/>
    <m/>
    <s v="Habitual Residence"/>
    <s v="No"/>
    <s v="N/A"/>
    <s v="N/A"/>
    <s v="N/A"/>
    <s v="N/A"/>
    <s v="N/A"/>
    <s v="Yes"/>
    <s v="N/A"/>
    <s v="N/A"/>
    <s v="N/A"/>
    <s v="N/A"/>
    <n v="95"/>
    <n v="501"/>
    <m/>
    <m/>
    <m/>
    <m/>
    <n v="95"/>
    <n v="501"/>
    <n v="28"/>
    <n v="63"/>
    <n v="59"/>
    <n v="86"/>
    <n v="43"/>
    <n v="74"/>
    <n v="37"/>
    <n v="64"/>
    <n v="17"/>
    <n v="30"/>
    <n v="184"/>
    <n v="317"/>
    <n v="501"/>
    <b v="1"/>
    <s v="Yes"/>
    <s v="Yes"/>
    <s v="Yes"/>
    <s v="No"/>
    <s v="No"/>
    <s v="No"/>
    <s v="No"/>
    <s v="No"/>
    <s v="N/A"/>
    <s v="No"/>
    <s v="No"/>
    <s v="No"/>
    <s v="Yes"/>
    <s v="Yes"/>
    <s v="Yes"/>
    <s v="Yes, but not enough"/>
    <s v="Unknown"/>
    <m/>
    <s v="Published"/>
    <m/>
  </r>
  <r>
    <x v="9"/>
    <d v="2020-02-21T00:00:00"/>
    <d v="2020-02-25T00:00:00"/>
    <s v="SS09"/>
    <x v="6"/>
    <x v="8"/>
    <x v="8"/>
    <x v="9"/>
    <x v="9"/>
    <m/>
    <s v="Mapel"/>
    <n v="7.1721000000000004"/>
    <n v="28.264900000000001"/>
    <x v="0"/>
    <x v="0"/>
    <s v="SS09"/>
    <x v="6"/>
    <s v="SS0901"/>
    <s v="Jur River"/>
    <s v="SS090103"/>
    <s v="Kuarjena"/>
    <s v="Akou"/>
    <n v="7.2619550000000004"/>
    <n v="28.342255999999999"/>
    <s v="Direct Visit"/>
    <x v="1"/>
    <x v="1"/>
    <x v="0"/>
    <s v="On foot"/>
    <m/>
    <s v="Less than 3 months"/>
    <s v="No"/>
    <s v="N/A"/>
    <s v="N/A"/>
    <s v="N/A"/>
    <s v="N/A"/>
    <s v="N/A"/>
    <s v="Yes"/>
    <s v="N/A"/>
    <s v="N/A"/>
    <s v="N/A"/>
    <s v="N/A"/>
    <n v="495"/>
    <n v="2621"/>
    <m/>
    <m/>
    <m/>
    <m/>
    <n v="495"/>
    <n v="2621"/>
    <n v="103"/>
    <n v="616"/>
    <n v="143"/>
    <n v="318"/>
    <n v="231"/>
    <n v="587"/>
    <n v="94"/>
    <n v="396"/>
    <n v="39"/>
    <n v="94"/>
    <n v="610"/>
    <n v="2011"/>
    <n v="2621"/>
    <b v="1"/>
    <s v="Yes"/>
    <s v="Yes"/>
    <s v="Yes"/>
    <s v="No"/>
    <s v="No"/>
    <s v="No"/>
    <s v="No"/>
    <s v="No"/>
    <s v="N/A"/>
    <s v="No"/>
    <s v="No"/>
    <s v="No"/>
    <s v="Yes"/>
    <s v="Yes"/>
    <s v="Yes"/>
    <s v="Yes, but not enough"/>
    <s v="Unknown"/>
    <m/>
    <s v="Published"/>
    <m/>
  </r>
  <r>
    <x v="10"/>
    <d v="2020-02-14T00:00:00"/>
    <d v="2020-02-27T00:00:00"/>
    <s v="SS06"/>
    <x v="3"/>
    <x v="4"/>
    <x v="4"/>
    <x v="5"/>
    <x v="5"/>
    <m/>
    <s v="Rubkona"/>
    <n v="9.2921700000000005"/>
    <n v="29.787600000000001"/>
    <x v="1"/>
    <x v="2"/>
    <s v="SD01"/>
    <x v="3"/>
    <s v="SD01007"/>
    <s v="Khartoum"/>
    <s v="unknown"/>
    <s v="unknown"/>
    <m/>
    <n v="15.46186"/>
    <n v="32.630760000000002"/>
    <s v="Direct Visit"/>
    <x v="2"/>
    <x v="3"/>
    <x v="0"/>
    <s v="Public Transport"/>
    <s v="Yes"/>
    <s v="Less than 3 months"/>
    <s v="No"/>
    <s v="N/A"/>
    <s v="N/A"/>
    <s v="N/A"/>
    <s v="N/A"/>
    <s v="N/A"/>
    <s v="No"/>
    <n v="41931"/>
    <n v="7634"/>
    <s v="1-3 years"/>
    <s v="Unknown"/>
    <n v="0"/>
    <n v="0"/>
    <n v="91"/>
    <n v="355"/>
    <m/>
    <m/>
    <n v="91"/>
    <n v="355"/>
    <n v="6"/>
    <n v="7"/>
    <n v="20"/>
    <n v="37"/>
    <n v="59"/>
    <n v="58"/>
    <n v="80"/>
    <n v="65"/>
    <n v="10"/>
    <n v="13"/>
    <n v="175"/>
    <n v="180"/>
    <n v="355"/>
    <b v="1"/>
    <s v="Yes"/>
    <s v="Yes"/>
    <s v="Yes"/>
    <s v="Yes"/>
    <s v="Yes"/>
    <s v="Yes"/>
    <s v="No"/>
    <s v="No"/>
    <s v="N/A"/>
    <s v="No"/>
    <s v="No"/>
    <s v="No"/>
    <s v="Yes but not enough"/>
    <s v="Yes, but not enough"/>
    <s v="Yes, but not enough"/>
    <s v="Yes"/>
    <s v="Unknown"/>
    <m/>
    <s v="Not Published"/>
    <m/>
  </r>
  <r>
    <x v="11"/>
    <s v="unknown"/>
    <s v="unknown"/>
    <s v="SS01"/>
    <x v="2"/>
    <x v="3"/>
    <x v="3"/>
    <x v="10"/>
    <x v="10"/>
    <m/>
    <s v="Kendila"/>
    <n v="3.7563599999999999"/>
    <n v="30.891819999999999"/>
    <x v="1"/>
    <x v="3"/>
    <s v="UG313"/>
    <x v="7"/>
    <s v="UG3131"/>
    <s v="Yumbe District"/>
    <s v="unknown"/>
    <s v="unknown"/>
    <s v="Bidibidi"/>
    <s v="N/A"/>
    <s v="N/A"/>
    <s v="Remote Assessment (e.g. phone interview, outside interview"/>
    <x v="1"/>
    <x v="2"/>
    <x v="0"/>
    <s v="On foot"/>
    <s v="Yes"/>
    <s v="Less than 3 months"/>
    <s v="No"/>
    <s v="N/A"/>
    <s v="N/A"/>
    <s v="N/A"/>
    <s v="N/A"/>
    <s v="N/A"/>
    <s v="Unknown"/>
    <s v="Unknown"/>
    <s v="Unknown"/>
    <s v="Unknown"/>
    <s v="Unknown"/>
    <n v="115"/>
    <n v="467"/>
    <m/>
    <m/>
    <m/>
    <m/>
    <n v="115"/>
    <n v="467"/>
    <n v="12"/>
    <n v="13"/>
    <n v="22"/>
    <n v="16"/>
    <n v="54"/>
    <n v="81"/>
    <n v="87"/>
    <n v="128"/>
    <n v="20"/>
    <n v="34"/>
    <n v="195"/>
    <n v="272"/>
    <n v="467"/>
    <b v="1"/>
    <s v="Yes"/>
    <s v="Yes"/>
    <s v="No"/>
    <s v="No"/>
    <s v="No"/>
    <s v="No"/>
    <s v="No"/>
    <s v="No"/>
    <s v="N/A"/>
    <s v="No"/>
    <s v="No"/>
    <s v="No"/>
    <s v="No"/>
    <s v="No"/>
    <s v="No"/>
    <s v="No"/>
    <s v="Unknown"/>
    <m/>
    <s v="Published"/>
    <m/>
  </r>
  <r>
    <x v="12"/>
    <s v="N/A"/>
    <s v="N/A"/>
    <m/>
    <x v="0"/>
    <x v="0"/>
    <x v="0"/>
    <x v="0"/>
    <x v="11"/>
    <m/>
    <s v="DCA House"/>
    <n v="9.3615999999999993"/>
    <n v="28.260999999999999"/>
    <x v="0"/>
    <x v="0"/>
    <m/>
    <x v="0"/>
    <m/>
    <s v="Abyei area"/>
    <m/>
    <s v="Alal"/>
    <s v="Noong"/>
    <n v="9.7059999999999995"/>
    <n v="28.425000000000001"/>
    <s v="Key informant interview "/>
    <x v="1"/>
    <x v="0"/>
    <x v="0"/>
    <s v="On foot"/>
    <m/>
    <s v="Habitual Residence"/>
    <s v="No"/>
    <s v="N/A"/>
    <s v="N/A"/>
    <s v="N/A"/>
    <s v="N/A"/>
    <s v="N/A"/>
    <s v="Yes"/>
    <s v="N/A"/>
    <s v="N/A"/>
    <s v="N/A"/>
    <s v="N/A"/>
    <n v="58"/>
    <n v="535"/>
    <m/>
    <m/>
    <m/>
    <m/>
    <n v="58"/>
    <n v="535"/>
    <n v="24"/>
    <n v="35"/>
    <n v="30"/>
    <n v="35"/>
    <n v="80"/>
    <n v="91"/>
    <n v="30"/>
    <n v="180"/>
    <n v="5"/>
    <n v="25"/>
    <n v="169"/>
    <n v="366"/>
    <n v="535"/>
    <b v="1"/>
    <s v="Yes "/>
    <s v="Yes"/>
    <s v="Yes "/>
    <s v="Yes"/>
    <s v="Yes"/>
    <s v="Yes"/>
    <s v="No"/>
    <s v="No"/>
    <s v="N/A"/>
    <s v="No"/>
    <s v="No"/>
    <s v="No"/>
    <s v="No"/>
    <s v="No"/>
    <s v="No"/>
    <s v="No"/>
    <s v="Unknown"/>
    <m/>
    <s v="Published"/>
    <m/>
  </r>
  <r>
    <x v="13"/>
    <d v="2020-03-01T00:00:00"/>
    <d v="2020-03-04T00:00:00"/>
    <s v="SS04"/>
    <x v="1"/>
    <x v="9"/>
    <x v="9"/>
    <x v="11"/>
    <x v="12"/>
    <m/>
    <s v="Dengnhial"/>
    <n v="6.8248829999999998"/>
    <n v="29.679433"/>
    <x v="3"/>
    <x v="0"/>
    <s v="SS04"/>
    <x v="1"/>
    <s v="SS0405"/>
    <s v="Rumbek North"/>
    <s v="SS040505"/>
    <s v="Meen"/>
    <s v="Amok"/>
    <n v="7.5647222220000003"/>
    <n v="29.68944445"/>
    <s v="Key informant interview "/>
    <x v="1"/>
    <x v="1"/>
    <x v="0"/>
    <s v="On foot"/>
    <s v="Yes"/>
    <s v="Habitual Residence"/>
    <s v="No"/>
    <s v="N/A"/>
    <s v="N/A"/>
    <s v="N/A"/>
    <s v="N/A"/>
    <s v="N/A"/>
    <s v="No"/>
    <n v="2246"/>
    <n v="430"/>
    <s v="Habitual Residence"/>
    <s v="Guarding property "/>
    <n v="408"/>
    <n v="2738"/>
    <n v="0"/>
    <n v="0"/>
    <n v="0"/>
    <n v="0"/>
    <n v="408"/>
    <n v="2738"/>
    <n v="122"/>
    <n v="150"/>
    <n v="192"/>
    <n v="228"/>
    <n v="362"/>
    <n v="437"/>
    <n v="483"/>
    <n v="628"/>
    <n v="55"/>
    <n v="81"/>
    <n v="1214"/>
    <n v="1524"/>
    <n v="2738"/>
    <b v="1"/>
    <s v="Yes"/>
    <s v="Yes"/>
    <s v="Yes"/>
    <s v="Yes"/>
    <s v="Yes"/>
    <s v="Yes"/>
    <s v="Yes"/>
    <s v="No"/>
    <s v="N/A"/>
    <s v="No"/>
    <s v="No"/>
    <s v="No"/>
    <s v="No"/>
    <s v="No"/>
    <s v="No"/>
    <s v="No"/>
    <s v="No"/>
    <m/>
    <s v="Published"/>
    <m/>
  </r>
  <r>
    <x v="13"/>
    <s v="unknown"/>
    <s v="unknown"/>
    <s v="SS04"/>
    <x v="1"/>
    <x v="9"/>
    <x v="9"/>
    <x v="11"/>
    <x v="12"/>
    <m/>
    <s v="Deng-Nhial"/>
    <n v="6.8248800000000003"/>
    <n v="29.67943"/>
    <x v="3"/>
    <x v="0"/>
    <s v="SS04"/>
    <x v="1"/>
    <s v="SS0405"/>
    <s v="Rumbek North"/>
    <s v="SS040505"/>
    <s v="Meen"/>
    <s v="Amok"/>
    <n v="7.56473"/>
    <n v="29.689430000000002"/>
    <s v="Direct Visit"/>
    <x v="0"/>
    <x v="1"/>
    <x v="0"/>
    <s v="Public Transport"/>
    <s v="No"/>
    <s v="Habitual Residence"/>
    <s v="No"/>
    <s v="N/A"/>
    <s v="N/A"/>
    <s v="N/A"/>
    <s v="N/A"/>
    <s v="N/A"/>
    <s v="No"/>
    <n v="2246"/>
    <n v="430"/>
    <s v="Habitual Residence"/>
    <s v="Unknown"/>
    <n v="408"/>
    <n v="2738"/>
    <m/>
    <m/>
    <m/>
    <m/>
    <n v="408"/>
    <n v="2738"/>
    <n v="122"/>
    <n v="150"/>
    <n v="192"/>
    <n v="228"/>
    <n v="362"/>
    <n v="437"/>
    <n v="483"/>
    <n v="628"/>
    <n v="55"/>
    <n v="81"/>
    <n v="1214"/>
    <n v="1524"/>
    <n v="2738"/>
    <b v="1"/>
    <s v="Yes"/>
    <s v="Yes"/>
    <s v="Yes"/>
    <s v="Yes"/>
    <s v="Yes"/>
    <s v="Yes"/>
    <s v="No"/>
    <s v="No"/>
    <s v="N/A"/>
    <s v="No"/>
    <s v="No"/>
    <s v="No"/>
    <s v="No"/>
    <s v="No"/>
    <s v="No"/>
    <s v="No"/>
    <s v="Unknown"/>
    <m/>
    <s v="Published"/>
    <m/>
  </r>
  <r>
    <x v="14"/>
    <s v="unknown"/>
    <s v="unknown"/>
    <s v="SS01"/>
    <x v="2"/>
    <x v="3"/>
    <x v="3"/>
    <x v="3"/>
    <x v="3"/>
    <m/>
    <s v="Wudabi"/>
    <n v="3.7733968619999998"/>
    <n v="30.618143409999998"/>
    <x v="1"/>
    <x v="1"/>
    <s v="COD53"/>
    <x v="2"/>
    <s v="COD5307"/>
    <s v="Faradje"/>
    <s v="unknown"/>
    <s v="unknown"/>
    <s v="Kumuro"/>
    <s v="N/A"/>
    <s v="N/A"/>
    <s v="Direct Visit"/>
    <x v="2"/>
    <x v="3"/>
    <x v="0"/>
    <s v="On foot"/>
    <s v="Yes"/>
    <s v="Less than 3 months"/>
    <s v="No"/>
    <s v="N/A"/>
    <s v="N/A"/>
    <s v="N/A"/>
    <s v="N/A"/>
    <s v="N/A"/>
    <s v="Unknown"/>
    <s v="Unknown"/>
    <s v="Unknown"/>
    <s v="Unknown"/>
    <s v="Unknown"/>
    <n v="0"/>
    <n v="0"/>
    <n v="335"/>
    <n v="1972"/>
    <m/>
    <m/>
    <n v="335"/>
    <n v="1972"/>
    <n v="65"/>
    <n v="78"/>
    <n v="182"/>
    <n v="205"/>
    <n v="248"/>
    <n v="354"/>
    <n v="294"/>
    <n v="512"/>
    <n v="30"/>
    <n v="4"/>
    <n v="819"/>
    <n v="1153"/>
    <n v="1972"/>
    <b v="1"/>
    <s v="Yes"/>
    <s v="Yes"/>
    <s v="Yes"/>
    <s v="Yes"/>
    <s v="Yes"/>
    <s v="Yes"/>
    <s v="Yes"/>
    <s v="No"/>
    <s v="N/A"/>
    <s v="No"/>
    <s v="No"/>
    <s v="No"/>
    <s v="No"/>
    <s v="No"/>
    <s v="No"/>
    <s v="No"/>
    <s v="Unknown"/>
    <m/>
    <s v="Published"/>
    <m/>
  </r>
  <r>
    <x v="15"/>
    <s v="unknown"/>
    <s v="unknown"/>
    <s v="SS01"/>
    <x v="2"/>
    <x v="3"/>
    <x v="3"/>
    <x v="12"/>
    <x v="13"/>
    <m/>
    <s v="Dodulabe"/>
    <n v="3.5978489100000002"/>
    <n v="30.887050859999999"/>
    <x v="1"/>
    <x v="1"/>
    <s v="COD53"/>
    <x v="2"/>
    <s v="COD5307"/>
    <s v="Faradje"/>
    <s v="unknown"/>
    <s v="unknown"/>
    <s v="Kumuro"/>
    <s v="N/A"/>
    <s v="N/A"/>
    <s v="Direct Visit"/>
    <x v="2"/>
    <x v="3"/>
    <x v="0"/>
    <s v="On foot"/>
    <s v="Yes"/>
    <s v="Less than 3 months"/>
    <s v="No"/>
    <s v="N/A"/>
    <s v="N/A"/>
    <s v="N/A"/>
    <s v="N/A"/>
    <s v="N/A"/>
    <s v="Unknown"/>
    <s v="Unknown"/>
    <s v="Unknown"/>
    <s v="Unknown"/>
    <s v="Unknown"/>
    <n v="0"/>
    <n v="0"/>
    <n v="81"/>
    <n v="345"/>
    <m/>
    <m/>
    <n v="81"/>
    <n v="345"/>
    <n v="21"/>
    <n v="10"/>
    <n v="36"/>
    <n v="39"/>
    <n v="43"/>
    <n v="55"/>
    <n v="52"/>
    <n v="80"/>
    <n v="5"/>
    <n v="4"/>
    <n v="157"/>
    <n v="188"/>
    <n v="345"/>
    <b v="1"/>
    <s v="Yes"/>
    <s v="Yes"/>
    <s v="Yes"/>
    <s v="No"/>
    <s v="No"/>
    <s v="No"/>
    <s v="No"/>
    <s v="No"/>
    <s v="N/A"/>
    <s v="No"/>
    <s v="No"/>
    <s v="No"/>
    <s v="No"/>
    <s v="No"/>
    <s v="No"/>
    <s v="No"/>
    <s v="Unknown"/>
    <m/>
    <s v="Published"/>
    <m/>
  </r>
  <r>
    <x v="16"/>
    <d v="2020-03-12T00:00:00"/>
    <d v="2020-03-26T00:00:00"/>
    <s v="SS06"/>
    <x v="3"/>
    <x v="4"/>
    <x v="4"/>
    <x v="5"/>
    <x v="5"/>
    <m/>
    <s v="Rubkona"/>
    <n v="9.2921700000000005"/>
    <n v="29.787600000000001"/>
    <x v="1"/>
    <x v="2"/>
    <s v="SD01"/>
    <x v="3"/>
    <s v="SD01007"/>
    <s v="Khartoum"/>
    <s v="unknown"/>
    <s v="unknown"/>
    <m/>
    <n v="15.46186"/>
    <n v="32.630760000000002"/>
    <s v="Direct visit "/>
    <x v="2"/>
    <x v="3"/>
    <x v="0"/>
    <s v="Public Transport"/>
    <s v="Yes"/>
    <s v="1-3 years"/>
    <s v="No"/>
    <s v="N/A"/>
    <s v="N/A"/>
    <s v="N/A"/>
    <s v="N/A"/>
    <s v="N/A"/>
    <s v="No"/>
    <n v="41346"/>
    <n v="7488"/>
    <s v="&lt; 3 months ⃝"/>
    <s v="Unknown"/>
    <n v="0"/>
    <n v="0"/>
    <n v="59"/>
    <n v="246"/>
    <m/>
    <m/>
    <n v="59"/>
    <n v="246"/>
    <n v="2"/>
    <n v="4"/>
    <n v="25"/>
    <n v="30"/>
    <n v="45"/>
    <n v="40"/>
    <n v="30"/>
    <n v="46"/>
    <n v="8"/>
    <n v="16"/>
    <n v="110"/>
    <n v="136"/>
    <n v="246"/>
    <b v="1"/>
    <s v="Yes"/>
    <s v="Yes"/>
    <s v="Yes"/>
    <s v="Yes"/>
    <s v="Yes"/>
    <s v="Yes"/>
    <s v="Yes"/>
    <s v="No"/>
    <s v="N/A"/>
    <s v="No"/>
    <s v="No"/>
    <s v="No"/>
    <s v="Yes but not enough"/>
    <s v="Yes, but not enough"/>
    <s v="Yes"/>
    <s v="Yes"/>
    <s v="Unknown"/>
    <m/>
    <s v="Not Published"/>
    <m/>
  </r>
  <r>
    <x v="16"/>
    <d v="2020-03-17T00:00:00"/>
    <d v="2020-03-26T00:00:00"/>
    <s v="SS03"/>
    <x v="5"/>
    <x v="10"/>
    <x v="10"/>
    <x v="13"/>
    <x v="14"/>
    <m/>
    <s v="Khorfulus"/>
    <n v="9.2155000000000005"/>
    <n v="31.325099999999999"/>
    <x v="3"/>
    <x v="0"/>
    <s v="SS03"/>
    <x v="5"/>
    <s v="SS0302"/>
    <s v="Ayod"/>
    <s v="unknown"/>
    <s v="unknown"/>
    <s v="Nyirol &amp; Uror"/>
    <n v="8.6878049270000002"/>
    <n v="32.050588050000002"/>
    <s v="Key informant interview "/>
    <x v="1"/>
    <x v="0"/>
    <x v="0"/>
    <s v="On foot"/>
    <s v="No"/>
    <s v="Habitual Residence"/>
    <s v="No"/>
    <s v="N/A"/>
    <s v="N/A"/>
    <s v="N/A"/>
    <s v="N/A"/>
    <s v="N/A"/>
    <s v="Yes"/>
    <s v="N/A"/>
    <s v="N/A"/>
    <s v="N/A"/>
    <s v="N/A"/>
    <n v="610"/>
    <n v="2000"/>
    <m/>
    <n v="0"/>
    <n v="0"/>
    <n v="0"/>
    <n v="610"/>
    <n v="2000"/>
    <n v="69"/>
    <n v="50"/>
    <n v="136"/>
    <n v="112"/>
    <n v="289"/>
    <n v="134"/>
    <n v="610"/>
    <n v="510"/>
    <n v="62"/>
    <n v="28"/>
    <n v="1166"/>
    <n v="834"/>
    <n v="2000"/>
    <b v="1"/>
    <s v="Yes"/>
    <s v="Yes"/>
    <s v="Yes"/>
    <s v="Yes"/>
    <s v="Yes"/>
    <s v="Yes"/>
    <s v="Yes"/>
    <s v="No"/>
    <s v="N/A"/>
    <s v="Yes, but not enough"/>
    <s v="No"/>
    <s v="No"/>
    <s v="No"/>
    <s v="No"/>
    <s v="No"/>
    <s v="No"/>
    <s v="Unknown"/>
    <m/>
    <s v="Published"/>
    <m/>
  </r>
  <r>
    <x v="17"/>
    <d v="2020-04-17T00:00:00"/>
    <d v="2020-04-18T00:00:00"/>
    <s v="SS08"/>
    <x v="7"/>
    <x v="11"/>
    <x v="11"/>
    <x v="14"/>
    <x v="15"/>
    <m/>
    <s v="Kucuat"/>
    <n v="7.96361977600003"/>
    <n v="29.170845009000061"/>
    <x v="0"/>
    <x v="0"/>
    <s v="SS08"/>
    <x v="8"/>
    <s v="SS0803"/>
    <s v="Tonj East"/>
    <s v="SS080301"/>
    <s v="Ananatak"/>
    <s v="Malual Cum"/>
    <n v="7.8743970000000445"/>
    <n v="29.131575840000039"/>
    <s v="Remote Assessment (e.g. phone interview, outside interview"/>
    <x v="1"/>
    <x v="1"/>
    <x v="0"/>
    <s v="On foot"/>
    <s v="No"/>
    <s v="Habitual Residence"/>
    <s v="No"/>
    <s v="N/A"/>
    <s v="N/A"/>
    <s v="N/A"/>
    <s v="N/A"/>
    <s v="N/A"/>
    <s v="Yes"/>
    <s v="N/A"/>
    <s v="N/A"/>
    <s v="&lt;3 Month"/>
    <s v="N/A"/>
    <n v="580"/>
    <n v="3077"/>
    <n v="0"/>
    <n v="0"/>
    <n v="0"/>
    <n v="0"/>
    <n v="580"/>
    <n v="3077"/>
    <n v="177"/>
    <n v="194"/>
    <n v="365"/>
    <n v="472"/>
    <n v="432"/>
    <n v="578"/>
    <n v="392"/>
    <n v="311"/>
    <n v="72"/>
    <n v="84"/>
    <n v="1438"/>
    <n v="1639"/>
    <n v="3077"/>
    <b v="1"/>
    <s v="Yes"/>
    <s v="Yes"/>
    <s v="Yes"/>
    <s v="Yes"/>
    <s v="Yes"/>
    <s v="Yes"/>
    <s v="Yes"/>
    <s v="No"/>
    <s v="N/A"/>
    <s v="No"/>
    <s v="No"/>
    <s v="No"/>
    <s v="Yes but not enough"/>
    <s v="No"/>
    <s v="No"/>
    <s v="No"/>
    <s v="No"/>
    <m/>
    <s v="Not Published"/>
    <m/>
  </r>
  <r>
    <x v="17"/>
    <d v="2020-04-17T00:00:00"/>
    <d v="2020-04-18T00:00:00"/>
    <s v="SS08"/>
    <x v="7"/>
    <x v="11"/>
    <x v="11"/>
    <x v="15"/>
    <x v="16"/>
    <m/>
    <s v="Mayenador"/>
    <n v="7.8381444390000752"/>
    <n v="29.273738768000044"/>
    <x v="0"/>
    <x v="0"/>
    <s v="SS08"/>
    <x v="8"/>
    <s v="SS0803"/>
    <s v="Tonj East"/>
    <s v="SS080311"/>
    <s v="Wunlit"/>
    <s v="Pajoot, Matiok, Mading"/>
    <n v="7.8571298110000498"/>
    <n v="29.225303961000066"/>
    <s v="Remote Assessment (e.g. phone interview, outside interview"/>
    <x v="1"/>
    <x v="1"/>
    <x v="0"/>
    <s v="On foot"/>
    <s v="No"/>
    <s v="Habitual Residence"/>
    <s v="No"/>
    <s v="N/A"/>
    <s v="N/A"/>
    <s v="N/A"/>
    <s v="N/A"/>
    <s v="N/A"/>
    <s v="Yes"/>
    <s v="N/A"/>
    <s v="N/A"/>
    <s v="&lt;3 Month"/>
    <s v="N/A"/>
    <n v="952"/>
    <n v="5037"/>
    <n v="0"/>
    <n v="0"/>
    <n v="0"/>
    <n v="0"/>
    <n v="952"/>
    <n v="5037"/>
    <n v="167"/>
    <n v="234"/>
    <n v="452"/>
    <n v="746"/>
    <n v="1233"/>
    <n v="892"/>
    <n v="583"/>
    <n v="674"/>
    <n v="18"/>
    <n v="38"/>
    <n v="2453"/>
    <n v="2584"/>
    <n v="5037"/>
    <b v="1"/>
    <s v="Yes"/>
    <s v="Yes"/>
    <s v="Yes"/>
    <s v="Yes"/>
    <s v="Yes"/>
    <s v="Yes"/>
    <s v="Yes"/>
    <s v="No"/>
    <s v="N/A"/>
    <s v="No"/>
    <s v="No"/>
    <s v="No"/>
    <s v="No"/>
    <s v="No"/>
    <s v="Yes, but not enough"/>
    <s v="No"/>
    <s v="No"/>
    <m/>
    <s v="Not Published"/>
    <m/>
  </r>
  <r>
    <x v="17"/>
    <d v="2020-04-17T00:00:00"/>
    <d v="2020-04-18T00:00:00"/>
    <s v="SS08"/>
    <x v="7"/>
    <x v="11"/>
    <x v="11"/>
    <x v="14"/>
    <x v="15"/>
    <m/>
    <s v="Ngapagok"/>
    <n v="7.95291220200005"/>
    <n v="29.132297741000059"/>
    <x v="0"/>
    <x v="0"/>
    <s v="SS08"/>
    <x v="8"/>
    <s v="SS0803"/>
    <s v="Tonj East"/>
    <s v="SS080301"/>
    <s v="Ananatak"/>
    <s v="Mideer"/>
    <n v="7.8309656520000317"/>
    <n v="29.179952752000077"/>
    <s v="Remote Assessment (e.g. phone interview, outside interview"/>
    <x v="1"/>
    <x v="1"/>
    <x v="0"/>
    <s v="On foot"/>
    <s v="No"/>
    <s v="Habitual Residence"/>
    <s v="No"/>
    <s v="N/A"/>
    <s v="N/A"/>
    <s v="N/A"/>
    <s v="N/A"/>
    <s v="N/A"/>
    <s v="Yes"/>
    <s v="N/A"/>
    <s v="N/A"/>
    <s v="&lt;3 Month"/>
    <s v="N/A"/>
    <n v="566"/>
    <n v="3128"/>
    <n v="0"/>
    <n v="0"/>
    <n v="0"/>
    <n v="0"/>
    <n v="566"/>
    <n v="3128"/>
    <n v="98"/>
    <n v="88"/>
    <n v="323"/>
    <n v="366"/>
    <n v="613"/>
    <n v="718"/>
    <n v="398"/>
    <n v="411"/>
    <n v="66"/>
    <n v="47"/>
    <n v="1498"/>
    <n v="1630"/>
    <n v="3128"/>
    <b v="1"/>
    <s v="Yes"/>
    <s v="Yes"/>
    <s v="Yes"/>
    <s v="Yes"/>
    <s v="Yes"/>
    <s v="Yes"/>
    <s v="Yes"/>
    <s v="No"/>
    <s v="N/A"/>
    <s v="No"/>
    <s v="No"/>
    <s v="No"/>
    <s v="Yes but not enough"/>
    <s v="No"/>
    <s v="No"/>
    <s v="No"/>
    <s v="No"/>
    <m/>
    <s v="Not Published"/>
    <m/>
  </r>
  <r>
    <x v="17"/>
    <d v="2020-04-17T00:00:00"/>
    <d v="2020-04-18T00:00:00"/>
    <s v="SS08"/>
    <x v="7"/>
    <x v="11"/>
    <x v="11"/>
    <x v="14"/>
    <x v="15"/>
    <m/>
    <s v="Ngapanet"/>
    <n v="7.892015357000048"/>
    <n v="29.075296115000071"/>
    <x v="0"/>
    <x v="0"/>
    <s v="SS08"/>
    <x v="8"/>
    <s v="SS0803"/>
    <s v="Tonj East"/>
    <s v="SS080301"/>
    <s v="Ananatak"/>
    <s v="Mideer"/>
    <n v="7.8309656520000317"/>
    <n v="29.179952752000077"/>
    <s v="Remote Assessment (e.g. phone interview, outside interview"/>
    <x v="1"/>
    <x v="1"/>
    <x v="0"/>
    <s v="On foot"/>
    <s v="No"/>
    <s v="Habitual Residence"/>
    <s v="No"/>
    <s v="N/A"/>
    <s v="N/A"/>
    <s v="N/A"/>
    <s v="N/A"/>
    <s v="N/A"/>
    <s v="Yes"/>
    <s v="N/A"/>
    <s v="N/A"/>
    <s v="&lt;3 Month"/>
    <s v="N/A"/>
    <n v="513"/>
    <n v="2716"/>
    <n v="0"/>
    <n v="0"/>
    <n v="0"/>
    <n v="0"/>
    <n v="513"/>
    <n v="2716"/>
    <n v="132"/>
    <n v="191"/>
    <n v="317"/>
    <n v="323"/>
    <n v="422"/>
    <n v="533"/>
    <n v="398"/>
    <n v="279"/>
    <n v="58"/>
    <n v="63"/>
    <n v="1327"/>
    <n v="1389"/>
    <n v="2716"/>
    <b v="1"/>
    <s v="Yes"/>
    <s v="Yes"/>
    <s v="Yes"/>
    <s v="Yes"/>
    <s v="Yes"/>
    <s v="Yes"/>
    <s v="Yes"/>
    <s v="No"/>
    <s v="N/A"/>
    <s v="No"/>
    <s v="No"/>
    <s v="No"/>
    <s v="No"/>
    <s v="No"/>
    <s v="No"/>
    <s v="No"/>
    <s v="No"/>
    <m/>
    <s v="Not Published"/>
    <m/>
  </r>
  <r>
    <x v="17"/>
    <d v="2020-04-17T00:00:00"/>
    <d v="2020-04-18T00:00:00"/>
    <s v="SS08"/>
    <x v="7"/>
    <x v="11"/>
    <x v="11"/>
    <x v="15"/>
    <x v="16"/>
    <m/>
    <s v="Pagak"/>
    <n v="7.8788701800000354"/>
    <n v="29.324719800000025"/>
    <x v="0"/>
    <x v="0"/>
    <s v="SS08"/>
    <x v="8"/>
    <s v="SS0803"/>
    <s v="Tonj East"/>
    <s v="SS080311"/>
    <s v="Wunlit"/>
    <s v="Liot, Rup, Alatiep, Aderek"/>
    <n v="7.8885268020000581"/>
    <n v="29.234025347000056"/>
    <s v="Remote Assessment (e.g. phone interview, outside interview"/>
    <x v="1"/>
    <x v="1"/>
    <x v="0"/>
    <s v="On foot"/>
    <s v="No"/>
    <s v="Habitual Residence"/>
    <s v="No"/>
    <s v="N/A"/>
    <s v="N/A"/>
    <s v="N/A"/>
    <s v="N/A"/>
    <s v="N/A"/>
    <s v="Yes"/>
    <s v="N/A"/>
    <s v="N/A"/>
    <s v="&lt;3 Month"/>
    <s v="N/A"/>
    <n v="1138"/>
    <n v="6034"/>
    <n v="0"/>
    <n v="0"/>
    <n v="0"/>
    <n v="0"/>
    <n v="1138"/>
    <n v="6034"/>
    <n v="244"/>
    <n v="356"/>
    <n v="576"/>
    <n v="439"/>
    <n v="1132"/>
    <n v="1312"/>
    <n v="988"/>
    <n v="895"/>
    <n v="17"/>
    <n v="75"/>
    <n v="2957"/>
    <n v="3077"/>
    <n v="6034"/>
    <b v="1"/>
    <s v="Yes"/>
    <s v="Yes"/>
    <s v="Yes"/>
    <s v="Yes"/>
    <s v="Yes"/>
    <s v="Yes"/>
    <s v="Yes"/>
    <s v="No"/>
    <s v="N/A"/>
    <s v="No"/>
    <s v="No"/>
    <s v="No"/>
    <s v="No"/>
    <s v="No"/>
    <s v="Yes, but not enough"/>
    <s v="No"/>
    <s v="No"/>
    <m/>
    <s v="Not Published"/>
    <m/>
  </r>
  <r>
    <x v="17"/>
    <d v="2020-04-17T00:00:00"/>
    <d v="2020-04-18T00:00:00"/>
    <s v="SS08"/>
    <x v="7"/>
    <x v="11"/>
    <x v="11"/>
    <x v="16"/>
    <x v="17"/>
    <m/>
    <s v="Romic"/>
    <n v="7.9838806260000297"/>
    <n v="29.268329467000058"/>
    <x v="2"/>
    <x v="0"/>
    <s v="SS08"/>
    <x v="8"/>
    <s v="SS0803"/>
    <s v="Tonj East"/>
    <s v="SS080301"/>
    <s v="Ananatak"/>
    <s v="Malual Cum"/>
    <n v="7.8743970000000445"/>
    <n v="29.131575840000039"/>
    <s v="Remote Assessment (e.g. phone interview, outside interview"/>
    <x v="1"/>
    <x v="1"/>
    <x v="0"/>
    <s v="On foot"/>
    <s v="No"/>
    <s v="Habitual Residence"/>
    <s v="No"/>
    <s v="N/A"/>
    <s v="N/A"/>
    <s v="N/A"/>
    <s v="N/A"/>
    <s v="N/A"/>
    <s v="Yes"/>
    <s v="N/A"/>
    <s v="N/A"/>
    <s v="&lt;3 Month"/>
    <s v="N/A"/>
    <n v="272"/>
    <n v="1444"/>
    <n v="0"/>
    <n v="0"/>
    <n v="0"/>
    <n v="0"/>
    <n v="272"/>
    <n v="1444"/>
    <n v="34"/>
    <n v="44"/>
    <n v="197"/>
    <n v="207"/>
    <n v="234"/>
    <n v="313"/>
    <n v="156"/>
    <n v="182"/>
    <n v="32"/>
    <n v="45"/>
    <n v="653"/>
    <n v="791"/>
    <n v="1444"/>
    <b v="1"/>
    <s v="Yes"/>
    <s v="Yes"/>
    <s v="Yes"/>
    <s v="Yes"/>
    <s v="Yes"/>
    <s v="Yes"/>
    <s v="Yes"/>
    <s v="No"/>
    <s v="N/A"/>
    <s v="No"/>
    <s v="No"/>
    <s v="No"/>
    <s v="No"/>
    <s v="No"/>
    <s v="No"/>
    <s v="No"/>
    <s v="No"/>
    <m/>
    <s v="Not Published"/>
    <m/>
  </r>
  <r>
    <x v="17"/>
    <d v="2020-04-17T00:00:00"/>
    <d v="2020-04-18T00:00:00"/>
    <s v="SS08"/>
    <x v="7"/>
    <x v="11"/>
    <x v="11"/>
    <x v="15"/>
    <x v="16"/>
    <m/>
    <s v="Tharkap"/>
    <n v="7.9437500000000227"/>
    <n v="29.302083333000041"/>
    <x v="0"/>
    <x v="0"/>
    <s v="SS08"/>
    <x v="8"/>
    <s v="SS0803"/>
    <s v="Tonj East"/>
    <s v="SS080311"/>
    <s v="Wunlit"/>
    <s v="Majokawet, Angoteek, Wunjit"/>
    <n v="7.8111971760000642"/>
    <n v="29.268329467000058"/>
    <s v="Remote Assessment (e.g. phone interview, outside interview"/>
    <x v="1"/>
    <x v="1"/>
    <x v="0"/>
    <s v="On foot"/>
    <s v="No"/>
    <s v="Habitual Residence"/>
    <s v="No"/>
    <s v="N/A"/>
    <s v="N/A"/>
    <s v="N/A"/>
    <s v="N/A"/>
    <s v="N/A"/>
    <s v="Yes"/>
    <s v="N/A"/>
    <s v="N/A"/>
    <s v="&lt;3 Month"/>
    <s v="N/A"/>
    <n v="1710"/>
    <n v="9063"/>
    <n v="0"/>
    <n v="0"/>
    <n v="0"/>
    <n v="0"/>
    <n v="1710"/>
    <n v="9063"/>
    <n v="318"/>
    <n v="379"/>
    <n v="996"/>
    <n v="1452"/>
    <n v="1675"/>
    <n v="1722"/>
    <n v="1423"/>
    <n v="934"/>
    <n v="75"/>
    <n v="89"/>
    <n v="4487"/>
    <n v="4576"/>
    <n v="9063"/>
    <b v="1"/>
    <s v="Yes"/>
    <s v="Yes"/>
    <s v="Yes"/>
    <s v="Yes"/>
    <s v="Yes"/>
    <s v="Yes"/>
    <s v="Yes"/>
    <s v="No"/>
    <s v="N/A"/>
    <s v="No"/>
    <s v="No"/>
    <s v="No"/>
    <s v="No"/>
    <s v="No"/>
    <s v="Yes, but not enough"/>
    <s v="No"/>
    <s v="No"/>
    <m/>
    <s v="Not Published"/>
    <m/>
  </r>
  <r>
    <x v="17"/>
    <d v="2020-04-17T00:00:00"/>
    <d v="2020-04-18T00:00:00"/>
    <s v="SS08"/>
    <x v="7"/>
    <x v="12"/>
    <x v="12"/>
    <x v="17"/>
    <x v="18"/>
    <m/>
    <s v="Pariang Lou"/>
    <n v="8.0050223980000492"/>
    <n v="29.175128039000072"/>
    <x v="0"/>
    <x v="0"/>
    <s v="SS08"/>
    <x v="8"/>
    <s v="SS0804"/>
    <s v="Tonj North"/>
    <s v="SS080407"/>
    <s v="Marial Lou"/>
    <s v="Malual Cum"/>
    <n v="7.8743970000000445"/>
    <n v="29.131575840000039"/>
    <s v="Remote Assessment (e.g. phone interview, outside interview"/>
    <x v="1"/>
    <x v="1"/>
    <x v="0"/>
    <s v="On foot"/>
    <s v="No"/>
    <s v="Habitual Residence"/>
    <s v="No"/>
    <s v="N/A"/>
    <s v="N/A"/>
    <s v="N/A"/>
    <s v="N/A"/>
    <s v="N/A"/>
    <s v="Yes"/>
    <s v="N/A"/>
    <s v="N/A"/>
    <s v="&lt; 3 Month"/>
    <s v="N/A"/>
    <n v="381"/>
    <n v="2018"/>
    <n v="0"/>
    <n v="0"/>
    <n v="0"/>
    <n v="0"/>
    <n v="381"/>
    <n v="2018"/>
    <n v="89"/>
    <n v="78"/>
    <n v="117"/>
    <n v="257"/>
    <n v="413"/>
    <n v="267"/>
    <n v="322"/>
    <n v="379"/>
    <n v="39"/>
    <n v="57"/>
    <n v="980"/>
    <n v="1038"/>
    <n v="2018"/>
    <b v="1"/>
    <s v="Yes"/>
    <s v="Yes"/>
    <s v="Yes"/>
    <s v="Yes"/>
    <s v="Yes"/>
    <s v="Yes"/>
    <s v="No"/>
    <s v="No"/>
    <s v="N/A"/>
    <s v="No"/>
    <s v="No"/>
    <s v="No"/>
    <s v="No"/>
    <s v="No"/>
    <s v="Yes, but not enough"/>
    <s v="No"/>
    <s v="No"/>
    <m/>
    <s v="Not Published"/>
    <m/>
  </r>
  <r>
    <x v="18"/>
    <d v="2020-04-19T00:00:00"/>
    <d v="2020-04-20T00:00:00"/>
    <s v="SS08"/>
    <x v="7"/>
    <x v="13"/>
    <x v="13"/>
    <x v="18"/>
    <x v="19"/>
    <m/>
    <s v="Bap Chok"/>
    <n v="7.3390794610000398"/>
    <n v="28.536895863000041"/>
    <x v="0"/>
    <x v="0"/>
    <s v="SS08"/>
    <x v="8"/>
    <s v="SS0805"/>
    <s v="Tonj South"/>
    <s v="SS080504"/>
    <s v="Tonj"/>
    <s v="Aluelagok, Manyangic, Koorpiny"/>
    <n v="7.3018682120000449"/>
    <n v="28.519453091000059"/>
    <s v="Remote Assessment (e.g. phone interview, outside interview"/>
    <x v="0"/>
    <x v="1"/>
    <x v="0"/>
    <s v="On foot"/>
    <s v="No"/>
    <s v="Habitual Residence"/>
    <s v="No"/>
    <s v="N/A"/>
    <s v="N/A"/>
    <s v="N/A"/>
    <s v="N/A"/>
    <s v="N/A"/>
    <s v="Yes"/>
    <s v="N/A"/>
    <s v="N/A"/>
    <s v="&lt;3 Month"/>
    <s v="N/A"/>
    <n v="336"/>
    <n v="1784"/>
    <n v="0"/>
    <n v="0"/>
    <n v="0"/>
    <n v="0"/>
    <n v="336"/>
    <n v="1784"/>
    <n v="87"/>
    <n v="93"/>
    <n v="197"/>
    <n v="231"/>
    <n v="323"/>
    <n v="386"/>
    <n v="176"/>
    <n v="211"/>
    <n v="34"/>
    <n v="46"/>
    <n v="817"/>
    <n v="967"/>
    <n v="1784"/>
    <b v="1"/>
    <s v="Yes"/>
    <s v="Yes"/>
    <s v="Yes"/>
    <s v="Yes"/>
    <s v="Yes"/>
    <s v="Yes"/>
    <s v="Yes"/>
    <s v="No"/>
    <s v="N/A"/>
    <s v="No"/>
    <s v="No"/>
    <s v="No"/>
    <s v="Yes but not enough"/>
    <s v="No"/>
    <s v="Yes, but not enough"/>
    <s v="No"/>
    <s v="No"/>
    <m/>
    <s v="Not Published"/>
    <m/>
  </r>
  <r>
    <x v="18"/>
    <d v="2020-04-15T00:00:00"/>
    <d v="2020-04-20T00:00:00"/>
    <s v="SS04"/>
    <x v="1"/>
    <x v="14"/>
    <x v="14"/>
    <x v="19"/>
    <x v="20"/>
    <m/>
    <s v="Abiriu Centre"/>
    <n v="6.9729999999999999"/>
    <n v="29.472999999999999"/>
    <x v="0"/>
    <x v="0"/>
    <s v="SS04"/>
    <x v="1"/>
    <s v="SS0402"/>
    <s v="Cueibet"/>
    <s v="SS040201"/>
    <s v="Abiriu"/>
    <s v="Amethduol"/>
    <n v="6.923"/>
    <n v="29.437999999999999"/>
    <s v="Direct Visit"/>
    <x v="1"/>
    <x v="0"/>
    <x v="1"/>
    <s v="On foot"/>
    <s v="No"/>
    <s v="3-6 months"/>
    <s v="No"/>
    <m/>
    <m/>
    <m/>
    <m/>
    <m/>
    <s v="Yes"/>
    <m/>
    <m/>
    <m/>
    <m/>
    <n v="168"/>
    <n v="1241"/>
    <m/>
    <m/>
    <m/>
    <m/>
    <n v="168"/>
    <n v="1241"/>
    <n v="72"/>
    <n v="108"/>
    <n v="100"/>
    <n v="150"/>
    <n v="108"/>
    <n v="162"/>
    <n v="124"/>
    <n v="187"/>
    <n v="92"/>
    <n v="138"/>
    <n v="496"/>
    <n v="745"/>
    <n v="1241"/>
    <b v="1"/>
    <s v="Yes"/>
    <s v="Yes"/>
    <s v="Yes"/>
    <s v="No"/>
    <s v="No"/>
    <s v="No"/>
    <s v="No"/>
    <s v="No"/>
    <s v="N/A"/>
    <s v="No"/>
    <s v="No"/>
    <s v="No"/>
    <s v="Yes but not enough"/>
    <s v="No"/>
    <s v="Yes"/>
    <s v="Yes"/>
    <s v="Yes"/>
    <s v="Education"/>
    <s v="Not Published"/>
    <m/>
  </r>
  <r>
    <x v="18"/>
    <d v="2020-04-15T00:00:00"/>
    <d v="2020-04-20T00:00:00"/>
    <s v="SS04"/>
    <x v="1"/>
    <x v="14"/>
    <x v="14"/>
    <x v="19"/>
    <x v="20"/>
    <m/>
    <s v="Kubir Wlliam"/>
    <n v="6.9630000000000001"/>
    <n v="29.488"/>
    <x v="0"/>
    <x v="0"/>
    <s v="SS04"/>
    <x v="1"/>
    <s v="SS0402"/>
    <s v="Cueibet"/>
    <s v="SS040201"/>
    <s v="Abiriu"/>
    <s v="Amethduol"/>
    <n v="6.923"/>
    <n v="29.437999999999999"/>
    <s v="Direct Visit"/>
    <x v="1"/>
    <x v="0"/>
    <x v="0"/>
    <s v="On foot"/>
    <s v="No"/>
    <s v="3-6 months"/>
    <s v="No"/>
    <m/>
    <m/>
    <m/>
    <m/>
    <m/>
    <s v="Yes"/>
    <m/>
    <m/>
    <m/>
    <m/>
    <n v="159"/>
    <n v="1018"/>
    <m/>
    <m/>
    <m/>
    <m/>
    <n v="159"/>
    <n v="1018"/>
    <n v="49"/>
    <n v="73"/>
    <n v="76"/>
    <n v="114"/>
    <n v="96"/>
    <n v="144"/>
    <n v="131"/>
    <n v="197"/>
    <n v="55"/>
    <n v="83"/>
    <n v="407"/>
    <n v="611"/>
    <n v="1018"/>
    <b v="1"/>
    <s v="Yes"/>
    <s v="Yes"/>
    <s v="Yes"/>
    <s v="No"/>
    <s v="Yes"/>
    <s v="No"/>
    <s v="No"/>
    <s v="No"/>
    <s v="N/A"/>
    <s v="No"/>
    <s v="No"/>
    <s v="No"/>
    <s v="Yes"/>
    <s v="No"/>
    <s v="Yes"/>
    <s v="Yes"/>
    <s v="Yes"/>
    <s v="Education"/>
    <s v="Not Published"/>
    <m/>
  </r>
  <r>
    <x v="18"/>
    <d v="2020-04-19T00:00:00"/>
    <d v="2020-04-20T00:00:00"/>
    <s v="SS08"/>
    <x v="7"/>
    <x v="13"/>
    <x v="13"/>
    <x v="18"/>
    <x v="19"/>
    <m/>
    <s v="Kuelchok"/>
    <n v="7.2931468260000543"/>
    <n v="28.761907632000032"/>
    <x v="0"/>
    <x v="0"/>
    <s v="SS08"/>
    <x v="8"/>
    <s v="SS0805"/>
    <s v="Tonj South"/>
    <s v="SS080504"/>
    <s v="Tonj"/>
    <s v="Majol, Titaba, Nyincuei"/>
    <n v="7.2094215160000203"/>
    <n v="28.910752626000033"/>
    <s v="Remote Assessment (e.g. phone interview, outside interview"/>
    <x v="0"/>
    <x v="1"/>
    <x v="0"/>
    <s v="On foot"/>
    <s v="No"/>
    <s v="Habitual Residence"/>
    <s v="No"/>
    <s v="N/A"/>
    <s v="N/A"/>
    <s v="N/A"/>
    <s v="N/A"/>
    <s v="N/A"/>
    <s v="Yes"/>
    <s v="N/A"/>
    <s v="N/A"/>
    <s v="&lt;3 Month"/>
    <s v="N/A"/>
    <n v="302"/>
    <n v="1595"/>
    <n v="0"/>
    <n v="0"/>
    <n v="0"/>
    <n v="0"/>
    <n v="302"/>
    <n v="1595"/>
    <n v="36"/>
    <n v="87"/>
    <n v="67"/>
    <n v="164"/>
    <n v="245"/>
    <n v="373"/>
    <n v="255"/>
    <n v="284"/>
    <n v="34"/>
    <n v="50"/>
    <n v="637"/>
    <n v="958"/>
    <n v="1595"/>
    <b v="1"/>
    <s v="Yes"/>
    <s v="Yes"/>
    <s v="Yes"/>
    <s v="Yes"/>
    <s v="Yes"/>
    <s v="Yes"/>
    <s v="Yes"/>
    <s v="No"/>
    <s v="N/A"/>
    <s v="No"/>
    <s v="No"/>
    <s v="No"/>
    <s v="No"/>
    <s v="No"/>
    <s v="No"/>
    <s v="No"/>
    <s v="No"/>
    <m/>
    <s v="Not Published"/>
    <m/>
  </r>
  <r>
    <x v="18"/>
    <d v="2020-04-19T00:00:00"/>
    <d v="2020-04-20T00:00:00"/>
    <s v="SS08"/>
    <x v="7"/>
    <x v="13"/>
    <x v="13"/>
    <x v="18"/>
    <x v="19"/>
    <m/>
    <s v="Maktab Fok"/>
    <n v="7.3257066680000662"/>
    <n v="28.583409924000023"/>
    <x v="0"/>
    <x v="0"/>
    <s v="SS08"/>
    <x v="8"/>
    <s v="SS0805"/>
    <s v="Tonj South"/>
    <s v="SS080504"/>
    <s v="Tonj"/>
    <s v="Abukdugo, Barali"/>
    <s v="N/A"/>
    <s v="N/A"/>
    <s v="Remote Assessment (e.g. phone interview, outside interview"/>
    <x v="1"/>
    <x v="1"/>
    <x v="0"/>
    <s v="On foot"/>
    <s v="No"/>
    <s v="Habitual Residence"/>
    <s v="No"/>
    <s v="N/A"/>
    <s v="N/A"/>
    <s v="N/A"/>
    <s v="N/A"/>
    <s v="N/A"/>
    <s v="Yes"/>
    <s v="N/A"/>
    <s v="N/A"/>
    <s v="&lt;3 Month"/>
    <s v="N/A"/>
    <n v="486"/>
    <n v="1605"/>
    <n v="0"/>
    <n v="0"/>
    <n v="0"/>
    <n v="0"/>
    <n v="486"/>
    <n v="1605"/>
    <n v="45"/>
    <n v="56"/>
    <n v="121"/>
    <n v="178"/>
    <n v="217"/>
    <n v="388"/>
    <n v="216"/>
    <n v="311"/>
    <n v="32"/>
    <n v="41"/>
    <n v="631"/>
    <n v="974"/>
    <n v="1605"/>
    <b v="1"/>
    <s v="Yes"/>
    <s v="Yes"/>
    <s v="Yes"/>
    <s v="Yes"/>
    <s v="Yes"/>
    <s v="Yes"/>
    <s v="Yes"/>
    <s v="No"/>
    <s v="N/A"/>
    <s v="No"/>
    <s v="No"/>
    <s v="No"/>
    <s v="No"/>
    <s v="No"/>
    <s v="No"/>
    <s v="No"/>
    <s v="No"/>
    <m/>
    <s v="Not Published"/>
    <m/>
  </r>
  <r>
    <x v="18"/>
    <d v="2020-04-19T00:00:00"/>
    <d v="2020-04-20T00:00:00"/>
    <s v="SS08"/>
    <x v="7"/>
    <x v="13"/>
    <x v="13"/>
    <x v="18"/>
    <x v="19"/>
    <m/>
    <s v="Malualmuok"/>
    <n v="7.2873325680000676"/>
    <n v="28.613062638000031"/>
    <x v="0"/>
    <x v="0"/>
    <s v="SS08"/>
    <x v="8"/>
    <s v="SS0805"/>
    <s v="Tonj South"/>
    <s v="SS080504"/>
    <s v="Tonj"/>
    <s v="Amth, Acuw"/>
    <n v="7.43"/>
    <n v="28.77"/>
    <s v="Remote Assessment (e.g. phone interview, outside interview"/>
    <x v="1"/>
    <x v="1"/>
    <x v="0"/>
    <s v="On foot"/>
    <s v="No"/>
    <s v="Habitual Residence"/>
    <s v="No"/>
    <s v="N/A"/>
    <s v="N/A"/>
    <s v="N/A"/>
    <s v="N/A"/>
    <s v="N/A"/>
    <s v="Yes"/>
    <s v="N/A"/>
    <s v="N/A"/>
    <s v="&lt;3 Month"/>
    <s v="N/A"/>
    <n v="442"/>
    <n v="1459"/>
    <n v="0"/>
    <n v="0"/>
    <n v="0"/>
    <n v="0"/>
    <n v="442"/>
    <n v="1459"/>
    <n v="71"/>
    <n v="91"/>
    <n v="117"/>
    <n v="124"/>
    <n v="195"/>
    <n v="376"/>
    <n v="211"/>
    <n v="169"/>
    <n v="48"/>
    <n v="57"/>
    <n v="642"/>
    <n v="817"/>
    <n v="1459"/>
    <b v="1"/>
    <s v="Yes"/>
    <s v="Yes"/>
    <s v="Yes"/>
    <s v="Yes"/>
    <s v="Yes"/>
    <s v="Yes"/>
    <s v="Yes"/>
    <s v="No"/>
    <s v="N/A"/>
    <s v="No"/>
    <s v="No"/>
    <s v="No"/>
    <s v="No"/>
    <s v="No"/>
    <s v="Yes, but not enough"/>
    <s v="No"/>
    <s v="No"/>
    <m/>
    <s v="Not Published"/>
    <m/>
  </r>
  <r>
    <x v="18"/>
    <d v="2020-04-19T00:00:00"/>
    <d v="2020-04-20T00:00:00"/>
    <s v="SS08"/>
    <x v="7"/>
    <x v="13"/>
    <x v="13"/>
    <x v="18"/>
    <x v="19"/>
    <m/>
    <s v="Nyiel"/>
    <n v="6.9790239999999999"/>
    <n v="28.716493"/>
    <x v="0"/>
    <x v="0"/>
    <s v="SS08"/>
    <x v="8"/>
    <s v="SS0805"/>
    <s v="Tonj South"/>
    <s v="SS080504"/>
    <s v="Tonj"/>
    <s v="Cueiagei, Warak, Warakuei"/>
    <s v="N/A"/>
    <s v="N/A"/>
    <s v="Remote Assessment (e.g. phone interview, outside interview"/>
    <x v="0"/>
    <x v="1"/>
    <x v="0"/>
    <s v="On foot"/>
    <s v="No"/>
    <s v="Habitual Residence"/>
    <s v="No"/>
    <s v="N/A"/>
    <s v="N/A"/>
    <s v="N/A"/>
    <s v="N/A"/>
    <s v="N/A"/>
    <s v="Yes"/>
    <s v="N/A"/>
    <s v="N/A"/>
    <s v="&lt;3 Month"/>
    <s v="N/A"/>
    <n v="537"/>
    <n v="2849"/>
    <n v="0"/>
    <n v="0"/>
    <n v="0"/>
    <n v="0"/>
    <n v="537"/>
    <n v="2849"/>
    <n v="54"/>
    <n v="85"/>
    <n v="289"/>
    <n v="371"/>
    <n v="446"/>
    <n v="691"/>
    <n v="374"/>
    <n v="428"/>
    <n v="48"/>
    <n v="63"/>
    <n v="1211"/>
    <n v="1638"/>
    <n v="2849"/>
    <b v="1"/>
    <s v="Yes"/>
    <s v="Yes"/>
    <s v="Yes"/>
    <s v="Yes"/>
    <s v="Yes"/>
    <s v="Yes"/>
    <s v="Yes"/>
    <s v="No"/>
    <s v="N/A"/>
    <s v="No"/>
    <s v="No"/>
    <s v="No"/>
    <s v="No"/>
    <s v="No"/>
    <s v="Yes, but not enough"/>
    <s v="No"/>
    <s v="No"/>
    <m/>
    <s v="Not Published"/>
    <m/>
  </r>
  <r>
    <x v="18"/>
    <d v="2020-04-19T00:00:00"/>
    <d v="2020-04-20T00:00:00"/>
    <s v="SS08"/>
    <x v="7"/>
    <x v="13"/>
    <x v="13"/>
    <x v="18"/>
    <x v="19"/>
    <m/>
    <s v="Wargiir"/>
    <n v="7.3303580740000598"/>
    <n v="28.679345174000048"/>
    <x v="0"/>
    <x v="0"/>
    <s v="SS08"/>
    <x v="8"/>
    <s v="SS0805"/>
    <s v="Tonj South"/>
    <s v="SS080504"/>
    <s v="Tonj"/>
    <s v="Kurmyok, Wundhiet, Maper"/>
    <n v="7.36395"/>
    <n v="28.712669999999999"/>
    <s v="Remote Assessment (e.g. phone interview, outside interview"/>
    <x v="1"/>
    <x v="1"/>
    <x v="0"/>
    <s v="On foot"/>
    <s v="No"/>
    <s v="Habitual Residence"/>
    <s v="No"/>
    <s v="N/A"/>
    <s v="N/A"/>
    <s v="N/A"/>
    <s v="N/A"/>
    <s v="N/A"/>
    <s v="Yes"/>
    <s v="N/A"/>
    <s v="N/A"/>
    <s v="&lt;3 Month"/>
    <s v="N/A"/>
    <n v="526"/>
    <n v="1739"/>
    <n v="0"/>
    <n v="0"/>
    <n v="0"/>
    <n v="0"/>
    <n v="526"/>
    <n v="1739"/>
    <n v="67"/>
    <n v="82"/>
    <n v="123"/>
    <n v="276"/>
    <n v="213"/>
    <n v="435"/>
    <n v="184"/>
    <n v="286"/>
    <n v="20"/>
    <n v="53"/>
    <n v="607"/>
    <n v="1132"/>
    <n v="1739"/>
    <b v="1"/>
    <s v="Yes"/>
    <s v="Yes"/>
    <s v="Yes"/>
    <s v="Yes"/>
    <s v="Yes"/>
    <s v="Yes"/>
    <s v="Yes"/>
    <s v="No"/>
    <s v="N/A"/>
    <s v="No"/>
    <s v="No"/>
    <s v="No"/>
    <s v="No"/>
    <s v="No"/>
    <s v="No"/>
    <s v="No"/>
    <s v="No"/>
    <m/>
    <s v="Not Published"/>
    <m/>
  </r>
  <r>
    <x v="18"/>
    <d v="2020-04-19T00:00:00"/>
    <d v="2020-04-20T00:00:00"/>
    <s v="SS08"/>
    <x v="7"/>
    <x v="13"/>
    <x v="13"/>
    <x v="18"/>
    <x v="19"/>
    <m/>
    <s v="Warkie"/>
    <n v="7.3053567670000348"/>
    <n v="28.691555115000028"/>
    <x v="0"/>
    <x v="0"/>
    <s v="SS08"/>
    <x v="8"/>
    <s v="SS0805"/>
    <s v="Tonj South"/>
    <s v="SS080504"/>
    <s v="Tonj"/>
    <s v="Warkar, Manyagic, Marlang"/>
    <n v="7.2269373600000222"/>
    <n v="28.869713641000033"/>
    <s v="Remote Assessment (e.g. phone interview, outside interview"/>
    <x v="0"/>
    <x v="1"/>
    <x v="0"/>
    <s v="On foot"/>
    <s v="No"/>
    <s v="Habitual Residence"/>
    <s v="No"/>
    <s v="N/A"/>
    <s v="N/A"/>
    <s v="N/A"/>
    <s v="N/A"/>
    <s v="N/A"/>
    <s v="Yes"/>
    <s v="N/A"/>
    <s v="N/A"/>
    <s v="&lt;3 Month"/>
    <s v="N/A"/>
    <n v="459"/>
    <n v="1516"/>
    <n v="0"/>
    <n v="0"/>
    <n v="0"/>
    <n v="0"/>
    <n v="459"/>
    <n v="1516"/>
    <n v="39"/>
    <n v="89"/>
    <n v="94"/>
    <n v="237"/>
    <n v="232"/>
    <n v="301"/>
    <n v="268"/>
    <n v="193"/>
    <n v="29"/>
    <n v="34"/>
    <n v="662"/>
    <n v="854"/>
    <n v="1516"/>
    <b v="1"/>
    <s v="Yes"/>
    <s v="Yes"/>
    <s v="Yes"/>
    <s v="Yes"/>
    <s v="Yes"/>
    <s v="Yes"/>
    <s v="Yes"/>
    <s v="No"/>
    <s v="N/A"/>
    <s v="No"/>
    <s v="No"/>
    <s v="No"/>
    <s v="No"/>
    <s v="No"/>
    <s v="Yes, but not enough"/>
    <s v="No"/>
    <s v="No"/>
    <m/>
    <s v="Not Published"/>
    <m/>
  </r>
  <r>
    <x v="19"/>
    <d v="2020-04-20T00:00:00"/>
    <d v="2020-04-24T00:00:00"/>
    <s v="SS01"/>
    <x v="2"/>
    <x v="15"/>
    <x v="15"/>
    <x v="20"/>
    <x v="21"/>
    <m/>
    <s v="Jezira"/>
    <n v="4.1019500000000004"/>
    <s v="30.69694"/>
    <x v="3"/>
    <x v="0"/>
    <s v="SS01"/>
    <x v="9"/>
    <s v="SS0103"/>
    <s v="Lainya"/>
    <s v="SS010304"/>
    <s v="Mukaya"/>
    <s v="Lorega"/>
    <n v="4.2337499999999997"/>
    <n v="30.749883000000001"/>
    <s v="Direct Visit"/>
    <x v="0"/>
    <x v="0"/>
    <x v="0"/>
    <s v="On foot"/>
    <m/>
    <m/>
    <m/>
    <m/>
    <m/>
    <m/>
    <m/>
    <m/>
    <m/>
    <m/>
    <m/>
    <m/>
    <m/>
    <n v="1261"/>
    <n v="6021"/>
    <m/>
    <m/>
    <m/>
    <m/>
    <n v="1261"/>
    <n v="6021"/>
    <n v="430"/>
    <n v="516"/>
    <n v="530"/>
    <n v="674"/>
    <n v="880"/>
    <n v="1331"/>
    <n v="330"/>
    <n v="530"/>
    <n v="315"/>
    <n v="485"/>
    <n v="2485"/>
    <n v="3536"/>
    <n v="6021"/>
    <b v="1"/>
    <s v="Yes"/>
    <s v="Yes"/>
    <s v="Yes"/>
    <s v="No"/>
    <s v="Yes"/>
    <s v="No"/>
    <s v="No"/>
    <s v="No"/>
    <s v="N/A"/>
    <s v="No"/>
    <s v="No"/>
    <s v="No"/>
    <s v="No"/>
    <s v="No"/>
    <s v="No"/>
    <s v="No"/>
    <s v="Unknown"/>
    <m/>
    <s v="Published"/>
    <m/>
  </r>
  <r>
    <x v="20"/>
    <d v="2020-05-11T00:00:00"/>
    <d v="2020-05-28T00:00:00"/>
    <s v="SS01"/>
    <x v="2"/>
    <x v="16"/>
    <x v="16"/>
    <x v="21"/>
    <x v="22"/>
    <m/>
    <s v="Muni"/>
    <n v="5.6408110000000002"/>
    <n v="31.685922000000001"/>
    <x v="3"/>
    <x v="0"/>
    <s v="SS01"/>
    <x v="9"/>
    <s v="SS0101"/>
    <s v="Juba"/>
    <s v="SS010105"/>
    <s v="Juba"/>
    <s v="Juba"/>
    <n v="4.8499999999999996"/>
    <n v="31.6166667"/>
    <s v="Key informant interview "/>
    <x v="2"/>
    <x v="3"/>
    <x v="0"/>
    <s v="Public Transport"/>
    <s v="Yes"/>
    <s v="Less than 3 months"/>
    <s v="No"/>
    <s v="N/A"/>
    <s v="N/A"/>
    <s v="N/A"/>
    <s v="N/A"/>
    <s v="N/A"/>
    <s v="No"/>
    <n v="1440"/>
    <n v="240"/>
    <s v="&lt; 3 months ⃝"/>
    <s v="Unknown"/>
    <n v="0"/>
    <n v="0"/>
    <n v="240"/>
    <n v="1300"/>
    <n v="0"/>
    <n v="0"/>
    <n v="240"/>
    <n v="1300"/>
    <n v="90"/>
    <n v="50"/>
    <n v="120"/>
    <n v="90"/>
    <n v="250"/>
    <n v="120"/>
    <n v="320"/>
    <n v="150"/>
    <n v="80"/>
    <n v="30"/>
    <n v="860"/>
    <n v="440"/>
    <n v="1300"/>
    <b v="1"/>
    <s v="Yes"/>
    <s v="Yes"/>
    <s v="Yes"/>
    <s v="Yes"/>
    <s v="Yes"/>
    <s v="Yes"/>
    <s v="Yes"/>
    <s v="No"/>
    <s v="N/A"/>
    <s v="No"/>
    <s v="No"/>
    <s v="No"/>
    <s v="Yes but not enough"/>
    <s v="Yes, but not enough"/>
    <s v="No"/>
    <s v="Yes, but not enough"/>
    <s v="Unknown"/>
    <m/>
    <s v="Not Published"/>
    <m/>
  </r>
  <r>
    <x v="20"/>
    <d v="2020-05-11T00:00:00"/>
    <d v="2020-05-28T00:00:00"/>
    <s v="SS01"/>
    <x v="2"/>
    <x v="16"/>
    <x v="16"/>
    <x v="21"/>
    <x v="22"/>
    <m/>
    <s v="Tali"/>
    <n v="5.9011110999999996"/>
    <n v="30.775555600000001"/>
    <x v="0"/>
    <x v="0"/>
    <s v="SS01"/>
    <x v="9"/>
    <s v="SS0105"/>
    <s v="Terekeka"/>
    <s v="SS010503"/>
    <s v="Muni"/>
    <s v="Tali"/>
    <n v="5.9011110999999996"/>
    <n v="30.775555600000001"/>
    <s v="Direct visit "/>
    <x v="1"/>
    <x v="1"/>
    <x v="0"/>
    <s v="Public Transport"/>
    <s v="Yes"/>
    <s v="3-6 months"/>
    <s v="No"/>
    <s v="N/A"/>
    <s v="N/A"/>
    <s v="N/A"/>
    <s v="N/A"/>
    <s v="N/A"/>
    <s v="No"/>
    <n v="1560"/>
    <n v="260"/>
    <s v="&lt; 3 months ⃝"/>
    <s v="Unknown"/>
    <n v="260"/>
    <n v="1560"/>
    <n v="0"/>
    <n v="0"/>
    <n v="0"/>
    <n v="0"/>
    <n v="260"/>
    <n v="1560"/>
    <n v="110"/>
    <n v="100"/>
    <n v="160"/>
    <n v="140"/>
    <n v="200"/>
    <n v="210"/>
    <n v="250"/>
    <n v="200"/>
    <n v="70"/>
    <n v="120"/>
    <n v="790"/>
    <n v="770"/>
    <n v="1560"/>
    <b v="1"/>
    <s v="Yes"/>
    <s v="Yes"/>
    <s v="Yes"/>
    <s v="Yes"/>
    <s v="Yes"/>
    <s v="Yes"/>
    <s v="Yes"/>
    <s v="No"/>
    <s v="N/A"/>
    <s v="No"/>
    <s v="No"/>
    <s v="No"/>
    <s v="No"/>
    <s v="No"/>
    <s v="No"/>
    <s v="Yes, but not enough"/>
    <s v="Unknown"/>
    <m/>
    <s v="Not Published"/>
    <m/>
  </r>
  <r>
    <x v="20"/>
    <d v="2020-05-11T00:00:00"/>
    <d v="2020-05-28T00:00:00"/>
    <s v="SS01"/>
    <x v="2"/>
    <x v="17"/>
    <x v="17"/>
    <x v="22"/>
    <x v="23"/>
    <m/>
    <s v="Maji"/>
    <n v="4.4764799999999996"/>
    <n v="31.094360000000002"/>
    <x v="3"/>
    <x v="0"/>
    <s v="SS01"/>
    <x v="9"/>
    <s v="SS0105"/>
    <s v="Terekeka"/>
    <s v="SS010507"/>
    <s v="Tali"/>
    <s v="Tali"/>
    <n v="5.9011110999999996"/>
    <n v="30.775555600000001"/>
    <s v="Key informant interview "/>
    <x v="1"/>
    <x v="1"/>
    <x v="0"/>
    <s v="Public Transport"/>
    <s v="Yes"/>
    <s v="7-12 Months"/>
    <s v="No"/>
    <s v="N/A"/>
    <s v="N/A"/>
    <s v="N/A"/>
    <s v="N/A"/>
    <s v="N/A"/>
    <s v="No"/>
    <n v="2100"/>
    <n v="350"/>
    <s v="7-12 Months"/>
    <s v="Unknown"/>
    <n v="350"/>
    <n v="2100"/>
    <n v="0"/>
    <n v="0"/>
    <n v="0"/>
    <n v="0"/>
    <n v="350"/>
    <n v="2100"/>
    <n v="100"/>
    <n v="130"/>
    <n v="190"/>
    <n v="220"/>
    <n v="280"/>
    <n v="290"/>
    <n v="320"/>
    <n v="350"/>
    <n v="80"/>
    <n v="140"/>
    <n v="970"/>
    <n v="1130"/>
    <n v="2100"/>
    <b v="1"/>
    <s v="Yes"/>
    <s v="Yes"/>
    <s v="Yes"/>
    <s v="Yes"/>
    <s v="Yes"/>
    <s v="Yes"/>
    <s v="Yes"/>
    <s v="No"/>
    <s v="N/A"/>
    <s v="No"/>
    <s v="No"/>
    <s v="Yes, but not enough"/>
    <s v="Unknown"/>
    <s v="Unknown"/>
    <s v="No"/>
    <s v="Unknown"/>
    <s v="Unknown"/>
    <m/>
    <s v="Not Published"/>
    <m/>
  </r>
  <r>
    <x v="20"/>
    <d v="2020-05-11T00:00:00"/>
    <d v="2020-05-28T00:00:00"/>
    <s v="SS01"/>
    <x v="2"/>
    <x v="16"/>
    <x v="16"/>
    <x v="23"/>
    <x v="24"/>
    <m/>
    <s v="Tindilo"/>
    <n v="5.6633332999999997"/>
    <n v="31.064166700000001"/>
    <x v="0"/>
    <x v="0"/>
    <s v="SS01"/>
    <x v="9"/>
    <s v="SS0105"/>
    <s v="Terekeka"/>
    <s v="SS010509"/>
    <s v="Tindilo"/>
    <s v="Tindilo"/>
    <n v="5.6633332999999997"/>
    <n v="31.064166700000001"/>
    <s v="Key informant interview "/>
    <x v="2"/>
    <x v="1"/>
    <x v="0"/>
    <s v="Public Transport"/>
    <s v="Yes"/>
    <s v="Less than 3 months"/>
    <s v="No"/>
    <s v="N/A"/>
    <s v="N/A"/>
    <s v="N/A"/>
    <s v="N/A"/>
    <s v="N/A"/>
    <s v="No"/>
    <n v="2160"/>
    <n v="360"/>
    <s v="&lt; 3 months ⃝"/>
    <s v="Unknown"/>
    <n v="220"/>
    <n v="1280"/>
    <n v="140"/>
    <n v="780"/>
    <n v="0"/>
    <n v="0"/>
    <n v="360"/>
    <n v="2060"/>
    <n v="170"/>
    <n v="190"/>
    <n v="190"/>
    <n v="180"/>
    <n v="260"/>
    <n v="280"/>
    <n v="310"/>
    <n v="340"/>
    <n v="60"/>
    <n v="80"/>
    <n v="990"/>
    <n v="1070"/>
    <n v="2060"/>
    <b v="1"/>
    <s v="Yes"/>
    <s v="Yes"/>
    <s v="Yes"/>
    <s v="Yes"/>
    <s v="Yes"/>
    <s v="Yes"/>
    <s v="Yes"/>
    <s v="No"/>
    <s v="N/A"/>
    <s v="No"/>
    <s v="No"/>
    <s v="No"/>
    <s v="Yes but not enough"/>
    <s v="No"/>
    <s v="No"/>
    <s v="No"/>
    <s v="Unknown"/>
    <m/>
    <s v="Not Published"/>
    <m/>
  </r>
  <r>
    <x v="21"/>
    <d v="2020-04-30T00:00:00"/>
    <d v="2020-05-06T00:00:00"/>
    <s v="SS09"/>
    <x v="6"/>
    <x v="8"/>
    <x v="8"/>
    <x v="9"/>
    <x v="9"/>
    <m/>
    <s v="Mapel"/>
    <n v="7.3285"/>
    <n v="28.514133000000001"/>
    <x v="0"/>
    <x v="0"/>
    <s v="SS09"/>
    <x v="6"/>
    <s v="SS0901"/>
    <s v="Jur River"/>
    <s v="SS090103"/>
    <s v="Kuarjena"/>
    <s v="Tindil, Bobi, Abudugo, Magila"/>
    <n v="7.1414787999999998"/>
    <n v="28.470489000000001"/>
    <s v="Direct Visit"/>
    <x v="1"/>
    <x v="1"/>
    <x v="0"/>
    <s v="On foot"/>
    <s v="No"/>
    <s v="3-6 months"/>
    <s v="No"/>
    <s v="N/A"/>
    <s v="N/A"/>
    <s v="N/A"/>
    <s v="N/A"/>
    <s v="N/A"/>
    <s v="No"/>
    <n v="480"/>
    <n v="96"/>
    <s v="&lt;3 Months"/>
    <s v="Livelihood activities"/>
    <n v="666"/>
    <n v="4000"/>
    <n v="0"/>
    <n v="0"/>
    <n v="0"/>
    <n v="0"/>
    <n v="666"/>
    <n v="4000"/>
    <n v="205"/>
    <n v="150"/>
    <n v="155"/>
    <n v="230"/>
    <n v="520"/>
    <n v="760"/>
    <n v="415"/>
    <n v="1370"/>
    <n v="80"/>
    <n v="115"/>
    <n v="1375"/>
    <n v="2625"/>
    <n v="4000"/>
    <b v="1"/>
    <s v="Yes"/>
    <s v="Yes"/>
    <s v="Yes"/>
    <s v="Yes"/>
    <s v="Yes"/>
    <s v="Yes"/>
    <s v="Yes"/>
    <s v="No"/>
    <s v="N/A"/>
    <s v="Yes, but not enough"/>
    <s v="No"/>
    <s v="No"/>
    <s v="Yes but not enough"/>
    <s v="No"/>
    <s v="Yes, but not enough"/>
    <s v="Yes, but not enough"/>
    <s v="No"/>
    <m/>
    <s v="Published"/>
    <m/>
  </r>
  <r>
    <x v="22"/>
    <d v="2020-04-30T00:00:00"/>
    <d v="2020-05-10T00:00:00"/>
    <s v="SS09"/>
    <x v="6"/>
    <x v="18"/>
    <x v="18"/>
    <x v="24"/>
    <x v="25"/>
    <m/>
    <s v="Masna"/>
    <n v="7.6942399999999997"/>
    <n v="28.0044"/>
    <x v="3"/>
    <x v="0"/>
    <s v="SS09"/>
    <x v="6"/>
    <s v="SS0901"/>
    <s v="Jur River"/>
    <s v="SS090103"/>
    <s v="Kuarjena"/>
    <s v="Akuoyo, Maranya, Akou, Mapel"/>
    <n v="7.3511110000000004"/>
    <n v="28.408055000000001"/>
    <s v="Direct Visit"/>
    <x v="0"/>
    <x v="1"/>
    <x v="0"/>
    <s v="On foot"/>
    <s v="No"/>
    <s v="3-6 months"/>
    <s v="No"/>
    <s v="N/A"/>
    <s v="N/A"/>
    <s v="N/A"/>
    <s v="N/A"/>
    <s v="N/A"/>
    <s v="Yes"/>
    <s v="N/A"/>
    <s v="N/A"/>
    <m/>
    <m/>
    <n v="292"/>
    <n v="836"/>
    <n v="0"/>
    <n v="0"/>
    <n v="0"/>
    <n v="0"/>
    <n v="292"/>
    <n v="836"/>
    <n v="47"/>
    <n v="56"/>
    <n v="55"/>
    <n v="78"/>
    <n v="108"/>
    <n v="172"/>
    <n v="89"/>
    <n v="176"/>
    <n v="20"/>
    <n v="35"/>
    <n v="319"/>
    <n v="517"/>
    <n v="836"/>
    <b v="1"/>
    <s v="Yes"/>
    <s v="Yes"/>
    <s v="Yes"/>
    <s v="No"/>
    <s v="No"/>
    <s v="No"/>
    <s v="Yes"/>
    <s v="No"/>
    <s v="N/A"/>
    <s v="No"/>
    <s v="Yes, but not enough"/>
    <s v="No"/>
    <s v="Yes"/>
    <s v="Yes"/>
    <s v="Yes"/>
    <s v="Yes, but not enough"/>
    <s v="No"/>
    <s v="No"/>
    <s v="Published"/>
    <m/>
  </r>
  <r>
    <x v="23"/>
    <s v="unknown"/>
    <s v="unknown"/>
    <s v="SS01"/>
    <x v="2"/>
    <x v="19"/>
    <x v="19"/>
    <x v="25"/>
    <x v="26"/>
    <m/>
    <s v="Lokurubang"/>
    <n v="4.3163900000000002"/>
    <n v="31.052230000000002"/>
    <x v="0"/>
    <x v="0"/>
    <s v="SS01"/>
    <x v="9"/>
    <s v="SS0103"/>
    <s v="Lainya"/>
    <s v="SS010303"/>
    <s v="Lainya"/>
    <s v="Lokurubang"/>
    <n v="4.3163900000000002"/>
    <n v="31.052230000000002"/>
    <s v="Direct Visit"/>
    <x v="1"/>
    <x v="0"/>
    <x v="0"/>
    <s v="On foot"/>
    <s v="No"/>
    <s v="Less than 3 months"/>
    <s v="No"/>
    <m/>
    <m/>
    <m/>
    <m/>
    <m/>
    <s v="No"/>
    <n v="15"/>
    <n v="45"/>
    <s v="Less than 3 Months"/>
    <s v="Disability"/>
    <n v="400"/>
    <n v="6500"/>
    <m/>
    <m/>
    <m/>
    <m/>
    <n v="400"/>
    <n v="6500"/>
    <n v="107"/>
    <n v="85"/>
    <n v="331"/>
    <n v="328"/>
    <n v="1062"/>
    <n v="1530"/>
    <n v="956"/>
    <n v="1953"/>
    <n v="62"/>
    <n v="86"/>
    <n v="2518"/>
    <n v="3982"/>
    <n v="6500"/>
    <b v="1"/>
    <s v="No"/>
    <s v="No"/>
    <s v="No"/>
    <s v="No"/>
    <s v="No"/>
    <s v="No"/>
    <s v="No"/>
    <s v="No"/>
    <s v="N/A"/>
    <s v="No"/>
    <s v="No"/>
    <s v="No"/>
    <s v="No"/>
    <s v="No"/>
    <s v="No"/>
    <s v="No"/>
    <s v="Unknown"/>
    <m/>
    <s v="Not Published"/>
    <m/>
  </r>
  <r>
    <x v="24"/>
    <d v="2020-05-08T00:00:00"/>
    <d v="2020-05-11T00:00:00"/>
    <s v="SS06"/>
    <x v="3"/>
    <x v="4"/>
    <x v="4"/>
    <x v="5"/>
    <x v="5"/>
    <m/>
    <s v="Nying"/>
    <n v="9.2019450000000003"/>
    <n v="29.7164021"/>
    <x v="2"/>
    <x v="0"/>
    <s v="SS06"/>
    <x v="10"/>
    <s v="SS0609"/>
    <s v="Rubkona"/>
    <s v="unknown"/>
    <s v="unknown"/>
    <s v="Biu, Tor"/>
    <n v="9.1977170000000008"/>
    <n v="29.514050000000001"/>
    <s v="Direct Visit"/>
    <x v="1"/>
    <x v="1"/>
    <x v="0"/>
    <s v="On foot"/>
    <s v="Yes"/>
    <s v="Habitual Residence"/>
    <s v="No"/>
    <s v="N/A"/>
    <s v="N/A"/>
    <s v="N/A"/>
    <s v="N/A"/>
    <s v="N/A"/>
    <s v="No"/>
    <n v="237"/>
    <n v="1884"/>
    <s v="Habitual Residence"/>
    <s v="Guarding Property, livelihood activities"/>
    <n v="47"/>
    <n v="265"/>
    <n v="0"/>
    <n v="0"/>
    <n v="0"/>
    <n v="0"/>
    <n v="47"/>
    <n v="265"/>
    <n v="13"/>
    <n v="20"/>
    <n v="19"/>
    <n v="27"/>
    <n v="35"/>
    <n v="39"/>
    <n v="39"/>
    <n v="48"/>
    <n v="14"/>
    <n v="11"/>
    <n v="120"/>
    <n v="145"/>
    <n v="265"/>
    <b v="1"/>
    <s v="Yes"/>
    <s v="Yes"/>
    <s v="Yes"/>
    <s v="No"/>
    <s v="Yes"/>
    <s v="Yes"/>
    <s v="Yes"/>
    <s v="No"/>
    <s v="N/A"/>
    <s v="No"/>
    <s v="No"/>
    <s v="No"/>
    <s v="Yes but not enough"/>
    <s v="No"/>
    <s v="No"/>
    <s v="No"/>
    <s v="No"/>
    <s v="No"/>
    <s v="Not Published"/>
    <m/>
  </r>
  <r>
    <x v="25"/>
    <d v="2020-05-11T00:00:00"/>
    <d v="2020-05-14T00:00:00"/>
    <s v="SS06"/>
    <x v="3"/>
    <x v="20"/>
    <x v="20"/>
    <x v="26"/>
    <x v="27"/>
    <m/>
    <s v="Thuak wathok"/>
    <n v="9.32822"/>
    <n v="29.11543"/>
    <x v="0"/>
    <x v="0"/>
    <s v="SS06"/>
    <x v="10"/>
    <s v="SS0606"/>
    <s v="Mayom"/>
    <s v="SS060612"/>
    <s v="Wankie"/>
    <s v="Jieklong, Tocgatbal, Nyaarang"/>
    <n v="9.0476899999999993"/>
    <n v="29.467420000000001"/>
    <s v="Key informant interview "/>
    <x v="1"/>
    <x v="1"/>
    <x v="0"/>
    <s v="On foot"/>
    <s v="No"/>
    <s v="Habitual Residence"/>
    <s v="No"/>
    <s v="N/A"/>
    <s v="N/A"/>
    <s v="N/A"/>
    <s v="N/A"/>
    <s v="N/A"/>
    <s v="No"/>
    <n v="37"/>
    <n v="259"/>
    <s v="Habitual Residence"/>
    <s v="Guarding Property, livelihood activities"/>
    <n v="115"/>
    <n v="735"/>
    <n v="0"/>
    <n v="0"/>
    <n v="0"/>
    <n v="0"/>
    <n v="115"/>
    <n v="735"/>
    <n v="12"/>
    <n v="15"/>
    <n v="55"/>
    <n v="65"/>
    <n v="77"/>
    <n v="81"/>
    <n v="142"/>
    <n v="195"/>
    <n v="40"/>
    <n v="53"/>
    <n v="326"/>
    <n v="409"/>
    <n v="735"/>
    <b v="1"/>
    <s v="Yes"/>
    <s v="Yes"/>
    <s v="Yes"/>
    <s v="Yes"/>
    <s v="Yes"/>
    <s v="Yes"/>
    <s v="Yes"/>
    <s v="No"/>
    <s v="N/A"/>
    <s v="No"/>
    <s v="No"/>
    <s v="No"/>
    <s v="Yes but not enough"/>
    <s v="No"/>
    <s v="No"/>
    <s v="No"/>
    <s v="No"/>
    <s v="No"/>
    <s v="Not Published"/>
    <m/>
  </r>
  <r>
    <x v="25"/>
    <d v="2020-05-13T00:00:00"/>
    <d v="2020-05-14T00:00:00"/>
    <s v="SS06"/>
    <x v="3"/>
    <x v="20"/>
    <x v="20"/>
    <x v="26"/>
    <x v="27"/>
    <m/>
    <s v="Wichyier"/>
    <n v="9.0746400000000005"/>
    <n v="29.444389999999999"/>
    <x v="0"/>
    <x v="0"/>
    <s v="SS06"/>
    <x v="10"/>
    <s v="SS0606"/>
    <s v="Mayom"/>
    <s v="SS060612"/>
    <s v="Wankie"/>
    <s v="Nyaryang"/>
    <n v="9.0476899999999993"/>
    <n v="29.467420000000001"/>
    <s v="Key informant interview "/>
    <x v="1"/>
    <x v="1"/>
    <x v="0"/>
    <s v="On foot"/>
    <s v="No"/>
    <s v="Habitual Residence"/>
    <s v="No"/>
    <s v="N/A"/>
    <s v="N/A"/>
    <s v="N/A"/>
    <s v="N/A"/>
    <s v="N/A"/>
    <s v="Yes"/>
    <s v="N/A"/>
    <s v="N/A"/>
    <s v="Habitual Residence"/>
    <s v="N/A"/>
    <n v="100"/>
    <n v="700"/>
    <n v="0"/>
    <n v="0"/>
    <n v="0"/>
    <n v="0"/>
    <n v="100"/>
    <n v="700"/>
    <n v="10"/>
    <n v="12"/>
    <n v="60"/>
    <n v="56"/>
    <n v="73"/>
    <n v="92"/>
    <n v="147"/>
    <n v="183"/>
    <n v="25"/>
    <n v="42"/>
    <n v="315"/>
    <n v="385"/>
    <n v="700"/>
    <b v="1"/>
    <s v="Yes"/>
    <s v="Yes"/>
    <s v="Yes"/>
    <s v="Yes"/>
    <s v="Yes"/>
    <s v="Yes"/>
    <s v="Yes"/>
    <s v="No"/>
    <s v="N/A"/>
    <s v="No"/>
    <s v="No"/>
    <s v="No"/>
    <s v="Yes but not enough"/>
    <s v="No"/>
    <s v="No"/>
    <s v="No"/>
    <s v="No"/>
    <s v="No"/>
    <s v="Not Published"/>
    <m/>
  </r>
  <r>
    <x v="26"/>
    <d v="2020-05-15T00:00:00"/>
    <d v="2020-05-17T00:00:00"/>
    <s v="SS06"/>
    <x v="3"/>
    <x v="21"/>
    <x v="21"/>
    <x v="27"/>
    <x v="28"/>
    <m/>
    <s v="Dablual"/>
    <n v="8.3206666899999995"/>
    <n v="30.0105"/>
    <x v="2"/>
    <x v="0"/>
    <s v="SS06"/>
    <x v="10"/>
    <s v="SS0605"/>
    <s v="Mayendit"/>
    <s v="SS060508"/>
    <s v="Tharjiethbor"/>
    <s v="Lang, Mapot, Dongol"/>
    <n v="8.2489000000000008"/>
    <n v="29.756799999999998"/>
    <s v="Direct Visit"/>
    <x v="1"/>
    <x v="1"/>
    <x v="0"/>
    <s v="On Foot "/>
    <s v="No"/>
    <s v="Habitual Residence"/>
    <s v="No"/>
    <s v="N/A"/>
    <s v="N/A"/>
    <s v="N/A"/>
    <s v="N/A"/>
    <s v="N/A"/>
    <s v="No"/>
    <s v="N/A"/>
    <s v="N/A"/>
    <s v="&lt;3 Months"/>
    <s v="Livelihood activities"/>
    <n v="36"/>
    <n v="236"/>
    <n v="0"/>
    <n v="0"/>
    <n v="0"/>
    <n v="0"/>
    <n v="36"/>
    <n v="236"/>
    <n v="20"/>
    <n v="19"/>
    <n v="40"/>
    <n v="30"/>
    <n v="34"/>
    <n v="25"/>
    <n v="39"/>
    <n v="22"/>
    <n v="3"/>
    <n v="4"/>
    <n v="136"/>
    <n v="100"/>
    <n v="236"/>
    <b v="1"/>
    <s v="Yes"/>
    <s v="Yes"/>
    <s v="Yes"/>
    <s v="Yes"/>
    <s v="No"/>
    <s v="Yes"/>
    <s v="No"/>
    <s v="No"/>
    <s v="N/A"/>
    <s v="No"/>
    <s v="No"/>
    <s v="No"/>
    <s v="Yes but not enough"/>
    <s v="Yes"/>
    <s v="No"/>
    <s v="Yes"/>
    <s v="No"/>
    <s v="No"/>
    <s v="Not Published"/>
    <m/>
  </r>
  <r>
    <x v="26"/>
    <d v="2020-05-15T00:00:00"/>
    <d v="2020-05-17T00:00:00"/>
    <s v="SS06"/>
    <x v="3"/>
    <x v="21"/>
    <x v="21"/>
    <x v="27"/>
    <x v="28"/>
    <m/>
    <s v="Dablual"/>
    <n v="8.3206666899999995"/>
    <n v="30.0105"/>
    <x v="2"/>
    <x v="0"/>
    <s v="SS06"/>
    <x v="10"/>
    <s v="SS0605"/>
    <s v="Mayendit"/>
    <s v="SS060508"/>
    <s v="Tharjiethbor"/>
    <s v="Lang, Kuirial, Dongol"/>
    <n v="8.2207000000000008"/>
    <n v="29.712669999999999"/>
    <s v="Direct Visit"/>
    <x v="1"/>
    <x v="1"/>
    <x v="0"/>
    <s v="On foot"/>
    <s v="No"/>
    <s v="Habitual Residence"/>
    <s v="No"/>
    <s v="N/A"/>
    <s v="N/A"/>
    <s v="N/A"/>
    <s v="N/A"/>
    <s v="N/A"/>
    <s v="No"/>
    <s v="N/A"/>
    <s v="N/A"/>
    <s v="&lt;3 Months"/>
    <s v="Guarding Property, livelihood activities"/>
    <n v="100"/>
    <n v="580"/>
    <n v="0"/>
    <n v="0"/>
    <n v="0"/>
    <n v="0"/>
    <n v="100"/>
    <n v="580"/>
    <n v="50"/>
    <n v="45"/>
    <n v="54"/>
    <n v="70"/>
    <n v="112"/>
    <n v="120"/>
    <n v="40"/>
    <n v="50"/>
    <n v="14"/>
    <n v="25"/>
    <n v="270"/>
    <n v="310"/>
    <n v="580"/>
    <b v="1"/>
    <s v="Yes"/>
    <s v="Yes"/>
    <s v="Yes"/>
    <s v="Yes"/>
    <s v="Yes"/>
    <s v="Yes"/>
    <s v="No"/>
    <s v="No"/>
    <s v="N/A"/>
    <s v="No"/>
    <s v="No"/>
    <s v="No"/>
    <s v="No"/>
    <s v="No"/>
    <s v="No"/>
    <s v="Yes"/>
    <s v="No"/>
    <s v="No"/>
    <s v="Not Published"/>
    <m/>
  </r>
  <r>
    <x v="27"/>
    <d v="2020-05-10T00:00:00"/>
    <d v="2020-05-18T00:00:00"/>
    <s v="SS06"/>
    <x v="3"/>
    <x v="4"/>
    <x v="4"/>
    <x v="28"/>
    <x v="29"/>
    <m/>
    <s v="Baryian"/>
    <n v="8.9720140350000008"/>
    <n v="29.681730250000001"/>
    <x v="2"/>
    <x v="0"/>
    <s v="SS06"/>
    <x v="10"/>
    <s v="SS0609"/>
    <s v="Rubkona"/>
    <s v="SS060903"/>
    <s v="Budang"/>
    <s v="Mathiang, Bool, wangtuak, Tuarkiel"/>
    <n v="9.0265000000000004"/>
    <n v="29.62373333"/>
    <s v="Direct Visit"/>
    <x v="1"/>
    <x v="1"/>
    <x v="0"/>
    <s v="On foot"/>
    <s v="No"/>
    <s v="Habitual Residence"/>
    <s v="No"/>
    <s v="N/A"/>
    <s v="N/A"/>
    <s v="N/A"/>
    <s v="N/A"/>
    <s v="N/A"/>
    <s v="No"/>
    <s v="N/A"/>
    <s v="N/A"/>
    <s v="Habitual Residence"/>
    <s v="Guarding Property, livelihood activities"/>
    <n v="58"/>
    <n v="412"/>
    <n v="0"/>
    <n v="0"/>
    <n v="0"/>
    <n v="0"/>
    <n v="58"/>
    <n v="412"/>
    <n v="10"/>
    <n v="15"/>
    <n v="22"/>
    <n v="30"/>
    <n v="41"/>
    <n v="53"/>
    <n v="51"/>
    <n v="158"/>
    <n v="13"/>
    <n v="19"/>
    <n v="137"/>
    <n v="275"/>
    <n v="412"/>
    <b v="1"/>
    <s v="Yes"/>
    <s v="Yes"/>
    <s v="Yes"/>
    <s v="Yes"/>
    <s v="No"/>
    <s v="Yes"/>
    <s v="No"/>
    <s v="No"/>
    <s v="N/A"/>
    <s v="No"/>
    <s v="No"/>
    <s v="No"/>
    <s v="No"/>
    <s v="Yes"/>
    <s v="No"/>
    <s v="Yes"/>
    <s v="No"/>
    <s v="No"/>
    <s v="Not Published"/>
    <m/>
  </r>
  <r>
    <x v="27"/>
    <d v="2020-05-10T00:00:00"/>
    <d v="2020-05-18T00:00:00"/>
    <s v="SS06"/>
    <x v="3"/>
    <x v="4"/>
    <x v="4"/>
    <x v="28"/>
    <x v="29"/>
    <m/>
    <s v="Nhialdiu"/>
    <n v="9.0231399999999997"/>
    <n v="29.679179999999999"/>
    <x v="2"/>
    <x v="0"/>
    <s v="SS06"/>
    <x v="10"/>
    <s v="SS0609"/>
    <s v="Rubkona"/>
    <s v="SS060903"/>
    <s v="Budang"/>
    <s v="Bornyal, Chotchoro, Mathiang"/>
    <n v="9.0776330000000005"/>
    <n v="29.69885"/>
    <s v="Direct Visit"/>
    <x v="1"/>
    <x v="1"/>
    <x v="0"/>
    <s v="On foot"/>
    <s v="No"/>
    <s v="Habitual Residence"/>
    <s v="No"/>
    <s v="N/A"/>
    <s v="N/A"/>
    <s v="N/A"/>
    <s v="N/A"/>
    <s v="N/A"/>
    <s v="No"/>
    <n v="21"/>
    <n v="136"/>
    <s v="Habitual Residence"/>
    <s v="Guarding Property, livelihood activities"/>
    <n v="47"/>
    <n v="321"/>
    <n v="0"/>
    <n v="0"/>
    <n v="0"/>
    <n v="0"/>
    <n v="47"/>
    <n v="321"/>
    <n v="5"/>
    <n v="7"/>
    <n v="17"/>
    <n v="24"/>
    <n v="31"/>
    <n v="42"/>
    <n v="37"/>
    <n v="135"/>
    <n v="10"/>
    <n v="13"/>
    <n v="100"/>
    <n v="221"/>
    <n v="321"/>
    <b v="1"/>
    <s v="Yes"/>
    <s v="Yes"/>
    <s v="Yes"/>
    <s v="Yes"/>
    <s v="No"/>
    <s v="Yes"/>
    <s v="No"/>
    <s v="No"/>
    <s v="N/A"/>
    <s v="No"/>
    <s v="No"/>
    <s v="No"/>
    <s v="No"/>
    <s v="Yes, but not enough"/>
    <s v="No"/>
    <s v="Yes, but not enough"/>
    <s v="No"/>
    <s v="No"/>
    <s v="Not Published"/>
    <m/>
  </r>
  <r>
    <x v="27"/>
    <d v="2020-05-10T00:00:00"/>
    <d v="2020-05-18T00:00:00"/>
    <s v="SS06"/>
    <x v="3"/>
    <x v="4"/>
    <x v="4"/>
    <x v="28"/>
    <x v="29"/>
    <m/>
    <s v="Nyeromna"/>
    <n v="9.0178170000000009"/>
    <n v="29.718020360000001"/>
    <x v="2"/>
    <x v="0"/>
    <s v="SS06"/>
    <x v="10"/>
    <s v="SS0609"/>
    <s v="Rubkona"/>
    <s v="SS060903"/>
    <s v="Budang"/>
    <s v="Wangrial, Manwalbar, Kur, Kuogna"/>
    <n v="9.0520329999999998"/>
    <n v="29.638833000000002"/>
    <s v="Direct Visit"/>
    <x v="1"/>
    <x v="1"/>
    <x v="0"/>
    <s v="On foot"/>
    <s v="No"/>
    <s v="Habitual Residence"/>
    <s v="No"/>
    <s v="N/A"/>
    <s v="N/A"/>
    <s v="N/A"/>
    <s v="N/A"/>
    <s v="N/A"/>
    <s v="No"/>
    <n v="45"/>
    <n v="290"/>
    <s v="Habitual Residence"/>
    <s v="Guarding Property, livelihood activities"/>
    <n v="61"/>
    <n v="368"/>
    <n v="0"/>
    <n v="0"/>
    <n v="0"/>
    <n v="0"/>
    <n v="61"/>
    <n v="368"/>
    <n v="7"/>
    <n v="9"/>
    <n v="20"/>
    <n v="27"/>
    <n v="43"/>
    <n v="41"/>
    <n v="34"/>
    <n v="155"/>
    <n v="18"/>
    <n v="14"/>
    <n v="122"/>
    <n v="246"/>
    <n v="368"/>
    <b v="1"/>
    <s v="Yes"/>
    <s v="Yes"/>
    <s v="Yes"/>
    <s v="Yes"/>
    <s v="Yes"/>
    <s v="Yes"/>
    <s v="No"/>
    <s v="No"/>
    <s v="N/A"/>
    <s v="No"/>
    <s v="No"/>
    <s v="No"/>
    <s v="No"/>
    <s v="No"/>
    <s v="No"/>
    <s v="Yes, but not enough"/>
    <s v="No"/>
    <s v="No"/>
    <s v="Not Published"/>
    <m/>
  </r>
  <r>
    <x v="28"/>
    <d v="2020-05-16T00:00:00"/>
    <d v="2020-05-18T00:00:00"/>
    <s v="SS03"/>
    <x v="5"/>
    <x v="22"/>
    <x v="22"/>
    <x v="29"/>
    <x v="30"/>
    <m/>
    <s v="Riang/Mordit"/>
    <n v="7.6981200000000003"/>
    <n v="32.032640000000001"/>
    <x v="2"/>
    <x v="0"/>
    <s v="SS03"/>
    <x v="5"/>
    <s v="SS0311"/>
    <s v="Uror"/>
    <s v="SS031110"/>
    <s v="Uror Center"/>
    <s v="Payai, Partet"/>
    <n v="7.9650600000000003"/>
    <n v="31.957360000000001"/>
    <s v="Remote Assessment (e.g. phone interview, outside interview"/>
    <x v="2"/>
    <x v="1"/>
    <x v="0"/>
    <s v="On Foot "/>
    <s v="Yes"/>
    <s v="1-3 years"/>
    <s v="No"/>
    <s v="N/A"/>
    <s v="N/A"/>
    <s v="N/A"/>
    <s v="N/A"/>
    <s v="N/A"/>
    <s v="Yes"/>
    <s v=" "/>
    <s v=" "/>
    <s v="&lt; 3 months ⃝"/>
    <s v="Unknown"/>
    <n v="494"/>
    <n v="3370"/>
    <n v="0"/>
    <n v="0"/>
    <n v="0"/>
    <n v="0"/>
    <n v="494"/>
    <n v="3370"/>
    <n v="84"/>
    <n v="111"/>
    <n v="206"/>
    <n v="263"/>
    <n v="330"/>
    <n v="386"/>
    <n v="841"/>
    <n v="906"/>
    <n v="108"/>
    <n v="135"/>
    <n v="1569"/>
    <n v="1801"/>
    <n v="3370"/>
    <b v="1"/>
    <s v="Yes"/>
    <s v="Yes"/>
    <s v="Yes"/>
    <s v="Yes"/>
    <s v="Yes"/>
    <s v="Yes"/>
    <s v="Yes"/>
    <s v="No"/>
    <s v="N/A"/>
    <s v="No"/>
    <s v="No"/>
    <s v="No"/>
    <s v="No"/>
    <s v="No"/>
    <s v="No"/>
    <s v="No"/>
    <s v="Unknown"/>
    <m/>
    <s v="Not Published"/>
    <m/>
  </r>
  <r>
    <x v="28"/>
    <d v="2020-05-16T00:00:00"/>
    <d v="2020-05-18T00:00:00"/>
    <s v="SS03"/>
    <x v="5"/>
    <x v="22"/>
    <x v="22"/>
    <x v="30"/>
    <x v="31"/>
    <m/>
    <s v="Pulchuol"/>
    <n v="8.1214999920000004"/>
    <n v="31.9605"/>
    <x v="2"/>
    <x v="0"/>
    <s v="SS03"/>
    <x v="5"/>
    <s v="SS0311"/>
    <s v="Uror"/>
    <s v="SS031106"/>
    <s v="Pieri"/>
    <s v="Jokrial, Thoardik"/>
    <n v="8.1205599999999993"/>
    <n v="31.9741"/>
    <s v="Remote Assessment (e.g. phone interview, outside interview"/>
    <x v="2"/>
    <x v="1"/>
    <x v="0"/>
    <s v="On foot"/>
    <s v="Yes"/>
    <s v="1-3 years"/>
    <s v="No"/>
    <s v="N/A"/>
    <s v="N/A"/>
    <s v="N/A"/>
    <s v="N/A"/>
    <s v="N/A"/>
    <s v="Yes"/>
    <s v=" "/>
    <s v=" "/>
    <s v="&lt; 3 months ⃝"/>
    <s v="Unknown"/>
    <n v="772"/>
    <n v="5215"/>
    <n v="0"/>
    <n v="0"/>
    <n v="0"/>
    <n v="0"/>
    <n v="772"/>
    <n v="5215"/>
    <n v="156"/>
    <n v="166"/>
    <n v="318"/>
    <n v="457"/>
    <n v="551"/>
    <n v="674"/>
    <n v="1262"/>
    <n v="1267"/>
    <n v="167"/>
    <n v="197"/>
    <n v="2454"/>
    <n v="2761"/>
    <n v="5215"/>
    <b v="1"/>
    <s v="Yes"/>
    <s v="Yes"/>
    <s v="Yes"/>
    <s v="Yes"/>
    <s v="Yes"/>
    <s v="Yes"/>
    <s v="Yes"/>
    <s v="No"/>
    <s v="N/A"/>
    <s v="No"/>
    <s v="No"/>
    <s v="No"/>
    <s v="No"/>
    <s v="No"/>
    <s v="No"/>
    <s v="No"/>
    <s v="Unknown"/>
    <m/>
    <s v="Not Published"/>
    <m/>
  </r>
  <r>
    <x v="28"/>
    <d v="2020-05-16T00:00:00"/>
    <d v="2020-05-18T00:00:00"/>
    <s v="SS03"/>
    <x v="5"/>
    <x v="22"/>
    <x v="22"/>
    <x v="31"/>
    <x v="32"/>
    <m/>
    <s v="Motot"/>
    <n v="8.1884200000000007"/>
    <n v="32.042070000000002"/>
    <x v="0"/>
    <x v="0"/>
    <s v="SS03"/>
    <x v="5"/>
    <s v="SS0311"/>
    <s v="Uror"/>
    <s v="SS031102"/>
    <s v="Motot"/>
    <s v="Golgol, Guanchat"/>
    <n v="8.1288316720000005"/>
    <n v="32.05326299"/>
    <s v="Remote Assessment (e.g. phone interview, outside interview"/>
    <x v="2"/>
    <x v="1"/>
    <x v="0"/>
    <s v="On foot"/>
    <s v="Yes"/>
    <s v="1-3 years"/>
    <s v="No"/>
    <s v="N/A"/>
    <s v="N/A"/>
    <s v="N/A"/>
    <s v="N/A"/>
    <s v="N/A"/>
    <s v="Yes"/>
    <n v="0"/>
    <n v="0"/>
    <s v="&lt; 3 months ⃝"/>
    <s v="Unknown"/>
    <n v="1278"/>
    <n v="5638"/>
    <n v="0"/>
    <n v="0"/>
    <n v="0"/>
    <n v="0"/>
    <n v="1278"/>
    <n v="5638"/>
    <n v="169"/>
    <n v="158"/>
    <n v="311"/>
    <n v="440"/>
    <n v="553"/>
    <n v="620"/>
    <n v="1441"/>
    <n v="1553"/>
    <n v="226"/>
    <n v="167"/>
    <n v="2700"/>
    <n v="2938"/>
    <n v="5638"/>
    <b v="1"/>
    <s v="Yes"/>
    <s v="Yes"/>
    <s v="Yes"/>
    <s v="Yes"/>
    <s v="Yes"/>
    <s v="Yes"/>
    <s v="Yes"/>
    <s v="No"/>
    <s v="N/A"/>
    <s v="No"/>
    <s v="No"/>
    <s v="No"/>
    <s v="No"/>
    <s v="No"/>
    <s v="No"/>
    <s v="No"/>
    <s v="Unknown"/>
    <m/>
    <s v="Not Published"/>
    <m/>
  </r>
  <r>
    <x v="28"/>
    <d v="2020-05-16T00:00:00"/>
    <d v="2020-05-18T00:00:00"/>
    <s v="SS03"/>
    <x v="5"/>
    <x v="22"/>
    <x v="22"/>
    <x v="32"/>
    <x v="33"/>
    <m/>
    <s v="Yuai Town"/>
    <n v="7.9083300000000003"/>
    <n v="31.88944"/>
    <x v="2"/>
    <x v="0"/>
    <s v="SS03"/>
    <x v="5"/>
    <s v="SS0311"/>
    <s v="Uror"/>
    <s v="unknown"/>
    <s v="unknown"/>
    <s v="Pamai"/>
    <n v="8.0333299999999994"/>
    <n v="32.033329999999999"/>
    <s v="Remote Assessment (e.g. phone interview, outside interview"/>
    <x v="2"/>
    <x v="1"/>
    <x v="0"/>
    <s v="On foot"/>
    <s v="Yes"/>
    <s v="1-3 years"/>
    <s v="No"/>
    <s v="N/A"/>
    <s v="N/A"/>
    <s v="N/A"/>
    <s v="N/A"/>
    <s v="N/A"/>
    <s v="Yes"/>
    <s v=" "/>
    <s v=" "/>
    <s v="&lt; 3 months ⃝"/>
    <s v="Unknown"/>
    <n v="624"/>
    <n v="4120"/>
    <n v="0"/>
    <n v="0"/>
    <n v="0"/>
    <n v="0"/>
    <n v="624"/>
    <n v="4120"/>
    <n v="125"/>
    <n v="124"/>
    <n v="248"/>
    <n v="352"/>
    <n v="424"/>
    <n v="503"/>
    <n v="1003"/>
    <n v="1035"/>
    <n v="132"/>
    <n v="174"/>
    <n v="1932"/>
    <n v="2188"/>
    <n v="4120"/>
    <b v="1"/>
    <s v="Yes"/>
    <s v="Yes"/>
    <s v="Yes"/>
    <s v="Yes"/>
    <s v="Yes"/>
    <s v="Yes"/>
    <s v="Yes"/>
    <s v="No"/>
    <s v="N/A"/>
    <s v="No"/>
    <s v="No"/>
    <s v="No"/>
    <s v="No"/>
    <s v="No"/>
    <s v="No"/>
    <s v="No"/>
    <s v="Unknown"/>
    <m/>
    <s v="Not Published"/>
    <m/>
  </r>
  <r>
    <x v="28"/>
    <d v="2020-05-15T00:00:00"/>
    <d v="2020-05-19T00:00:00"/>
    <s v="SS06"/>
    <x v="3"/>
    <x v="4"/>
    <x v="4"/>
    <x v="33"/>
    <x v="34"/>
    <m/>
    <s v="Kalibalek Block 15, Bentiu Staduim"/>
    <n v="9.2480852900000006"/>
    <n v="29.78960653"/>
    <x v="3"/>
    <x v="0"/>
    <s v="SS06"/>
    <x v="10"/>
    <s v="SS0602"/>
    <s v="Guit"/>
    <s v="SS060205"/>
    <s v="Kuach"/>
    <s v="Dhornor"/>
    <n v="9.0354254160000007"/>
    <n v="29.941572000000001"/>
    <s v="Direct Visit"/>
    <x v="1"/>
    <x v="1"/>
    <x v="0"/>
    <s v="On foot"/>
    <s v="Yes"/>
    <s v="Habitual Residence"/>
    <s v="No"/>
    <s v="N/A"/>
    <s v="N/A"/>
    <s v="N/A"/>
    <s v="N/A"/>
    <s v="N/A"/>
    <s v="Yes"/>
    <s v="N/A"/>
    <s v="N/A"/>
    <s v="Habitual Residence"/>
    <s v="N/A"/>
    <n v="45"/>
    <n v="180"/>
    <n v="0"/>
    <n v="0"/>
    <n v="0"/>
    <n v="0"/>
    <n v="45"/>
    <n v="180"/>
    <n v="6"/>
    <n v="4"/>
    <n v="14"/>
    <n v="26"/>
    <n v="30"/>
    <n v="48"/>
    <n v="20"/>
    <n v="32"/>
    <n v="0"/>
    <n v="0"/>
    <n v="70"/>
    <n v="110"/>
    <n v="180"/>
    <b v="1"/>
    <s v="Yes"/>
    <s v="Yes"/>
    <s v="Yes"/>
    <s v="Yes"/>
    <s v="No"/>
    <s v="Yes"/>
    <s v="No"/>
    <s v="No"/>
    <s v="N/A"/>
    <s v="No"/>
    <s v="No"/>
    <s v="No"/>
    <s v="No"/>
    <s v="Yes, but not enough"/>
    <s v="No"/>
    <s v="Yes, but not enough"/>
    <s v="No"/>
    <s v="No"/>
    <s v="Not Published"/>
    <m/>
  </r>
  <r>
    <x v="28"/>
    <d v="2020-05-06T00:00:00"/>
    <d v="2020-05-19T00:00:00"/>
    <s v="SS06"/>
    <x v="3"/>
    <x v="4"/>
    <x v="4"/>
    <x v="34"/>
    <x v="35"/>
    <m/>
    <s v="Kaljaak"/>
    <n v="9.2667169999999999"/>
    <n v="29.53145"/>
    <x v="0"/>
    <x v="0"/>
    <s v="SS06"/>
    <x v="10"/>
    <s v="SS0609"/>
    <s v="Rubkona"/>
    <s v="SS060905"/>
    <s v="Kaljaak, Ngop"/>
    <s v="Yierliar, dhorduanok, Pagekdiet, Luithe "/>
    <n v="9.1477500000000003"/>
    <n v="29.516767000000002"/>
    <s v="Direct Visit"/>
    <x v="1"/>
    <x v="1"/>
    <x v="0"/>
    <s v="On foot"/>
    <s v="No"/>
    <s v="Habitual Residence"/>
    <s v="No"/>
    <s v="N/A"/>
    <s v="N/A"/>
    <s v="N/A"/>
    <s v="N/A"/>
    <s v="N/A"/>
    <s v="Yes"/>
    <s v="N/A"/>
    <s v="N/A"/>
    <s v="Habitual Residence"/>
    <s v="N/A"/>
    <n v="105"/>
    <n v="616"/>
    <n v="0"/>
    <n v="0"/>
    <n v="0"/>
    <n v="0"/>
    <n v="105"/>
    <n v="616"/>
    <n v="21"/>
    <n v="32"/>
    <n v="34"/>
    <n v="47"/>
    <n v="55"/>
    <n v="74"/>
    <n v="69"/>
    <n v="238"/>
    <n v="19"/>
    <n v="27"/>
    <n v="198"/>
    <n v="418"/>
    <n v="616"/>
    <b v="1"/>
    <s v="Yes"/>
    <s v="Yes"/>
    <s v="Yes"/>
    <s v="Yes"/>
    <s v="No"/>
    <s v="Yes"/>
    <s v="No"/>
    <s v="No"/>
    <s v="N/A"/>
    <s v="No"/>
    <s v="No"/>
    <s v="No"/>
    <s v="No"/>
    <s v="Yes"/>
    <s v="No"/>
    <s v="Yes"/>
    <s v="No"/>
    <s v="No"/>
    <s v="Not Published"/>
    <m/>
  </r>
  <r>
    <x v="28"/>
    <d v="2020-05-15T00:00:00"/>
    <d v="2020-05-19T00:00:00"/>
    <s v="SS06"/>
    <x v="3"/>
    <x v="4"/>
    <x v="4"/>
    <x v="5"/>
    <x v="5"/>
    <m/>
    <s v="Rubkona County head quater"/>
    <n v="9.2889048899999995"/>
    <n v="29.791240169999998"/>
    <x v="3"/>
    <x v="0"/>
    <s v="SS06"/>
    <x v="10"/>
    <s v="SS0602"/>
    <s v="Guit"/>
    <s v="SS060205"/>
    <s v="Kuach"/>
    <s v="Kuerdeet, Maale"/>
    <n v="9.0067424230000004"/>
    <n v="29.93135711"/>
    <s v="Direct Visit"/>
    <x v="1"/>
    <x v="1"/>
    <x v="0"/>
    <s v="On foot"/>
    <s v="Yes"/>
    <s v="Habitual Residence"/>
    <s v="No"/>
    <s v="N/A"/>
    <s v="N/A"/>
    <s v="N/A"/>
    <s v="N/A"/>
    <s v="N/A"/>
    <s v="Yes"/>
    <s v="N/A"/>
    <s v="N/A"/>
    <s v="Habitual Residence"/>
    <s v="N/A"/>
    <n v="37"/>
    <n v="151"/>
    <n v="0"/>
    <n v="0"/>
    <n v="0"/>
    <n v="0"/>
    <n v="37"/>
    <n v="151"/>
    <n v="2"/>
    <n v="5"/>
    <n v="9"/>
    <n v="15"/>
    <n v="29"/>
    <n v="45"/>
    <n v="11"/>
    <n v="35"/>
    <n v="0"/>
    <n v="0"/>
    <n v="51"/>
    <n v="100"/>
    <n v="151"/>
    <b v="1"/>
    <s v="Yes"/>
    <s v="Yes"/>
    <s v="Yes"/>
    <s v="Yes"/>
    <s v="No"/>
    <s v="Yes"/>
    <s v="No"/>
    <s v="No"/>
    <s v="N/A"/>
    <s v="No"/>
    <s v="No"/>
    <s v="No"/>
    <s v="No"/>
    <s v="Yes, but not enough"/>
    <s v="No"/>
    <s v="Yes, but not enough"/>
    <s v="No"/>
    <s v="No"/>
    <s v="Not Published"/>
    <m/>
  </r>
  <r>
    <x v="29"/>
    <d v="2020-05-24T00:00:00"/>
    <d v="2020-05-28T00:00:00"/>
    <s v="SS06"/>
    <x v="3"/>
    <x v="20"/>
    <x v="20"/>
    <x v="35"/>
    <x v="36"/>
    <m/>
    <s v="Ngop Primary School"/>
    <n v="9.1659437940000004"/>
    <n v="29.005130000000001"/>
    <x v="1"/>
    <x v="2"/>
    <s v="SD01"/>
    <x v="3"/>
    <s v="SD01007"/>
    <s v="Khartoum"/>
    <s v="unknown"/>
    <s v="unknown"/>
    <s v="Soba Araba"/>
    <n v="15.5"/>
    <n v="32.64"/>
    <s v="Key informant interview "/>
    <x v="1"/>
    <x v="5"/>
    <x v="0"/>
    <s v="Public Transport"/>
    <s v="Yes"/>
    <s v="Less than 3 months"/>
    <s v="No"/>
    <s v="N/A"/>
    <s v="N/A"/>
    <s v="N/A"/>
    <s v="N/A"/>
    <s v="N/A"/>
    <s v="No"/>
    <n v="119"/>
    <n v="17"/>
    <s v="1-3 years"/>
    <s v="Unknown"/>
    <n v="32"/>
    <n v="224"/>
    <n v="0"/>
    <n v="0"/>
    <n v="0"/>
    <n v="0"/>
    <n v="32"/>
    <n v="224"/>
    <n v="10"/>
    <n v="14"/>
    <n v="15"/>
    <n v="25"/>
    <n v="17"/>
    <n v="15"/>
    <n v="43"/>
    <n v="65"/>
    <n v="10"/>
    <n v="10"/>
    <n v="95"/>
    <n v="129"/>
    <n v="224"/>
    <b v="1"/>
    <s v="Yes"/>
    <s v="Yes"/>
    <s v="Yes"/>
    <s v="Yes"/>
    <s v="Yes"/>
    <s v="Yes"/>
    <s v="Yes"/>
    <s v="No"/>
    <s v="N/A"/>
    <s v="No"/>
    <s v="No"/>
    <s v="No"/>
    <s v="Yes but not enough"/>
    <s v="No"/>
    <s v="No"/>
    <s v="No"/>
    <s v="Unknown"/>
    <m/>
    <s v="Not Published"/>
    <m/>
  </r>
  <r>
    <x v="29"/>
    <d v="2020-05-24T00:00:00"/>
    <d v="2020-05-28T00:00:00"/>
    <s v="SS06"/>
    <x v="3"/>
    <x v="20"/>
    <x v="20"/>
    <x v="35"/>
    <x v="36"/>
    <m/>
    <s v="Ngop Town"/>
    <n v="9.1659437940000004"/>
    <n v="29.005130000000001"/>
    <x v="1"/>
    <x v="2"/>
    <s v="SD01"/>
    <x v="3"/>
    <s v="SD01007"/>
    <s v="Khartoum"/>
    <s v="unknown"/>
    <s v="unknown"/>
    <s v="Soba Araba"/>
    <n v="15.5"/>
    <n v="32.64"/>
    <s v="Key informant interview "/>
    <x v="2"/>
    <x v="3"/>
    <x v="0"/>
    <s v="Public Transport"/>
    <s v="Yes"/>
    <s v="Less than 3 months"/>
    <s v="No"/>
    <s v="N/A"/>
    <s v="N/A"/>
    <s v="N/A"/>
    <s v="N/A"/>
    <s v="N/A"/>
    <s v="No"/>
    <n v="119"/>
    <n v="17"/>
    <s v="1-3 years"/>
    <s v="Unknown"/>
    <n v="0"/>
    <n v="0"/>
    <n v="58"/>
    <n v="406"/>
    <n v="0"/>
    <n v="0"/>
    <n v="58"/>
    <n v="406"/>
    <n v="11"/>
    <n v="10"/>
    <n v="21"/>
    <n v="25"/>
    <n v="34"/>
    <n v="43"/>
    <n v="79"/>
    <n v="135"/>
    <n v="20"/>
    <n v="28"/>
    <n v="165"/>
    <n v="241"/>
    <n v="406"/>
    <b v="1"/>
    <s v="Yes"/>
    <s v="Yes"/>
    <s v="Yes"/>
    <s v="Yes"/>
    <s v="Yes"/>
    <s v="Yes"/>
    <s v="Yes"/>
    <s v="No"/>
    <s v="N/A"/>
    <s v="No"/>
    <s v="No"/>
    <s v="No"/>
    <s v="Yes but not enough"/>
    <s v="No"/>
    <s v="No"/>
    <s v="No"/>
    <s v="Unknown"/>
    <m/>
    <s v="Not Published"/>
    <m/>
  </r>
  <r>
    <x v="30"/>
    <d v="2020-05-08T00:00:00"/>
    <s v="unknown"/>
    <s v="SS03"/>
    <x v="5"/>
    <x v="23"/>
    <x v="23"/>
    <x v="36"/>
    <x v="37"/>
    <m/>
    <s v="Walgak"/>
    <n v="8.1543770000000002"/>
    <n v="32.201614999999997"/>
    <x v="1"/>
    <x v="4"/>
    <s v="ETH12"/>
    <x v="11"/>
    <s v="ETH1201"/>
    <s v="Gambella"/>
    <s v="unknown"/>
    <s v="unknown"/>
    <s v="Gambella"/>
    <n v="8.1469900000000006"/>
    <n v="33.973350000000003"/>
    <s v="Remote Assessment (e.g. phone interview, outside interview"/>
    <x v="2"/>
    <x v="3"/>
    <x v="0"/>
    <s v="On foot"/>
    <m/>
    <s v="1-3 years"/>
    <s v="No"/>
    <m/>
    <m/>
    <m/>
    <m/>
    <m/>
    <s v="No"/>
    <m/>
    <m/>
    <s v="1-3 years"/>
    <s v="No funds to travel"/>
    <n v="0"/>
    <n v="0"/>
    <n v="148"/>
    <n v="654"/>
    <n v="0"/>
    <n v="0"/>
    <n v="148"/>
    <n v="654"/>
    <n v="58"/>
    <n v="81"/>
    <n v="65"/>
    <n v="95"/>
    <n v="70"/>
    <n v="85"/>
    <n v="57"/>
    <n v="103"/>
    <n v="15"/>
    <n v="25"/>
    <n v="265"/>
    <n v="389"/>
    <n v="654"/>
    <b v="1"/>
    <s v="No"/>
    <s v="No"/>
    <s v="Yes"/>
    <s v="Yes"/>
    <s v="No"/>
    <s v="Yes"/>
    <s v="Yes"/>
    <s v="No"/>
    <s v="N/A"/>
    <s v="No"/>
    <s v="No"/>
    <s v="No"/>
    <s v="Yes but not enough"/>
    <s v="No"/>
    <s v="No"/>
    <s v="No"/>
    <s v="No"/>
    <m/>
    <s v="Not Published"/>
    <m/>
  </r>
  <r>
    <x v="31"/>
    <d v="2020-05-22T00:00:00"/>
    <d v="2020-05-30T00:00:00"/>
    <s v="SS03"/>
    <x v="5"/>
    <x v="24"/>
    <x v="24"/>
    <x v="37"/>
    <x v="38"/>
    <m/>
    <s v="Bor Highlands"/>
    <n v="6.2477"/>
    <n v="31.5595"/>
    <x v="2"/>
    <x v="0"/>
    <s v="SS03"/>
    <x v="5"/>
    <s v="SS0303"/>
    <s v="Bor South"/>
    <s v="SS030303"/>
    <s v="Bor Town"/>
    <s v="Ariek Center, Thouawai, Jarwong, Lengguet, Kondai, Panliet, Lekyak, Moldoor, Hai-Panjak, Tibek, Nigel, Langbaar, Achendir, Malou, Leudiet"/>
    <n v="6.2477"/>
    <n v="31.5595"/>
    <s v="Key informant interview "/>
    <x v="1"/>
    <x v="6"/>
    <x v="0"/>
    <s v="On foot"/>
    <s v="Yes"/>
    <s v="Unknown"/>
    <s v="No"/>
    <s v="N/A"/>
    <s v="N/A"/>
    <s v="N/A"/>
    <s v="N/A"/>
    <s v="N/A"/>
    <s v="Yes"/>
    <s v=" "/>
    <s v=" "/>
    <s v="Unknown"/>
    <s v="Unknown"/>
    <n v="2507"/>
    <n v="12320"/>
    <n v="0"/>
    <n v="0"/>
    <n v="0"/>
    <n v="0"/>
    <n v="2507"/>
    <n v="12320"/>
    <n v="668"/>
    <n v="1026"/>
    <n v="1026"/>
    <n v="1293"/>
    <n v="876"/>
    <n v="1058"/>
    <n v="2057"/>
    <n v="3435"/>
    <n v="354"/>
    <n v="527"/>
    <n v="4981"/>
    <n v="7339"/>
    <n v="12320"/>
    <b v="1"/>
    <s v="Yes"/>
    <s v="Yes"/>
    <s v="Yes"/>
    <s v="Yes"/>
    <s v="Yes"/>
    <s v="Yes"/>
    <s v="Yes"/>
    <s v="No"/>
    <s v="N/A"/>
    <s v="No"/>
    <s v="No"/>
    <s v="No"/>
    <s v="No"/>
    <s v="No"/>
    <s v="No"/>
    <s v="No"/>
    <s v="Unknown"/>
    <m/>
    <s v="Not Published"/>
    <m/>
  </r>
  <r>
    <x v="32"/>
    <d v="2020-05-31T00:00:00"/>
    <d v="2020-06-02T00:00:00"/>
    <s v="SS06"/>
    <x v="3"/>
    <x v="20"/>
    <x v="20"/>
    <x v="35"/>
    <x v="36"/>
    <m/>
    <s v="Chachuor"/>
    <n v="9.1820000000000004"/>
    <n v="28.934000000000001"/>
    <x v="2"/>
    <x v="0"/>
    <s v="SS09"/>
    <x v="10"/>
    <s v="SS0606"/>
    <s v="Mayom"/>
    <s v="SS060606"/>
    <s v="Pub"/>
    <s v="Luok"/>
    <n v="9.2449999999999992"/>
    <n v="28.908000000000001"/>
    <s v="Key informant interview "/>
    <x v="1"/>
    <x v="1"/>
    <x v="0"/>
    <s v="Public Transport"/>
    <s v="No"/>
    <s v="Less than 3 months"/>
    <s v="No"/>
    <s v="N/A"/>
    <s v="N/A"/>
    <s v="N/A"/>
    <s v="N/A"/>
    <s v="N/A"/>
    <s v="No"/>
    <n v="133"/>
    <n v="19"/>
    <s v="Habitual Residence"/>
    <s v="Unknown"/>
    <n v="30"/>
    <n v="210"/>
    <n v="0"/>
    <n v="0"/>
    <n v="0"/>
    <n v="0"/>
    <n v="30"/>
    <n v="210"/>
    <n v="9"/>
    <n v="13"/>
    <n v="16"/>
    <n v="25"/>
    <n v="16"/>
    <n v="16"/>
    <n v="34"/>
    <n v="63"/>
    <n v="8"/>
    <n v="10"/>
    <n v="83"/>
    <n v="127"/>
    <n v="210"/>
    <b v="1"/>
    <s v="Yes"/>
    <s v="Yes"/>
    <s v="Yes"/>
    <s v="Yes"/>
    <s v="Yes"/>
    <s v="Yes"/>
    <s v="Yes"/>
    <s v="No"/>
    <s v="N/A"/>
    <s v="No"/>
    <s v="No"/>
    <s v="No"/>
    <s v="Yes but not enough"/>
    <s v="No"/>
    <s v="No"/>
    <s v="No"/>
    <s v="Unknown"/>
    <m/>
    <s v="Not Published"/>
    <m/>
  </r>
  <r>
    <x v="32"/>
    <d v="2020-05-31T00:00:00"/>
    <d v="2020-06-02T00:00:00"/>
    <s v="SS08"/>
    <x v="7"/>
    <x v="25"/>
    <x v="25"/>
    <x v="38"/>
    <x v="39"/>
    <m/>
    <s v="Kueyiik"/>
    <n v="9.0079999999999991"/>
    <n v="28.806999999999999"/>
    <x v="4"/>
    <x v="0"/>
    <s v="SS09"/>
    <x v="10"/>
    <s v="SS0606"/>
    <s v="Mayom"/>
    <s v="SS060601"/>
    <s v="Bieh"/>
    <s v="BiehKuach, Tongtuol"/>
    <n v="9.0739999999999998"/>
    <n v="28.765999999999998"/>
    <s v="Key informant interview "/>
    <x v="1"/>
    <x v="1"/>
    <x v="0"/>
    <s v="Public Transport"/>
    <s v="No"/>
    <s v="Less than 3 months"/>
    <s v="No"/>
    <s v="N/A"/>
    <s v="N/A"/>
    <s v="N/A"/>
    <s v="N/A"/>
    <s v="N/A"/>
    <s v="No"/>
    <n v="119"/>
    <n v="17"/>
    <s v="Habitual Residence"/>
    <s v="Unknown"/>
    <n v="39"/>
    <n v="273"/>
    <n v="0"/>
    <n v="0"/>
    <n v="0"/>
    <n v="0"/>
    <n v="39"/>
    <n v="273"/>
    <n v="13"/>
    <n v="11"/>
    <n v="16"/>
    <n v="24"/>
    <n v="27"/>
    <n v="25"/>
    <n v="52"/>
    <n v="85"/>
    <n v="10"/>
    <n v="10"/>
    <n v="118"/>
    <n v="155"/>
    <n v="273"/>
    <b v="1"/>
    <s v="Yes"/>
    <s v="Yes"/>
    <s v="Yes"/>
    <s v="Yes"/>
    <s v="Yes"/>
    <s v="Yes"/>
    <s v="Yes"/>
    <s v="No"/>
    <s v="N/A"/>
    <s v="No"/>
    <s v="No"/>
    <s v="No"/>
    <s v="Yes but not enough"/>
    <s v="No"/>
    <s v="No"/>
    <s v="No"/>
    <s v="Unknown"/>
    <m/>
    <s v="Not Published"/>
    <m/>
  </r>
  <r>
    <x v="32"/>
    <d v="2020-05-31T00:00:00"/>
    <d v="2020-06-02T00:00:00"/>
    <s v="SS06"/>
    <x v="3"/>
    <x v="20"/>
    <x v="20"/>
    <x v="39"/>
    <x v="40"/>
    <m/>
    <s v="Nienkel"/>
    <n v="9.1080000000000005"/>
    <n v="28.808"/>
    <x v="0"/>
    <x v="0"/>
    <s v="SS09"/>
    <x v="10"/>
    <s v="SS0606"/>
    <s v="Mayom"/>
    <s v="SS060601"/>
    <s v="Bieh"/>
    <s v="Jiethchuol, Tuochloka, Bieh"/>
    <n v="9.1560000000000006"/>
    <n v="28.797000000000001"/>
    <s v="Key informant interview "/>
    <x v="1"/>
    <x v="1"/>
    <x v="0"/>
    <s v="Public Transport"/>
    <s v="No"/>
    <s v="Less than 3 months"/>
    <s v="No"/>
    <s v="N/A"/>
    <s v="N/A"/>
    <s v="N/A"/>
    <s v="N/A"/>
    <s v="N/A"/>
    <s v="No"/>
    <n v="140"/>
    <n v="20"/>
    <s v="Habitual Residence"/>
    <s v="Unknown"/>
    <n v="122"/>
    <n v="854"/>
    <n v="0"/>
    <n v="0"/>
    <n v="0"/>
    <n v="0"/>
    <n v="122"/>
    <n v="854"/>
    <n v="15"/>
    <n v="18"/>
    <n v="60"/>
    <n v="59"/>
    <n v="116"/>
    <n v="99"/>
    <n v="157"/>
    <n v="232"/>
    <n v="43"/>
    <n v="55"/>
    <n v="391"/>
    <n v="463"/>
    <n v="854"/>
    <b v="1"/>
    <s v="Yes"/>
    <s v="Yes"/>
    <s v="Yes"/>
    <s v="Yes"/>
    <s v="Yes"/>
    <s v="Yes"/>
    <s v="Yes"/>
    <s v="No"/>
    <s v="N/A"/>
    <s v="No"/>
    <s v="No"/>
    <s v="No"/>
    <s v="Yes but not enough"/>
    <s v="No"/>
    <s v="No"/>
    <s v="No"/>
    <s v="Unknown"/>
    <m/>
    <s v="Not Published"/>
    <m/>
  </r>
  <r>
    <x v="33"/>
    <d v="2020-05-18T00:00:00"/>
    <d v="2020-05-31T00:00:00"/>
    <s v="SS01"/>
    <x v="2"/>
    <x v="17"/>
    <x v="17"/>
    <x v="22"/>
    <x v="41"/>
    <m/>
    <s v="Wonduruba centre"/>
    <n v="4.5181800000000001"/>
    <n v="31.032730000000001"/>
    <x v="0"/>
    <x v="0"/>
    <s v="SS01"/>
    <x v="9"/>
    <s v="SS0101"/>
    <s v="Juba"/>
    <s v="SS010116"/>
    <s v="Wondurba, Maji"/>
    <s v="Wondurba"/>
    <n v="4.5181800000000001"/>
    <n v="31.032730000000001"/>
    <s v="Remote Assessment (e.g. phone interview, outside interview"/>
    <x v="2"/>
    <x v="3"/>
    <x v="0"/>
    <s v="Public Transport"/>
    <s v="Yes"/>
    <s v="Unknown"/>
    <s v="No"/>
    <s v="N/A"/>
    <s v="N/A"/>
    <s v="N/A"/>
    <s v="N/A"/>
    <s v="N/A"/>
    <s v="No"/>
    <n v="2160"/>
    <n v="360"/>
    <s v="&lt; 3 months ⃝"/>
    <s v="Unknown"/>
    <n v="0"/>
    <n v="0"/>
    <n v="360"/>
    <n v="2160"/>
    <n v="0"/>
    <n v="0"/>
    <n v="360"/>
    <n v="2160"/>
    <n v="180"/>
    <n v="190"/>
    <n v="210"/>
    <n v="240"/>
    <n v="240"/>
    <n v="260"/>
    <n v="330"/>
    <n v="350"/>
    <n v="90"/>
    <n v="70"/>
    <n v="1050"/>
    <n v="1110"/>
    <n v="2160"/>
    <b v="1"/>
    <s v="Yes"/>
    <s v="Yes"/>
    <s v="Yes"/>
    <s v="Yes"/>
    <s v="Yes"/>
    <s v="Yes"/>
    <s v="Yes"/>
    <s v="No"/>
    <s v="N/A"/>
    <s v="No"/>
    <s v="No"/>
    <s v="No"/>
    <s v="Yes but not enough"/>
    <s v="Yes, but not enough"/>
    <s v="No"/>
    <s v="Unknown"/>
    <s v="Unknown"/>
    <m/>
    <s v="Not Published"/>
    <m/>
  </r>
  <r>
    <x v="34"/>
    <d v="2020-05-23T00:00:00"/>
    <d v="2020-06-01T00:00:00"/>
    <s v="SS10"/>
    <x v="4"/>
    <x v="26"/>
    <x v="26"/>
    <x v="40"/>
    <x v="42"/>
    <m/>
    <s v="Kulu"/>
    <n v="6.2282601939999997"/>
    <n v="29.936985360000001"/>
    <x v="0"/>
    <x v="0"/>
    <s v="SS10"/>
    <x v="4"/>
    <s v="SS1006"/>
    <s v="Mvolo"/>
    <s v="SS100604"/>
    <s v="Kokori"/>
    <s v="Banbol, Kokori &amp; Dulo road"/>
    <n v="6.31853"/>
    <n v="30.0676633"/>
    <s v="Direct Visit"/>
    <x v="1"/>
    <x v="1"/>
    <x v="0"/>
    <s v="On foot"/>
    <s v="Yes"/>
    <s v="Less than 3 months"/>
    <s v="No"/>
    <s v="N/A"/>
    <s v="N/A"/>
    <s v="N/A"/>
    <s v="N/A"/>
    <s v="N/A"/>
    <s v="Yes"/>
    <s v=" "/>
    <s v=" "/>
    <s v="1-3 years"/>
    <s v="N/A"/>
    <n v="1801"/>
    <n v="6804"/>
    <n v="0"/>
    <n v="0"/>
    <n v="0"/>
    <n v="0"/>
    <n v="1801"/>
    <n v="6804"/>
    <n v="172"/>
    <n v="163"/>
    <n v="567"/>
    <n v="595"/>
    <n v="1199"/>
    <n v="1097"/>
    <n v="1290"/>
    <n v="1335"/>
    <n v="242"/>
    <n v="144"/>
    <n v="3470"/>
    <n v="3334"/>
    <n v="6804"/>
    <b v="1"/>
    <s v="Yes"/>
    <s v="Yes"/>
    <s v="Yes"/>
    <s v="Yes"/>
    <s v="Yes"/>
    <s v="Yes"/>
    <s v="No"/>
    <s v="No"/>
    <s v="N/A"/>
    <s v="No"/>
    <s v="Yes, but not enough"/>
    <s v="Yes, but not enough"/>
    <s v="Yes but not enough"/>
    <s v="No"/>
    <s v="No"/>
    <s v="No"/>
    <s v="Unknown"/>
    <m/>
    <s v="Not Published"/>
    <m/>
  </r>
  <r>
    <x v="35"/>
    <d v="2020-06-18T00:00:00"/>
    <d v="2020-06-28T00:00:00"/>
    <s v="SS03"/>
    <x v="5"/>
    <x v="24"/>
    <x v="24"/>
    <x v="37"/>
    <x v="38"/>
    <m/>
    <s v="Bor Town"/>
    <n v="6.2065000000000001"/>
    <n v="31.578600000000002"/>
    <x v="2"/>
    <x v="0"/>
    <s v="SS03"/>
    <x v="5"/>
    <s v="SS0303"/>
    <s v="Bor South"/>
    <s v="SS030306"/>
    <s v="Makuach, Jalle, Anyidi &amp; Baidit"/>
    <s v="Konbeek, Kolmerek, Akuai Deng, Anyidi &amp; Tong"/>
    <n v="6.2149999999999999"/>
    <n v="31.665900000000001"/>
    <s v="Key informant interview "/>
    <x v="1"/>
    <x v="1"/>
    <x v="0"/>
    <s v="On foot"/>
    <s v="Yes"/>
    <s v="Habitual Residence"/>
    <s v="No"/>
    <s v="N/A"/>
    <s v="N/A"/>
    <s v="N/A"/>
    <s v="N/A"/>
    <s v="N/A"/>
    <s v="No"/>
    <n v="17825"/>
    <n v="5241"/>
    <s v="Habitual Residence"/>
    <s v="Livelihood activities"/>
    <n v="2708"/>
    <n v="15031"/>
    <n v="0"/>
    <n v="0"/>
    <n v="0"/>
    <n v="0"/>
    <n v="2708"/>
    <n v="15031"/>
    <n v="782"/>
    <n v="1218"/>
    <n v="1218"/>
    <n v="1578"/>
    <n v="1067"/>
    <n v="1293"/>
    <n v="2510"/>
    <n v="4299"/>
    <n v="436"/>
    <n v="630"/>
    <n v="6013"/>
    <n v="9018"/>
    <n v="15031"/>
    <b v="1"/>
    <s v="Yes"/>
    <s v="Yes"/>
    <s v="Yes"/>
    <s v="Yes"/>
    <s v="No"/>
    <s v="Yes"/>
    <s v="No"/>
    <s v="No"/>
    <s v="N/A"/>
    <s v="No"/>
    <s v="No"/>
    <s v="No"/>
    <s v="No"/>
    <s v="No"/>
    <s v="No"/>
    <s v="No"/>
    <s v="Unknown"/>
    <m/>
    <s v="Not Published"/>
    <m/>
  </r>
  <r>
    <x v="36"/>
    <d v="2020-07-02T00:00:00"/>
    <d v="2020-07-10T00:00:00"/>
    <s v="SS03"/>
    <x v="5"/>
    <x v="24"/>
    <x v="24"/>
    <x v="41"/>
    <x v="38"/>
    <s v="ssid_SS0303_0028"/>
    <s v="Black Eagle Academy"/>
    <n v="6.2162199999999999"/>
    <n v="31.575389999999999"/>
    <x v="3"/>
    <x v="0"/>
    <s v="SS03"/>
    <x v="5"/>
    <s v="SS0310"/>
    <s v="Twic East"/>
    <s v="SS031001"/>
    <s v="Ajuong"/>
    <s v="Paliau"/>
    <n v="6.9590199999999998"/>
    <n v="31.373570000000001"/>
    <s v="Direct Visit"/>
    <x v="0"/>
    <x v="1"/>
    <x v="0"/>
    <s v="Boat/Canoe"/>
    <s v="Yes"/>
    <s v="1-3 years"/>
    <s v="No"/>
    <s v="N/A"/>
    <s v="N/A"/>
    <s v="N/A"/>
    <s v="N/A"/>
    <s v="N/A"/>
    <s v="Yes"/>
    <s v="N/A"/>
    <s v="N/A"/>
    <s v="N/A"/>
    <s v="N/A"/>
    <n v="301"/>
    <n v="2322"/>
    <n v="0"/>
    <n v="0"/>
    <n v="0"/>
    <n v="0"/>
    <n v="301"/>
    <n v="2322"/>
    <n v="121"/>
    <n v="188"/>
    <n v="188"/>
    <n v="244"/>
    <n v="165"/>
    <n v="200"/>
    <n v="388"/>
    <n v="661"/>
    <n v="67"/>
    <n v="100"/>
    <n v="929"/>
    <n v="1393"/>
    <n v="2322"/>
    <b v="1"/>
    <s v="Yes"/>
    <s v="Yes"/>
    <s v="Yes"/>
    <s v="Yes"/>
    <s v="Yes"/>
    <s v="Yes"/>
    <s v="Yes"/>
    <s v="No"/>
    <s v="N/A"/>
    <s v="Yes"/>
    <s v="Yes"/>
    <s v="Yes"/>
    <s v="Yes"/>
    <s v="Yes"/>
    <s v="Yes"/>
    <s v="Yes, but not enough"/>
    <s v="Unknown"/>
    <m/>
    <s v="Not Published"/>
    <m/>
  </r>
  <r>
    <x v="36"/>
    <d v="2020-06-30T00:00:00"/>
    <d v="2020-07-07T00:00:00"/>
    <s v="SS03"/>
    <x v="5"/>
    <x v="24"/>
    <x v="24"/>
    <x v="41"/>
    <x v="38"/>
    <s v="ssid_SS0303_0025"/>
    <s v="Bor Girls Primary "/>
    <n v="6.2123200000000001"/>
    <n v="31.577780000000001"/>
    <x v="3"/>
    <x v="0"/>
    <s v="SS03"/>
    <x v="5"/>
    <s v="SS0310"/>
    <s v="Twic East"/>
    <s v="SS031005"/>
    <s v="Pakeer"/>
    <s v="Patiou, Nyany &amp; Maar"/>
    <n v="6.8811600000000004"/>
    <n v="31.37809"/>
    <s v="Direct Visit"/>
    <x v="0"/>
    <x v="1"/>
    <x v="0"/>
    <s v="Boat/Canoe"/>
    <s v="Yes"/>
    <s v="1-3 years"/>
    <s v="No"/>
    <s v="N/A"/>
    <s v="N/A"/>
    <s v="N/A"/>
    <s v="N/A"/>
    <s v="N/A"/>
    <s v="Yes"/>
    <s v="N/A"/>
    <s v="N/A"/>
    <s v="N/A"/>
    <s v="N/A"/>
    <n v="563"/>
    <n v="4053"/>
    <n v="0"/>
    <n v="0"/>
    <n v="0"/>
    <n v="0"/>
    <n v="563"/>
    <n v="4053"/>
    <n v="211"/>
    <n v="328"/>
    <n v="328"/>
    <n v="426"/>
    <n v="288"/>
    <n v="349"/>
    <n v="677"/>
    <n v="1154"/>
    <n v="118"/>
    <n v="174"/>
    <n v="1622"/>
    <n v="2431"/>
    <n v="4053"/>
    <b v="1"/>
    <s v="Yes"/>
    <s v="Yes"/>
    <s v="Yes"/>
    <s v="Yes"/>
    <s v="Yes"/>
    <s v="Yes"/>
    <s v="Yes"/>
    <s v="No"/>
    <s v="N/A"/>
    <s v="Yes"/>
    <s v="Yes"/>
    <s v="Yes"/>
    <s v="Yes"/>
    <s v="Yes"/>
    <s v="Yes"/>
    <s v="Yes, but not enough"/>
    <s v="Unknown"/>
    <m/>
    <s v="Not Published"/>
    <m/>
  </r>
  <r>
    <x v="36"/>
    <d v="2020-06-17T00:00:00"/>
    <d v="2020-07-07T00:00:00"/>
    <s v="SS03"/>
    <x v="5"/>
    <x v="24"/>
    <x v="24"/>
    <x v="41"/>
    <x v="38"/>
    <s v="ssid_SS0303_0024"/>
    <s v="Bor Town"/>
    <n v="6.2158300000000004"/>
    <n v="31.577269999999999"/>
    <x v="3"/>
    <x v="0"/>
    <s v="SS03"/>
    <x v="5"/>
    <s v="SS0305"/>
    <s v="Duk"/>
    <s v="SS030503"/>
    <s v="Duk Padiet"/>
    <s v="Duk Padiet"/>
    <n v="7.7498699999999996"/>
    <n v="31.39584"/>
    <s v="Direct Visit"/>
    <x v="1"/>
    <x v="1"/>
    <x v="0"/>
    <s v="On foot"/>
    <s v="Yes"/>
    <s v="1-3 years"/>
    <s v="No"/>
    <s v="N/A"/>
    <s v="N/A"/>
    <s v="N/A"/>
    <s v="N/A"/>
    <s v="N/A"/>
    <s v="Yes"/>
    <s v="N/A"/>
    <s v="N/A"/>
    <s v="N/A"/>
    <s v="N/A"/>
    <n v="8"/>
    <n v="41"/>
    <n v="0"/>
    <n v="0"/>
    <n v="0"/>
    <n v="0"/>
    <n v="8"/>
    <n v="41"/>
    <n v="2"/>
    <n v="3"/>
    <n v="3"/>
    <n v="4"/>
    <n v="3"/>
    <n v="4"/>
    <n v="7"/>
    <n v="12"/>
    <n v="1"/>
    <n v="2"/>
    <n v="16"/>
    <n v="25"/>
    <n v="41"/>
    <b v="1"/>
    <s v="Yes"/>
    <s v="Yes"/>
    <s v="Yes"/>
    <s v="Yes"/>
    <s v="Yes"/>
    <s v="Yes"/>
    <s v="Yes"/>
    <s v="No"/>
    <s v="N/A"/>
    <s v="Yes"/>
    <s v="Yes"/>
    <s v="Yes"/>
    <s v="Yes"/>
    <s v="Yes"/>
    <s v="Yes"/>
    <s v="Yes, but not enough"/>
    <s v="Unknown"/>
    <m/>
    <s v="Not Published"/>
    <m/>
  </r>
  <r>
    <x v="36"/>
    <d v="2020-06-30T00:00:00"/>
    <d v="2020-07-07T00:00:00"/>
    <s v="SS03"/>
    <x v="5"/>
    <x v="24"/>
    <x v="24"/>
    <x v="41"/>
    <x v="38"/>
    <s v="ssid_SS0303_0026"/>
    <s v="Matyrs Primary School"/>
    <n v="6.2247399999999997"/>
    <n v="31.563559999999999"/>
    <x v="3"/>
    <x v="0"/>
    <s v="SS03"/>
    <x v="5"/>
    <s v="SS0310"/>
    <s v="Twic East"/>
    <s v="SS031005"/>
    <s v="Pakeer"/>
    <s v="Patiou, Nyany &amp; Maar"/>
    <n v="6.7749800000000002"/>
    <n v="31.409030000000001"/>
    <s v="Direct Visit"/>
    <x v="0"/>
    <x v="1"/>
    <x v="0"/>
    <s v="Boat/Canoe"/>
    <s v="Yes"/>
    <s v="1-3 years"/>
    <s v="No"/>
    <s v="N/A"/>
    <s v="N/A"/>
    <s v="N/A"/>
    <s v="N/A"/>
    <s v="N/A"/>
    <s v="Yes"/>
    <s v="N/A"/>
    <s v="N/A"/>
    <s v="N/A"/>
    <s v="N/A"/>
    <n v="441"/>
    <n v="3181"/>
    <n v="0"/>
    <n v="0"/>
    <n v="0"/>
    <n v="0"/>
    <n v="441"/>
    <n v="3181"/>
    <n v="165"/>
    <n v="258"/>
    <n v="258"/>
    <n v="334"/>
    <n v="226"/>
    <n v="274"/>
    <n v="531"/>
    <n v="906"/>
    <n v="92"/>
    <n v="137"/>
    <n v="1272"/>
    <n v="1909"/>
    <n v="3181"/>
    <b v="1"/>
    <s v="Yes"/>
    <s v="Yes"/>
    <s v="Yes"/>
    <s v="Yes"/>
    <s v="Yes"/>
    <s v="Yes"/>
    <s v="Yes"/>
    <s v="No"/>
    <s v="N/A"/>
    <s v="Yes"/>
    <s v="Yes"/>
    <s v="Yes"/>
    <s v="Yes"/>
    <s v="Yes"/>
    <s v="Yes"/>
    <s v="Yes, but not enough"/>
    <s v="Unknown"/>
    <m/>
    <s v="Not Published"/>
    <m/>
  </r>
  <r>
    <x v="36"/>
    <d v="2020-06-30T00:00:00"/>
    <d v="2020-07-07T00:00:00"/>
    <s v="SS03"/>
    <x v="5"/>
    <x v="24"/>
    <x v="24"/>
    <x v="41"/>
    <x v="38"/>
    <s v="ssid_SS0303_0027"/>
    <s v="Pentacostal Church, Langbaar"/>
    <n v="6.22309"/>
    <n v="31.569099999999999"/>
    <x v="3"/>
    <x v="0"/>
    <s v="SS03"/>
    <x v="5"/>
    <s v="SS0310"/>
    <s v="Twic East"/>
    <s v="SS031005"/>
    <s v="Pakeer"/>
    <s v="Patiou &amp; Paliau"/>
    <n v="6.7749800000000002"/>
    <n v="31.409030000000001"/>
    <s v="Direct Visit"/>
    <x v="0"/>
    <x v="1"/>
    <x v="0"/>
    <s v="Boat/Canoe"/>
    <s v="Yes"/>
    <s v="1-3 years"/>
    <s v="No"/>
    <s v="N/A"/>
    <s v="N/A"/>
    <s v="N/A"/>
    <s v="N/A"/>
    <s v="N/A"/>
    <s v="Yes"/>
    <s v="N/A"/>
    <s v="N/A"/>
    <s v="N/A"/>
    <s v="N/A"/>
    <n v="466"/>
    <n v="3544"/>
    <n v="0"/>
    <n v="0"/>
    <n v="0"/>
    <n v="0"/>
    <n v="466"/>
    <n v="3544"/>
    <n v="184"/>
    <n v="287"/>
    <n v="287"/>
    <n v="372"/>
    <n v="252"/>
    <n v="305"/>
    <n v="592"/>
    <n v="1010"/>
    <n v="103"/>
    <n v="152"/>
    <n v="1418"/>
    <n v="2126"/>
    <n v="3544"/>
    <b v="1"/>
    <s v="Yes"/>
    <s v="Yes"/>
    <s v="Yes"/>
    <s v="Yes"/>
    <s v="Yes"/>
    <s v="Yes"/>
    <s v="Yes"/>
    <s v="No"/>
    <s v="N/A"/>
    <s v="Yes"/>
    <s v="Yes"/>
    <s v="Yes"/>
    <s v="Yes"/>
    <s v="Yes"/>
    <s v="Yes"/>
    <s v="Yes, but not enough"/>
    <s v="Unknown"/>
    <m/>
    <s v="Not Published"/>
    <m/>
  </r>
  <r>
    <x v="37"/>
    <d v="2020-06-19T00:00:00"/>
    <d v="2020-06-30T00:00:00"/>
    <s v="SS10"/>
    <x v="4"/>
    <x v="27"/>
    <x v="27"/>
    <x v="42"/>
    <x v="43"/>
    <s v="ssid_SS1009_0016"/>
    <s v=" Nabisue"/>
    <n v="5.6466960000000004"/>
    <n v="27.497112000000001"/>
    <x v="0"/>
    <x v="0"/>
    <s v="SS10"/>
    <x v="4"/>
    <s v="SS1009"/>
    <s v="Tambura"/>
    <s v="SS100905"/>
    <s v="Tambura"/>
    <s v="Yistar, Nambia"/>
    <n v="5.6232100000000003"/>
    <n v="27.475090000000002"/>
    <s v="Remote Assessment (e.g. phone interview, outside interview"/>
    <x v="0"/>
    <x v="0"/>
    <x v="0"/>
    <s v="On foot"/>
    <s v="Yes"/>
    <s v="Habitual Residence"/>
    <s v="No"/>
    <s v="N/A"/>
    <s v="N/A"/>
    <s v="N/A"/>
    <s v="N/A"/>
    <s v="N/A"/>
    <s v="No"/>
    <s v="Unknown"/>
    <s v="Unknown"/>
    <s v="Habitual Residence"/>
    <s v="Livelihood activities"/>
    <n v="108"/>
    <n v="543"/>
    <n v="0"/>
    <n v="0"/>
    <n v="0"/>
    <n v="0"/>
    <n v="108"/>
    <n v="543"/>
    <n v="20"/>
    <n v="24"/>
    <n v="38"/>
    <n v="55"/>
    <n v="33"/>
    <n v="62"/>
    <n v="77"/>
    <n v="177"/>
    <n v="14"/>
    <n v="43"/>
    <n v="182"/>
    <n v="361"/>
    <n v="543"/>
    <b v="1"/>
    <s v="Yes"/>
    <s v="Yes"/>
    <s v="Yes"/>
    <s v="Yes"/>
    <s v="No"/>
    <s v="No"/>
    <s v="No"/>
    <s v="No"/>
    <s v="N/A"/>
    <s v="Yes, but not enough"/>
    <s v="Yes, but not enough"/>
    <s v="Yes, but not enough"/>
    <s v="Yes"/>
    <s v="No"/>
    <s v="No"/>
    <s v="No"/>
    <s v="Unknown"/>
    <m/>
    <s v="Not Published"/>
    <m/>
  </r>
  <r>
    <x v="37"/>
    <d v="2020-06-20T00:00:00"/>
    <d v="2020-06-30T00:00:00"/>
    <s v="SS10"/>
    <x v="4"/>
    <x v="27"/>
    <x v="27"/>
    <x v="42"/>
    <x v="43"/>
    <s v="ssid_SS1009_0025"/>
    <s v="Anisonga"/>
    <n v="5.5981690000000004"/>
    <n v="27.470155999999999"/>
    <x v="0"/>
    <x v="0"/>
    <s v="SS10"/>
    <x v="4"/>
    <s v="SS1009"/>
    <s v="Tambura"/>
    <s v="SS100905"/>
    <s v="Tambura"/>
    <s v="Yistar, Nambia"/>
    <n v="5.6232100000000003"/>
    <n v="27.475090000000002"/>
    <s v="Remote Assessment (e.g. phone interview, outside interview"/>
    <x v="0"/>
    <x v="0"/>
    <x v="0"/>
    <s v="On foot"/>
    <s v="Yes"/>
    <s v="Habitual Residence"/>
    <s v="No"/>
    <s v="N/A"/>
    <s v="N/A"/>
    <s v="N/A"/>
    <s v="N/A"/>
    <s v="N/A"/>
    <s v="No"/>
    <s v="Unknown"/>
    <s v="Unknown"/>
    <s v="Habitual Residence"/>
    <s v="Guarding property"/>
    <n v="191"/>
    <n v="959"/>
    <n v="0"/>
    <n v="0"/>
    <n v="0"/>
    <n v="0"/>
    <n v="191"/>
    <n v="959"/>
    <n v="34"/>
    <n v="41"/>
    <n v="71"/>
    <n v="109"/>
    <n v="56"/>
    <n v="102"/>
    <n v="132"/>
    <n v="301"/>
    <n v="42"/>
    <n v="71"/>
    <n v="335"/>
    <n v="624"/>
    <n v="959"/>
    <b v="1"/>
    <s v="Yes"/>
    <s v="Yes"/>
    <s v="Yes"/>
    <s v="Yes"/>
    <s v="Yes"/>
    <s v="Yes"/>
    <s v="Yes"/>
    <s v="No"/>
    <s v="N/A"/>
    <s v="Yes, but not enough"/>
    <s v="Yes, but not enough"/>
    <s v="No"/>
    <s v="Yes but not enough"/>
    <s v="Yes"/>
    <s v="No"/>
    <s v="No"/>
    <s v="Unknown"/>
    <m/>
    <s v="Not Published"/>
    <m/>
  </r>
  <r>
    <x v="37"/>
    <d v="2020-07-14T00:00:00"/>
    <d v="2020-07-19T00:00:00"/>
    <s v="SS10"/>
    <x v="4"/>
    <x v="27"/>
    <x v="27"/>
    <x v="42"/>
    <x v="43"/>
    <s v="ssid_SS1009_0023"/>
    <s v="ECSS Tombura"/>
    <n v="5.5972749999999998"/>
    <n v="27.468039000000001"/>
    <x v="0"/>
    <x v="0"/>
    <s v="SS10"/>
    <x v="4"/>
    <s v="SS1009"/>
    <s v="Tambura"/>
    <s v="SS100905"/>
    <s v="Tambura"/>
    <s v="Tombura West ( Nambia)"/>
    <n v="5.6232100000000003"/>
    <n v="27.475090000000002"/>
    <s v="Remote Assessment (e.g. phone interview, outside interview"/>
    <x v="0"/>
    <x v="0"/>
    <x v="0"/>
    <s v="On foot"/>
    <s v="Yes"/>
    <s v="Habitual Residence"/>
    <s v="No"/>
    <s v="N/A"/>
    <s v="N/A"/>
    <s v="N/A"/>
    <s v="N/A"/>
    <s v="N/A"/>
    <s v="No"/>
    <n v="1165"/>
    <n v="233"/>
    <s v="Habitual Residence"/>
    <s v="Guarding property"/>
    <n v="169"/>
    <n v="847"/>
    <n v="0"/>
    <n v="0"/>
    <n v="0"/>
    <n v="0"/>
    <n v="169"/>
    <n v="847"/>
    <n v="28"/>
    <n v="33"/>
    <n v="59"/>
    <n v="68"/>
    <n v="46"/>
    <n v="127"/>
    <n v="81"/>
    <n v="253"/>
    <n v="65"/>
    <n v="87"/>
    <n v="279"/>
    <n v="568"/>
    <n v="847"/>
    <b v="1"/>
    <s v="Yes"/>
    <s v="Yes"/>
    <s v="Yes"/>
    <s v="Yes"/>
    <s v="Yes"/>
    <s v="No"/>
    <s v="No"/>
    <s v="No"/>
    <s v="N/A"/>
    <s v="Yes, but not enough"/>
    <s v="Yes, but not enough"/>
    <s v="Yes, but not enough"/>
    <s v="Yes but not enough"/>
    <s v="Yes, but not enough"/>
    <s v="Yes"/>
    <s v="Yes"/>
    <s v="Unknown"/>
    <m/>
    <s v="Not Published"/>
    <m/>
  </r>
  <r>
    <x v="37"/>
    <d v="2020-06-20T00:00:00"/>
    <d v="2020-07-02T00:00:00"/>
    <s v="SS10"/>
    <x v="4"/>
    <x v="27"/>
    <x v="27"/>
    <x v="42"/>
    <x v="43"/>
    <s v="ssid_SS1009_0007"/>
    <s v="Mangura"/>
    <n v="5.6128080000000002"/>
    <n v="27.475854000000002"/>
    <x v="0"/>
    <x v="0"/>
    <s v="SS10"/>
    <x v="4"/>
    <s v="SS1009"/>
    <s v="Tambura"/>
    <s v="SS100905"/>
    <s v="Tambura"/>
    <s v="Zuru B, Nambia"/>
    <n v="5.6196900000000003"/>
    <n v="27.454509999999999"/>
    <s v="Remote Assessment (e.g. phone interview, outside interview"/>
    <x v="0"/>
    <x v="0"/>
    <x v="0"/>
    <s v="On foot"/>
    <s v="Yes"/>
    <s v="Habitual Residence"/>
    <s v="No"/>
    <s v="N/A"/>
    <s v="N/A"/>
    <s v="N/A"/>
    <s v="N/A"/>
    <s v="N/A"/>
    <s v="No"/>
    <s v="Unknown"/>
    <s v="Unknown"/>
    <s v="Habitual Residence"/>
    <s v="Guarding property"/>
    <n v="97"/>
    <n v="505"/>
    <n v="0"/>
    <n v="0"/>
    <n v="0"/>
    <n v="0"/>
    <n v="97"/>
    <n v="505"/>
    <n v="18"/>
    <n v="22"/>
    <n v="34"/>
    <n v="49"/>
    <n v="50"/>
    <n v="55"/>
    <n v="69"/>
    <n v="158"/>
    <n v="11"/>
    <n v="39"/>
    <n v="182"/>
    <n v="323"/>
    <n v="505"/>
    <b v="1"/>
    <s v="Yes"/>
    <s v="Yes"/>
    <s v="Yes"/>
    <s v="Yes"/>
    <s v="Yes"/>
    <s v="Yes"/>
    <s v="No"/>
    <s v="No"/>
    <s v="N/A"/>
    <s v="Yes, but not enough"/>
    <s v="Yes, but not enough"/>
    <s v="Yes, but not enough"/>
    <s v="Yes but not enough"/>
    <s v="Yes, but not enough"/>
    <s v="Yes, but not enough"/>
    <s v="Yes, but not enough"/>
    <s v="Unknown"/>
    <m/>
    <s v="Published"/>
    <m/>
  </r>
  <r>
    <x v="37"/>
    <d v="2020-06-20T00:00:00"/>
    <d v="2020-06-30T00:00:00"/>
    <s v="SS10"/>
    <x v="4"/>
    <x v="27"/>
    <x v="27"/>
    <x v="42"/>
    <x v="43"/>
    <s v="ssid_SS1009_0026"/>
    <s v="Matakurungu"/>
    <n v="5.5761399999999997"/>
    <n v="27.455978000000002"/>
    <x v="0"/>
    <x v="0"/>
    <s v="SS10"/>
    <x v="4"/>
    <s v="SS1009"/>
    <s v="Tambura"/>
    <s v="SS100905"/>
    <s v="Tambura"/>
    <s v="Young star "/>
    <n v="5.6057329999999999"/>
    <n v="27.471838999999999"/>
    <s v="Remote Assessment (e.g. phone interview, outside interview"/>
    <x v="0"/>
    <x v="0"/>
    <x v="0"/>
    <s v="On foot"/>
    <s v="No"/>
    <s v="Habitual Residence"/>
    <s v="No"/>
    <s v="N/A"/>
    <s v="N/A"/>
    <s v="N/A"/>
    <s v="N/A"/>
    <s v="N/A"/>
    <s v="No"/>
    <s v="Unknown"/>
    <s v="Unknown"/>
    <s v="Habitual Residence"/>
    <s v="Gaurding property"/>
    <n v="102"/>
    <n v="512"/>
    <n v="0"/>
    <n v="0"/>
    <n v="0"/>
    <n v="0"/>
    <n v="102"/>
    <n v="512"/>
    <n v="19"/>
    <n v="23"/>
    <n v="37"/>
    <n v="54"/>
    <n v="31"/>
    <n v="56"/>
    <n v="73"/>
    <n v="166"/>
    <n v="13"/>
    <n v="40"/>
    <n v="173"/>
    <n v="339"/>
    <n v="512"/>
    <b v="1"/>
    <s v="Yes"/>
    <s v="Yes"/>
    <s v="Yes"/>
    <s v="Yes"/>
    <s v="Yes"/>
    <s v="No"/>
    <s v="No"/>
    <s v="No"/>
    <s v="N/A"/>
    <s v="Yes, but not enough"/>
    <s v="No"/>
    <s v="No"/>
    <s v="Yes but not enough"/>
    <s v="Yes, but not enough"/>
    <s v="No"/>
    <s v="No"/>
    <s v="Unknown"/>
    <m/>
    <s v="Not Published"/>
    <m/>
  </r>
  <r>
    <x v="37"/>
    <d v="2020-06-22T00:00:00"/>
    <d v="2020-06-29T00:00:00"/>
    <s v="SS10"/>
    <x v="4"/>
    <x v="27"/>
    <x v="27"/>
    <x v="42"/>
    <x v="43"/>
    <s v="ssid_SS1009_0010 "/>
    <s v="Nazereda"/>
    <n v="5.597944"/>
    <n v="27.468166"/>
    <x v="0"/>
    <x v="0"/>
    <s v="SS10"/>
    <x v="4"/>
    <s v="SS1009"/>
    <s v="Tambura"/>
    <s v="SS100905"/>
    <s v="Tambura"/>
    <s v="Tombura west (Giwa)"/>
    <n v="5.6185299999999998"/>
    <n v="27.462949999999999"/>
    <s v="Remote Assessment (e.g. phone interview, outside interview"/>
    <x v="0"/>
    <x v="0"/>
    <x v="0"/>
    <s v="On foot"/>
    <s v="Yes"/>
    <s v="Habitual Residence"/>
    <s v="No"/>
    <s v="N/A"/>
    <s v="N/A"/>
    <s v="N/A"/>
    <s v="N/A"/>
    <s v="N/A"/>
    <s v="No"/>
    <s v="Unknown"/>
    <s v="Unknown"/>
    <s v="Habitual Residence"/>
    <s v="Guarding property"/>
    <n v="117"/>
    <n v="595"/>
    <n v="0"/>
    <n v="0"/>
    <n v="0"/>
    <n v="0"/>
    <n v="117"/>
    <n v="595"/>
    <n v="22"/>
    <n v="27"/>
    <n v="41"/>
    <n v="61"/>
    <n v="37"/>
    <n v="68"/>
    <n v="85"/>
    <n v="195"/>
    <n v="13"/>
    <n v="46"/>
    <n v="198"/>
    <n v="397"/>
    <n v="595"/>
    <b v="1"/>
    <s v="Yes"/>
    <s v="Yes"/>
    <s v="No"/>
    <s v="Yes"/>
    <s v="No"/>
    <s v="Yes"/>
    <s v="No"/>
    <s v="No"/>
    <s v="N/A"/>
    <s v="Yes, but not enough"/>
    <s v="Yes, but not enough"/>
    <s v="No"/>
    <s v="Yes but not enough"/>
    <s v="Yes, but not enough"/>
    <s v="Yes, but not enough"/>
    <s v="No"/>
    <s v="Unknown"/>
    <m/>
    <s v="Not Published"/>
    <m/>
  </r>
  <r>
    <x v="37"/>
    <d v="2020-06-22T00:00:00"/>
    <d v="2020-06-30T00:00:00"/>
    <s v="SS10"/>
    <x v="4"/>
    <x v="27"/>
    <x v="27"/>
    <x v="42"/>
    <x v="43"/>
    <s v="ssid_SS1009_0024 "/>
    <s v="St Mary Catholic Church"/>
    <n v="5.6112469999999997"/>
    <n v="27.474398999999998"/>
    <x v="0"/>
    <x v="0"/>
    <s v="SS10"/>
    <x v="4"/>
    <s v="SS1009"/>
    <s v="Tambura"/>
    <s v="SS100905"/>
    <s v="Tambura"/>
    <s v="Tombura West ( Nambia)"/>
    <n v="5.6232100000000003"/>
    <n v="27.475090000000002"/>
    <s v="Direct Visit"/>
    <x v="0"/>
    <x v="0"/>
    <x v="0"/>
    <s v="On foot"/>
    <s v="Yes"/>
    <s v="Habitual Residence"/>
    <s v="No"/>
    <s v="N/A"/>
    <s v="N/A"/>
    <s v="N/A"/>
    <s v="N/A"/>
    <s v="N/A"/>
    <s v="No"/>
    <n v="9032"/>
    <n v="3011"/>
    <s v="Habitual Residence"/>
    <s v="Guarding property"/>
    <n v="204"/>
    <n v="1022"/>
    <n v="0"/>
    <n v="0"/>
    <n v="0"/>
    <n v="0"/>
    <n v="204"/>
    <n v="1022"/>
    <n v="21"/>
    <n v="33"/>
    <n v="66"/>
    <n v="113"/>
    <n v="102"/>
    <n v="139"/>
    <n v="90"/>
    <n v="285"/>
    <n v="78"/>
    <n v="95"/>
    <n v="357"/>
    <n v="665"/>
    <n v="1022"/>
    <b v="1"/>
    <s v="Yes"/>
    <s v="Yes"/>
    <s v="Yes"/>
    <s v="Yes"/>
    <s v="Yes"/>
    <s v="No"/>
    <s v="No"/>
    <s v="No"/>
    <s v="N/A"/>
    <s v="Yes, but not enough"/>
    <s v="Yes, but not enough"/>
    <s v="Yes, but not enough"/>
    <s v="Yes but not enough"/>
    <s v="Yes, but not enough"/>
    <s v="Yes"/>
    <s v="Yes"/>
    <s v="Unknown"/>
    <m/>
    <s v="Not Published"/>
    <m/>
  </r>
  <r>
    <x v="37"/>
    <d v="2020-06-20T00:00:00"/>
    <d v="2020-06-30T00:00:00"/>
    <s v="SS10"/>
    <x v="4"/>
    <x v="27"/>
    <x v="27"/>
    <x v="42"/>
    <x v="43"/>
    <s v="ssid_SS1009_0027 "/>
    <s v="Suk Philip"/>
    <n v="5.6397430000000002"/>
    <n v="27.491426000000001"/>
    <x v="0"/>
    <x v="0"/>
    <s v="SS10"/>
    <x v="4"/>
    <s v="SS1009"/>
    <s v="Tambura"/>
    <s v="SS100905"/>
    <s v="Tambura"/>
    <s v="Nambia"/>
    <n v="5.6232100000000003"/>
    <n v="27.475090000000002"/>
    <s v="Remote Assessment (e.g. phone interview, outside interview"/>
    <x v="0"/>
    <x v="0"/>
    <x v="0"/>
    <s v="On foot"/>
    <s v="No"/>
    <s v="Habitual Residence"/>
    <s v="No"/>
    <s v="N/A"/>
    <s v="N/A"/>
    <s v="N/A"/>
    <s v="N/A"/>
    <s v="N/A"/>
    <s v="No"/>
    <s v="Unknown"/>
    <s v="Unknown"/>
    <s v="Habitual Residence"/>
    <s v="Guarding property"/>
    <n v="97"/>
    <n v="501"/>
    <n v="0"/>
    <n v="0"/>
    <n v="0"/>
    <n v="0"/>
    <n v="97"/>
    <n v="501"/>
    <n v="18"/>
    <n v="22"/>
    <n v="35"/>
    <n v="51"/>
    <n v="31"/>
    <n v="57"/>
    <n v="71"/>
    <n v="164"/>
    <n v="13"/>
    <n v="39"/>
    <n v="168"/>
    <n v="333"/>
    <n v="501"/>
    <b v="1"/>
    <s v="Yes"/>
    <s v="Yes"/>
    <s v="Yes"/>
    <s v="Yes"/>
    <s v="Yes"/>
    <s v="Yes"/>
    <s v="No"/>
    <s v="No"/>
    <s v="N/A"/>
    <s v="No"/>
    <s v="Yes, but not enough"/>
    <s v="Yes, but not enough"/>
    <s v="Yes but not enough"/>
    <s v="Yes, but not enough"/>
    <s v="Yes, but not enough"/>
    <s v="No"/>
    <s v="Unknown"/>
    <m/>
    <s v="Not Published"/>
    <m/>
  </r>
  <r>
    <x v="38"/>
    <d v="2020-07-10T00:00:00"/>
    <d v="2020-08-02T00:00:00"/>
    <s v="SS08"/>
    <x v="7"/>
    <x v="12"/>
    <x v="12"/>
    <x v="43"/>
    <x v="44"/>
    <s v="ssid_SS0804_0039"/>
    <s v="Warrap Town"/>
    <n v="8.0947619999999993"/>
    <n v="28.652380000000001"/>
    <x v="2"/>
    <x v="0"/>
    <s v="SS08"/>
    <x v="8"/>
    <s v="SS0804"/>
    <s v="Tonj North"/>
    <s v="SS080404"/>
    <s v="Awul"/>
    <s v="Maper, Mabior &amp; Achir"/>
    <n v="8.2686100000000007"/>
    <n v="28.702629999999999"/>
    <s v="Key informant interview "/>
    <x v="1"/>
    <x v="1"/>
    <x v="0"/>
    <s v="On foot"/>
    <s v="Yes"/>
    <s v="Habitual Residence"/>
    <s v="No"/>
    <s v="N/A"/>
    <s v="N/A"/>
    <s v="N/A"/>
    <s v="N/A"/>
    <s v="N/A"/>
    <s v="Yes"/>
    <s v="N/A"/>
    <s v="N/A"/>
    <s v="N/A"/>
    <s v="N/A"/>
    <n v="1319"/>
    <n v="6906"/>
    <n v="0"/>
    <n v="0"/>
    <n v="0"/>
    <n v="0"/>
    <n v="1319"/>
    <n v="6906"/>
    <n v="413"/>
    <n v="417"/>
    <n v="699"/>
    <n v="703"/>
    <n v="1013"/>
    <n v="1017"/>
    <n v="729"/>
    <n v="733"/>
    <n v="589"/>
    <n v="593"/>
    <n v="3443"/>
    <n v="3463"/>
    <n v="6906"/>
    <b v="1"/>
    <s v="Yes"/>
    <s v="Yes"/>
    <s v="Yes"/>
    <s v="Yes"/>
    <s v="No"/>
    <s v="No"/>
    <s v="No"/>
    <s v="No"/>
    <s v="N/A"/>
    <s v="No"/>
    <s v="No"/>
    <s v="No"/>
    <s v="No"/>
    <s v="No"/>
    <s v="Yes, but not enough"/>
    <s v="Yes, but not enough"/>
    <s v="Unknown"/>
    <m/>
    <s v="Not Published"/>
    <s v="First assessment"/>
  </r>
  <r>
    <x v="39"/>
    <d v="2020-07-29T00:00:00"/>
    <d v="2020-08-04T00:00:00"/>
    <s v="SS06"/>
    <x v="3"/>
    <x v="28"/>
    <x v="28"/>
    <x v="44"/>
    <x v="45"/>
    <s v="ssid_SS0608_0015"/>
    <s v="Bhal"/>
    <n v="9.7229462000000009"/>
    <n v="30.238092300000002"/>
    <x v="0"/>
    <x v="0"/>
    <s v="SS06"/>
    <x v="10"/>
    <s v="SS0608"/>
    <s v="Pariang"/>
    <s v="SS060802"/>
    <s v="Biu"/>
    <s v="Biu, Miach, Niek, Biemrum"/>
    <n v="9.4759799999999998"/>
    <n v="30.250119999999999"/>
    <s v="Remote Assessment (e.g. phone interview, outside interview"/>
    <x v="1"/>
    <x v="1"/>
    <x v="0"/>
    <s v="On foot"/>
    <s v="Yes"/>
    <s v="1-3 years"/>
    <s v="No"/>
    <s v="N/A"/>
    <s v="N/A"/>
    <s v="N/A"/>
    <s v="N/A"/>
    <s v="N/A"/>
    <s v="Yes"/>
    <s v="N/A"/>
    <s v="N/A"/>
    <s v="N/A"/>
    <s v="N/A"/>
    <n v="781"/>
    <n v="4750"/>
    <n v="0"/>
    <n v="0"/>
    <n v="0"/>
    <n v="0"/>
    <n v="781"/>
    <n v="4750"/>
    <n v="112"/>
    <n v="108"/>
    <n v="222"/>
    <n v="215"/>
    <n v="775"/>
    <n v="801"/>
    <n v="943"/>
    <n v="1367"/>
    <n v="92"/>
    <n v="115"/>
    <n v="2144"/>
    <n v="2606"/>
    <n v="4750"/>
    <b v="1"/>
    <s v="Yes"/>
    <s v="Yes"/>
    <s v="Yes"/>
    <s v="No"/>
    <s v="Yes"/>
    <s v="No"/>
    <s v="Yes"/>
    <s v="No"/>
    <s v="N/A"/>
    <s v="No"/>
    <s v="No"/>
    <s v="No"/>
    <s v="Yes  "/>
    <s v="No"/>
    <s v="No"/>
    <s v="No"/>
    <s v="Unknown"/>
    <m/>
    <s v="Not Published"/>
    <m/>
  </r>
  <r>
    <x v="39"/>
    <d v="2020-07-29T00:00:00"/>
    <d v="2020-08-04T00:00:00"/>
    <s v="SS06"/>
    <x v="3"/>
    <x v="29"/>
    <x v="29"/>
    <x v="45"/>
    <x v="46"/>
    <s v="ssid_SS0607_0002"/>
    <s v="Dekom Primary School"/>
    <n v="7.3576829999999998"/>
    <n v="30.454367000000001"/>
    <x v="0"/>
    <x v="0"/>
    <s v="SS09"/>
    <x v="10"/>
    <s v="SS0607"/>
    <s v="Panyijiar"/>
    <s v="SS060701"/>
    <s v="Ganyliel"/>
    <s v="Dekom Village"/>
    <n v="7.3576829999999998"/>
    <n v="30.454367000000001"/>
    <s v="Direct Visit"/>
    <x v="0"/>
    <x v="6"/>
    <x v="0"/>
    <s v="On foot"/>
    <s v="Yes"/>
    <s v="Habitual Residence"/>
    <s v="No"/>
    <s v="N/A"/>
    <s v="N/A"/>
    <s v="N/A"/>
    <s v="N/A"/>
    <s v="N/A"/>
    <s v="No"/>
    <n v="1300"/>
    <n v="173"/>
    <s v="Habitual Residence"/>
    <s v="Livelihood activities"/>
    <n v="22"/>
    <n v="154"/>
    <n v="0"/>
    <n v="0"/>
    <n v="0"/>
    <n v="0"/>
    <n v="22"/>
    <n v="154"/>
    <n v="2"/>
    <n v="4"/>
    <n v="10"/>
    <n v="15"/>
    <n v="13"/>
    <n v="22"/>
    <n v="40"/>
    <n v="45"/>
    <n v="1"/>
    <n v="2"/>
    <n v="66"/>
    <n v="88"/>
    <n v="154"/>
    <b v="1"/>
    <s v="Yes"/>
    <s v="Yes"/>
    <s v="Yes"/>
    <s v="No"/>
    <s v="Yes"/>
    <s v="Yes"/>
    <s v="No"/>
    <s v="No"/>
    <s v="N/A"/>
    <s v="Yes, but not enough"/>
    <s v="No"/>
    <s v="No"/>
    <s v="Yes"/>
    <s v="No"/>
    <s v="No"/>
    <s v="Yes "/>
    <s v="Unknown"/>
    <m/>
    <s v="Not Published"/>
    <m/>
  </r>
  <r>
    <x v="39"/>
    <d v="2020-07-29T00:00:00"/>
    <d v="2020-08-04T00:00:00"/>
    <s v="SS06"/>
    <x v="3"/>
    <x v="29"/>
    <x v="29"/>
    <x v="45"/>
    <x v="46"/>
    <s v="ssid_SS0607_0044"/>
    <s v="Ganyliel Mix Primary School"/>
    <n v="7.4032999999999998"/>
    <n v="30.47185"/>
    <x v="0"/>
    <x v="0"/>
    <s v="SS09"/>
    <x v="10"/>
    <s v="SS0607"/>
    <s v="Panyijiar"/>
    <s v="SS060701"/>
    <s v="Ganyliel"/>
    <s v="Ganyliel, Tharyier, Patuor"/>
    <n v="7.4032999999999998"/>
    <n v="30.47185"/>
    <s v="Direct visit "/>
    <x v="0"/>
    <x v="6"/>
    <x v="0"/>
    <s v="On foot"/>
    <s v="Yes"/>
    <s v="Habitual Residence"/>
    <s v="No"/>
    <s v="N/A"/>
    <s v="N/A"/>
    <s v="N/A"/>
    <s v="N/A"/>
    <s v="N/A"/>
    <s v="No"/>
    <n v="5005"/>
    <n v="715"/>
    <s v="Habitual Residence"/>
    <s v="Livelihood activities"/>
    <n v="25"/>
    <n v="134"/>
    <n v="0"/>
    <n v="0"/>
    <n v="0"/>
    <n v="0"/>
    <n v="25"/>
    <n v="134"/>
    <n v="1"/>
    <n v="5"/>
    <n v="11"/>
    <n v="6"/>
    <n v="10"/>
    <n v="11"/>
    <n v="40"/>
    <n v="32"/>
    <n v="10"/>
    <n v="8"/>
    <n v="72"/>
    <n v="62"/>
    <n v="134"/>
    <b v="1"/>
    <s v="Yes"/>
    <s v="Yes"/>
    <s v="Yes"/>
    <s v="No"/>
    <s v="Yes"/>
    <s v="Yes"/>
    <s v="No"/>
    <s v="No"/>
    <s v="N/A"/>
    <s v="Yes, but not enough"/>
    <s v="No"/>
    <s v="No"/>
    <s v="Yes  "/>
    <s v="Yes, but not enough"/>
    <s v="Yes, but not enough"/>
    <s v="Yes"/>
    <s v="Unknown"/>
    <m/>
    <s v="Not Published"/>
    <m/>
  </r>
  <r>
    <x v="39"/>
    <d v="2020-07-29T00:00:00"/>
    <d v="2020-08-04T00:00:00"/>
    <s v="SS06"/>
    <x v="3"/>
    <x v="29"/>
    <x v="29"/>
    <x v="46"/>
    <x v="47"/>
    <s v="ssid_SS0607_0012"/>
    <s v="kol Primary School"/>
    <n v="7.5991"/>
    <n v="30.256"/>
    <x v="0"/>
    <x v="0"/>
    <s v="SS09"/>
    <x v="10"/>
    <s v="SS0607"/>
    <s v="Panyijiar"/>
    <s v="SS060702"/>
    <s v="Kol"/>
    <s v="Kol Village "/>
    <n v="7.5991"/>
    <n v="30.256"/>
    <s v="Direct Visit"/>
    <x v="0"/>
    <x v="6"/>
    <x v="0"/>
    <s v="On foot"/>
    <s v="Yes"/>
    <s v="Habitual Residence"/>
    <s v="No"/>
    <s v="N/A"/>
    <s v="N/A"/>
    <s v="N/A"/>
    <s v="N/A"/>
    <s v="N/A"/>
    <s v="No"/>
    <n v="4823"/>
    <n v="714"/>
    <s v="Habitual Residence"/>
    <s v="Livelihood activities"/>
    <n v="76"/>
    <n v="569"/>
    <n v="0"/>
    <n v="0"/>
    <n v="0"/>
    <n v="0"/>
    <n v="76"/>
    <n v="569"/>
    <n v="6"/>
    <n v="8"/>
    <n v="15"/>
    <n v="18"/>
    <n v="89"/>
    <n v="91"/>
    <n v="160"/>
    <n v="180"/>
    <n v="2"/>
    <n v="0"/>
    <n v="272"/>
    <n v="297"/>
    <n v="569"/>
    <b v="1"/>
    <s v="Yes"/>
    <s v="Yes"/>
    <s v="Yes"/>
    <s v="No"/>
    <s v="Yes"/>
    <s v="Yes"/>
    <s v="No"/>
    <s v="No"/>
    <s v="N/A"/>
    <s v="Yes, but not enough"/>
    <s v="No"/>
    <s v="No"/>
    <s v="Yes"/>
    <s v="No"/>
    <s v="No"/>
    <s v="Yes"/>
    <s v="Unknown"/>
    <m/>
    <s v="Not Published"/>
    <m/>
  </r>
  <r>
    <x v="39"/>
    <d v="2020-07-29T00:00:00"/>
    <d v="2020-08-04T00:00:00"/>
    <s v="SS06"/>
    <x v="3"/>
    <x v="29"/>
    <x v="29"/>
    <x v="47"/>
    <x v="48"/>
    <s v="n/a"/>
    <s v="Kueryieka Primary School"/>
    <n v="7.7018329999999997"/>
    <n v="30.246449999999999"/>
    <x v="0"/>
    <x v="0"/>
    <s v="SS09"/>
    <x v="10"/>
    <s v="SS0607"/>
    <s v="Panyijiar"/>
    <s v="SS060704"/>
    <s v="Nyal"/>
    <s v="Kathieth"/>
    <n v="7.7089499999999997"/>
    <n v="30.252517000000001"/>
    <s v="Direct Visit"/>
    <x v="0"/>
    <x v="6"/>
    <x v="0"/>
    <s v="On foot"/>
    <s v="Yes"/>
    <s v="Habitual Residence"/>
    <s v="No"/>
    <s v="N/A"/>
    <s v="N/A"/>
    <s v="N/A"/>
    <s v="N/A"/>
    <s v="N/A"/>
    <s v="No"/>
    <s v="Unknown"/>
    <s v="Unknown"/>
    <s v="Habitual Residence"/>
    <s v="Livelihood activities"/>
    <n v="25"/>
    <n v="123"/>
    <n v="0"/>
    <n v="0"/>
    <n v="0"/>
    <n v="0"/>
    <n v="25"/>
    <n v="123"/>
    <n v="2"/>
    <n v="1"/>
    <n v="2"/>
    <n v="4"/>
    <n v="11"/>
    <n v="17"/>
    <n v="25"/>
    <n v="30"/>
    <n v="21"/>
    <n v="10"/>
    <n v="61"/>
    <n v="62"/>
    <n v="123"/>
    <b v="1"/>
    <s v="Yes"/>
    <s v="Yes"/>
    <s v="Yes"/>
    <s v="No"/>
    <s v="Yes"/>
    <s v="Yes"/>
    <s v="No"/>
    <s v="No"/>
    <s v="N/A"/>
    <s v="Yes, but not enough"/>
    <s v="No"/>
    <s v="No"/>
    <s v="Yes"/>
    <s v="No"/>
    <s v="No"/>
    <s v="Yes"/>
    <s v="Unknown"/>
    <m/>
    <s v="Published"/>
    <m/>
  </r>
  <r>
    <x v="39"/>
    <d v="2020-07-29T00:00:00"/>
    <d v="2020-08-04T00:00:00"/>
    <s v="SS06"/>
    <x v="3"/>
    <x v="29"/>
    <x v="29"/>
    <x v="48"/>
    <x v="49"/>
    <s v="ssid_SS0607_0063"/>
    <s v="Laidit Both C Primary School"/>
    <n v="7.4633500000000002"/>
    <n v="30.401282999999999"/>
    <x v="0"/>
    <x v="0"/>
    <s v="SS09"/>
    <x v="10"/>
    <s v="SS0607"/>
    <s v="Panyijiar"/>
    <s v="SS060710"/>
    <s v="Tiap"/>
    <s v="Laidit, PHCU Block, Pabuong"/>
    <n v="7.4633500000000002"/>
    <n v="30.401282999999999"/>
    <s v="Direct Visit"/>
    <x v="0"/>
    <x v="6"/>
    <x v="0"/>
    <s v="On foot"/>
    <s v="Yes"/>
    <s v="Habitual Residence"/>
    <s v="No"/>
    <s v="N/A"/>
    <s v="N/A"/>
    <s v="N/A"/>
    <s v="N/A"/>
    <s v="N/A"/>
    <s v="No"/>
    <n v="2205"/>
    <n v="315"/>
    <s v="Habitual Residence"/>
    <s v="Livelihood activities"/>
    <n v="20"/>
    <n v="140"/>
    <n v="0"/>
    <n v="0"/>
    <n v="0"/>
    <n v="0"/>
    <n v="20"/>
    <n v="140"/>
    <n v="4"/>
    <n v="5"/>
    <n v="7"/>
    <n v="9"/>
    <n v="10"/>
    <n v="48"/>
    <n v="5"/>
    <n v="47"/>
    <n v="2"/>
    <n v="3"/>
    <n v="28"/>
    <n v="112"/>
    <n v="140"/>
    <b v="1"/>
    <s v="Yes"/>
    <s v="Yes"/>
    <s v="Yes"/>
    <s v="No"/>
    <s v="Yes"/>
    <s v="Yes"/>
    <s v="No"/>
    <s v="No"/>
    <s v="N/A"/>
    <s v="Yes, but not enough"/>
    <s v="No"/>
    <s v="No"/>
    <s v="Yes"/>
    <s v="No"/>
    <s v="Yes, but not enough"/>
    <s v="Yes"/>
    <s v="Unknown"/>
    <m/>
    <s v="Not Published"/>
    <m/>
  </r>
  <r>
    <x v="39"/>
    <d v="2020-07-29T00:00:00"/>
    <d v="2020-08-04T00:00:00"/>
    <s v="SS06"/>
    <x v="3"/>
    <x v="29"/>
    <x v="29"/>
    <x v="45"/>
    <x v="46"/>
    <s v="ssid_SS0607_0067"/>
    <s v="Chiengper Market"/>
    <n v="7.383"/>
    <n v="30.466000000000001"/>
    <x v="0"/>
    <x v="0"/>
    <s v="SS09"/>
    <x v="10"/>
    <s v="SS0607"/>
    <s v="Panyijiar"/>
    <s v="SS060701"/>
    <s v="Ganyliel"/>
    <s v=" Chiengper, Reykeay, Patour"/>
    <n v="7.383"/>
    <n v="30.466000000000001"/>
    <s v="Direct Visit"/>
    <x v="0"/>
    <x v="6"/>
    <x v="0"/>
    <s v="On foot"/>
    <s v="Yes"/>
    <s v="Habitual Residence"/>
    <s v="No"/>
    <s v="N/A"/>
    <s v="N/A"/>
    <s v="N/A"/>
    <s v="N/A"/>
    <s v="N/A"/>
    <s v="No"/>
    <n v="2304"/>
    <n v="329"/>
    <s v="Habitual Residence"/>
    <s v="Livelihood activities"/>
    <n v="46"/>
    <n v="276"/>
    <n v="0"/>
    <n v="0"/>
    <n v="0"/>
    <n v="0"/>
    <n v="46"/>
    <n v="276"/>
    <n v="5"/>
    <n v="7"/>
    <n v="11"/>
    <n v="16"/>
    <n v="37"/>
    <n v="50"/>
    <n v="53"/>
    <n v="74"/>
    <n v="10"/>
    <n v="13"/>
    <n v="116"/>
    <n v="160"/>
    <n v="276"/>
    <b v="1"/>
    <s v="Yes"/>
    <s v="Yes"/>
    <s v="Yes"/>
    <s v="No"/>
    <s v="Yes"/>
    <s v="Yes"/>
    <s v="No"/>
    <s v="No"/>
    <s v="N/A"/>
    <s v="Yes, but not enough"/>
    <s v="No"/>
    <s v="No"/>
    <s v="Yes  "/>
    <s v="Yes, but not enough"/>
    <s v="Yes, but not enough"/>
    <s v="Yes"/>
    <s v="Unknown"/>
    <m/>
    <s v="Published"/>
    <m/>
  </r>
  <r>
    <x v="39"/>
    <d v="2020-07-29T00:00:00"/>
    <d v="2020-08-04T00:00:00"/>
    <s v="SS06"/>
    <x v="3"/>
    <x v="28"/>
    <x v="28"/>
    <x v="49"/>
    <x v="50"/>
    <s v="n/a"/>
    <s v="Pariang"/>
    <n v="9.9154199999999992"/>
    <n v="29.981089999999998"/>
    <x v="2"/>
    <x v="0"/>
    <s v="SS06"/>
    <x v="10"/>
    <s v="SS0608"/>
    <s v="Pariang"/>
    <s v="SS060802"/>
    <s v="biu"/>
    <s v="Biu, Burdena, Niek, Biemrum"/>
    <n v="9.4406199999999991"/>
    <n v="30.282160000000001"/>
    <s v="Remote Assessment (e.g. phone interview, outside interview"/>
    <x v="1"/>
    <x v="1"/>
    <x v="0"/>
    <s v="On foot"/>
    <s v="Yes"/>
    <s v="1-3 years"/>
    <s v="No"/>
    <s v="N/A"/>
    <s v="N/A"/>
    <s v="N/A"/>
    <s v="N/A"/>
    <s v="N/A"/>
    <s v="Yes"/>
    <s v="N/A"/>
    <s v="N/A"/>
    <s v="N/A"/>
    <s v="N/A"/>
    <n v="38"/>
    <n v="255"/>
    <n v="0"/>
    <n v="0"/>
    <n v="0"/>
    <n v="0"/>
    <n v="38"/>
    <n v="255"/>
    <n v="8"/>
    <n v="4"/>
    <n v="10"/>
    <n v="13"/>
    <n v="39"/>
    <n v="48"/>
    <n v="50"/>
    <n v="72"/>
    <n v="5"/>
    <n v="6"/>
    <n v="112"/>
    <n v="143"/>
    <n v="255"/>
    <b v="1"/>
    <s v="Yes"/>
    <s v="Yes"/>
    <s v="Yes"/>
    <s v="No"/>
    <s v="Yes"/>
    <s v="No"/>
    <s v="Yes"/>
    <s v="No"/>
    <s v="N/A"/>
    <s v="No"/>
    <s v="No"/>
    <s v="No"/>
    <s v="Yes  "/>
    <s v="No"/>
    <s v="Yes  "/>
    <s v="Yes  "/>
    <s v="Unknown"/>
    <m/>
    <s v="Published"/>
    <m/>
  </r>
  <r>
    <x v="39"/>
    <d v="2020-07-29T00:00:00"/>
    <d v="2020-08-04T00:00:00"/>
    <s v="SS06"/>
    <x v="3"/>
    <x v="29"/>
    <x v="29"/>
    <x v="50"/>
    <x v="51"/>
    <s v="ssid_SS0607_0066"/>
    <s v="Mathiang Primary School"/>
    <n v="7.4119000000000002"/>
    <n v="30.45205"/>
    <x v="0"/>
    <x v="0"/>
    <s v="SS09"/>
    <x v="10"/>
    <s v="SS0607"/>
    <s v="Panyijiar"/>
    <s v="SS060709"/>
    <s v="Tharnhom"/>
    <s v="Mathiang, Keay"/>
    <n v="7.4119000000000002"/>
    <n v="30.45205"/>
    <s v="Direct Visit"/>
    <x v="0"/>
    <x v="6"/>
    <x v="0"/>
    <s v="On foot"/>
    <s v="Yes"/>
    <s v="Habitual Residence"/>
    <s v="No"/>
    <s v="N/A"/>
    <s v="N/A"/>
    <s v="N/A"/>
    <s v="N/A"/>
    <s v="N/A"/>
    <s v="No"/>
    <n v="3185"/>
    <n v="455"/>
    <s v="Habitual Residence"/>
    <s v="Livelihood activities"/>
    <n v="9"/>
    <n v="49"/>
    <n v="0"/>
    <n v="0"/>
    <n v="0"/>
    <n v="0"/>
    <n v="9"/>
    <n v="49"/>
    <n v="3"/>
    <n v="2"/>
    <n v="4"/>
    <n v="4"/>
    <n v="6"/>
    <n v="5"/>
    <n v="8"/>
    <n v="13"/>
    <n v="0"/>
    <n v="4"/>
    <n v="21"/>
    <n v="28"/>
    <n v="49"/>
    <b v="1"/>
    <s v="Yes"/>
    <s v="Yes"/>
    <s v="Yes"/>
    <s v="No"/>
    <s v="Yes"/>
    <s v="Yes"/>
    <s v="No"/>
    <s v="No"/>
    <s v="N/A"/>
    <s v="Yes, but not enough"/>
    <s v="No"/>
    <s v="No"/>
    <s v="Yes"/>
    <s v="Yes, but not enough"/>
    <s v="No"/>
    <s v="Yes"/>
    <s v="Unknown"/>
    <m/>
    <s v="Not Published"/>
    <m/>
  </r>
  <r>
    <x v="39"/>
    <d v="2020-07-29T00:00:00"/>
    <d v="2020-08-04T00:00:00"/>
    <s v="SS06"/>
    <x v="3"/>
    <x v="29"/>
    <x v="29"/>
    <x v="47"/>
    <x v="48"/>
    <s v="ssid_SS0607_0026"/>
    <s v="Nyal Mix Primary School"/>
    <n v="7.75"/>
    <n v="30.266666699999998"/>
    <x v="0"/>
    <x v="0"/>
    <s v="SS09"/>
    <x v="10"/>
    <s v="SS0607"/>
    <s v="Panyijiar"/>
    <s v="SS060704"/>
    <s v="Nyal"/>
    <s v="Kanynhial, Maluak"/>
    <n v="7.777337148"/>
    <n v="30.11710347"/>
    <s v="Direct Visit"/>
    <x v="0"/>
    <x v="6"/>
    <x v="0"/>
    <s v="On foot"/>
    <s v="Yes"/>
    <s v="Habitual Residence"/>
    <s v="No"/>
    <s v="N/A"/>
    <s v="N/A"/>
    <s v="N/A"/>
    <s v="N/A"/>
    <s v="N/A"/>
    <s v="No"/>
    <n v="10094"/>
    <n v="1642"/>
    <s v="Habitual Residence"/>
    <s v="Livelihood activities"/>
    <n v="43"/>
    <n v="315"/>
    <n v="0"/>
    <n v="0"/>
    <n v="0"/>
    <n v="0"/>
    <n v="43"/>
    <n v="315"/>
    <n v="16"/>
    <n v="18"/>
    <n v="29"/>
    <n v="26"/>
    <n v="36"/>
    <n v="42"/>
    <n v="57"/>
    <n v="65"/>
    <n v="12"/>
    <n v="14"/>
    <n v="150"/>
    <n v="165"/>
    <n v="315"/>
    <b v="1"/>
    <s v="Yes"/>
    <s v="Yes"/>
    <s v="Yes"/>
    <s v="No"/>
    <s v="Yes"/>
    <s v="Yes"/>
    <s v="No"/>
    <s v="No"/>
    <s v="N/A"/>
    <s v="Yes, but not enough"/>
    <s v="No"/>
    <s v="No"/>
    <s v="Yes"/>
    <s v="No"/>
    <s v="Yes, but not enough"/>
    <s v="Yes"/>
    <s v="Unknown"/>
    <m/>
    <s v="Not Published"/>
    <m/>
  </r>
  <r>
    <x v="39"/>
    <d v="2020-07-29T00:00:00"/>
    <d v="2020-08-04T00:00:00"/>
    <s v="SS06"/>
    <x v="3"/>
    <x v="29"/>
    <x v="29"/>
    <x v="51"/>
    <x v="52"/>
    <s v="ssid_SS0607_0029"/>
    <s v="Pachienjok"/>
    <n v="7.2830000000000004"/>
    <n v="30.466000000000001"/>
    <x v="0"/>
    <x v="0"/>
    <s v="SS09"/>
    <x v="10"/>
    <s v="SS0607"/>
    <s v="Panyijiar"/>
    <s v="SS060707"/>
    <s v="Pachinjok"/>
    <s v="Pachienjok Village"/>
    <n v="7.2830000000000004"/>
    <n v="30.466000000000001"/>
    <s v="Direct Visit"/>
    <x v="0"/>
    <x v="6"/>
    <x v="0"/>
    <s v="On foot"/>
    <s v="Yes"/>
    <s v="Habitual Residence"/>
    <s v="No"/>
    <s v="N/A"/>
    <s v="N/A"/>
    <s v="N/A"/>
    <s v="N/A"/>
    <s v="N/A"/>
    <s v="No"/>
    <n v="1780"/>
    <n v="254"/>
    <s v="Habitual Residence"/>
    <s v="Livelihood activities"/>
    <n v="36"/>
    <n v="252"/>
    <n v="0"/>
    <n v="0"/>
    <n v="0"/>
    <n v="0"/>
    <n v="36"/>
    <n v="252"/>
    <n v="2"/>
    <n v="6"/>
    <n v="12"/>
    <n v="20"/>
    <n v="18"/>
    <n v="35"/>
    <n v="61"/>
    <n v="90"/>
    <n v="5"/>
    <n v="3"/>
    <n v="98"/>
    <n v="154"/>
    <n v="252"/>
    <b v="1"/>
    <s v="Yes"/>
    <s v="Yes"/>
    <s v="Yes"/>
    <s v="No"/>
    <s v="Yes"/>
    <s v="Yes"/>
    <s v="No"/>
    <s v="No"/>
    <s v="N/A"/>
    <s v="Yes, but not enough"/>
    <s v="No"/>
    <s v="No"/>
    <s v="Yes"/>
    <s v="No"/>
    <s v="No"/>
    <s v="Yes"/>
    <s v="Unknown"/>
    <m/>
    <s v="Not Published"/>
    <m/>
  </r>
  <r>
    <x v="39"/>
    <d v="2020-07-29T00:00:00"/>
    <d v="2020-08-04T00:00:00"/>
    <s v="SS06"/>
    <x v="3"/>
    <x v="29"/>
    <x v="29"/>
    <x v="46"/>
    <x v="47"/>
    <s v="ssid_SS0607_0035"/>
    <s v="Pathiel Primary School"/>
    <n v="7.6569469999999997"/>
    <n v="30.248850000000001"/>
    <x v="0"/>
    <x v="0"/>
    <s v="SS09"/>
    <x v="10"/>
    <s v="SS0607"/>
    <s v="Panyijiar"/>
    <s v="SS060702"/>
    <s v="Kol"/>
    <s v="Pathiel, Kol"/>
    <n v="7.6569469999999997"/>
    <n v="30.248850000000001"/>
    <s v="Direct Visit"/>
    <x v="0"/>
    <x v="6"/>
    <x v="0"/>
    <s v="On foot"/>
    <s v="Yes"/>
    <s v="Habitual Residence"/>
    <s v="No"/>
    <s v="N/A"/>
    <s v="N/A"/>
    <s v="N/A"/>
    <s v="N/A"/>
    <s v="N/A"/>
    <s v="No"/>
    <n v="4543"/>
    <n v="519"/>
    <s v="Habitual Residence"/>
    <s v="Livelihood activities"/>
    <n v="51"/>
    <n v="358"/>
    <n v="0"/>
    <n v="0"/>
    <n v="0"/>
    <n v="0"/>
    <n v="51"/>
    <n v="358"/>
    <n v="4"/>
    <n v="6"/>
    <n v="12"/>
    <n v="16"/>
    <n v="28"/>
    <n v="36"/>
    <n v="93"/>
    <n v="106"/>
    <n v="20"/>
    <n v="37"/>
    <n v="157"/>
    <n v="201"/>
    <n v="358"/>
    <b v="1"/>
    <s v="Yes"/>
    <s v="Yes"/>
    <s v="Yes"/>
    <s v="No"/>
    <s v="Yes"/>
    <s v="Yes"/>
    <s v="No"/>
    <s v="No"/>
    <s v="N/A"/>
    <s v="Yes, but not enough"/>
    <s v="No"/>
    <s v="No"/>
    <s v="Yes"/>
    <s v="No"/>
    <s v="No"/>
    <s v="Yes"/>
    <s v="Unknown"/>
    <m/>
    <s v="Not Published"/>
    <m/>
  </r>
  <r>
    <x v="39"/>
    <d v="2020-07-29T00:00:00"/>
    <d v="2020-08-04T00:00:00"/>
    <s v="SS06"/>
    <x v="3"/>
    <x v="29"/>
    <x v="29"/>
    <x v="50"/>
    <x v="51"/>
    <s v="ssid_SS0607_0040"/>
    <s v="Thoanom Primary School"/>
    <n v="7.4153500000000001"/>
    <n v="30.464433"/>
    <x v="0"/>
    <x v="0"/>
    <s v="SS09"/>
    <x v="10"/>
    <s v="SS0607"/>
    <s v="Panyijiar"/>
    <s v="SS060709"/>
    <s v="Tharnhom"/>
    <s v="Thoanom Village"/>
    <n v="7.4153500000000001"/>
    <n v="30.464433"/>
    <s v="Direct Visit"/>
    <x v="0"/>
    <x v="6"/>
    <x v="0"/>
    <s v="On foot"/>
    <s v="Yes"/>
    <s v="Habitual Residence"/>
    <s v="No"/>
    <s v="N/A"/>
    <s v="N/A"/>
    <s v="N/A"/>
    <s v="N/A"/>
    <s v="N/A"/>
    <s v="No "/>
    <n v="3206"/>
    <n v="458"/>
    <s v="Habitual Residence"/>
    <s v="Livelihood activities"/>
    <n v="40"/>
    <n v="280"/>
    <n v="0"/>
    <n v="0"/>
    <n v="0"/>
    <n v="0"/>
    <n v="40"/>
    <n v="280"/>
    <n v="7"/>
    <n v="15"/>
    <n v="23"/>
    <n v="25"/>
    <n v="15"/>
    <n v="45"/>
    <n v="35"/>
    <n v="66"/>
    <n v="15"/>
    <n v="34"/>
    <n v="95"/>
    <n v="185"/>
    <n v="280"/>
    <b v="1"/>
    <s v="Yes"/>
    <s v="Yes"/>
    <s v="Yes"/>
    <s v="No"/>
    <s v="Yes"/>
    <s v="Yes"/>
    <s v="No"/>
    <s v="No"/>
    <s v="N/A"/>
    <s v="Yes, but not enough"/>
    <s v="No"/>
    <s v="No"/>
    <s v="Yes"/>
    <s v="No"/>
    <s v="No"/>
    <s v="Yes"/>
    <s v="Unknown"/>
    <m/>
    <s v="Not Published"/>
    <m/>
  </r>
  <r>
    <x v="40"/>
    <d v="2020-07-26T00:00:00"/>
    <d v="2020-08-09T00:00:00"/>
    <s v="SS08"/>
    <x v="7"/>
    <x v="30"/>
    <x v="30"/>
    <x v="52"/>
    <x v="53"/>
    <s v="ssid_SS0802_0073"/>
    <s v="Kuajok Secondary School"/>
    <n v="8.3166667000000007"/>
    <n v="28"/>
    <x v="0"/>
    <x v="0"/>
    <s v="SS08"/>
    <x v="8"/>
    <s v="SS0804"/>
    <s v="Tonj North"/>
    <s v="SS080207"/>
    <s v="Kuac North-Kuajok"/>
    <s v="Warrap Town"/>
    <n v="8.3166667000000007"/>
    <n v="28"/>
    <s v="Direct visit "/>
    <x v="0"/>
    <x v="1"/>
    <x v="1"/>
    <s v="Military Vehicles "/>
    <s v="No"/>
    <s v="Habitual Residence"/>
    <s v="No"/>
    <s v="N/A"/>
    <s v="N/A"/>
    <s v="N/A"/>
    <s v="N/A"/>
    <s v="N/A"/>
    <s v="No"/>
    <s v="Unknown"/>
    <s v="Unknown"/>
    <s v="Less than 3 Months"/>
    <s v="Not safe to leave"/>
    <n v="49"/>
    <n v="149"/>
    <n v="0"/>
    <n v="0"/>
    <n v="0"/>
    <n v="0"/>
    <n v="49"/>
    <n v="149"/>
    <n v="4"/>
    <n v="3"/>
    <n v="3"/>
    <n v="5"/>
    <n v="6"/>
    <n v="12"/>
    <n v="92"/>
    <n v="22"/>
    <n v="2"/>
    <n v="0"/>
    <n v="107"/>
    <n v="42"/>
    <n v="149"/>
    <b v="1"/>
    <s v="Yes "/>
    <s v="Yes"/>
    <s v="Yes "/>
    <s v="No"/>
    <s v="No"/>
    <s v="No"/>
    <s v="No"/>
    <s v="No"/>
    <s v="N/A"/>
    <s v="No"/>
    <s v="No"/>
    <s v="No"/>
    <s v="No"/>
    <s v="No"/>
    <s v="No"/>
    <s v="No"/>
    <s v="Unknown"/>
    <m/>
    <s v="Published"/>
    <m/>
  </r>
  <r>
    <x v="41"/>
    <d v="2020-08-14T00:00:00"/>
    <d v="2020-08-15T00:00:00"/>
    <s v="SS08"/>
    <x v="7"/>
    <x v="11"/>
    <x v="11"/>
    <x v="16"/>
    <x v="17"/>
    <s v="ssid_SS0803_0027"/>
    <s v="Romich"/>
    <n v="7.9697049980000001"/>
    <n v="29.25930331"/>
    <x v="0"/>
    <x v="0"/>
    <s v="SS08"/>
    <x v="8"/>
    <s v="SS0803"/>
    <s v="Tonj East"/>
    <s v="SS080308"/>
    <s v="Paliang"/>
    <s v="Romich, Rumaboth, Rumagok &amp; Langic"/>
    <n v="7.9697049980000001"/>
    <n v="29.25930331"/>
    <s v="Remote Assessment (e.g. phone interview, outside interview"/>
    <x v="2"/>
    <x v="3"/>
    <x v="0"/>
    <s v="On Foot "/>
    <s v="Yes"/>
    <s v="N/A"/>
    <s v="No"/>
    <s v="N/A"/>
    <s v="N/A"/>
    <s v="N/A"/>
    <s v="N/A"/>
    <s v="N/A"/>
    <s v="No"/>
    <s v="Unknown"/>
    <s v="Unknown"/>
    <s v="Unknown"/>
    <s v="Guarding property"/>
    <n v="0"/>
    <n v="0"/>
    <n v="669"/>
    <n v="4109"/>
    <n v="0"/>
    <n v="0"/>
    <n v="669"/>
    <n v="4109"/>
    <n v="246"/>
    <n v="354"/>
    <n v="302"/>
    <n v="481"/>
    <n v="667"/>
    <n v="748"/>
    <n v="770"/>
    <n v="398"/>
    <n v="76"/>
    <n v="67"/>
    <n v="2061"/>
    <n v="2048"/>
    <n v="4109"/>
    <b v="1"/>
    <s v="No"/>
    <s v="No"/>
    <s v="Yes "/>
    <s v="Yes"/>
    <s v="Yes"/>
    <s v="Yes"/>
    <s v="No"/>
    <s v="No"/>
    <s v="N/A"/>
    <s v="Yes, but not enough"/>
    <s v="Yes, but not enough"/>
    <s v="No"/>
    <s v="No"/>
    <s v="No"/>
    <s v="Yes"/>
    <s v="Yes, but not enough"/>
    <s v="Unknown"/>
    <m/>
    <s v="Not Published"/>
    <m/>
  </r>
  <r>
    <x v="42"/>
    <d v="2020-08-01T00:00:00"/>
    <d v="2020-08-11T00:00:00"/>
    <s v="SS07"/>
    <x v="8"/>
    <x v="31"/>
    <x v="31"/>
    <x v="53"/>
    <x v="54"/>
    <s v="n/a"/>
    <s v="Eye Clinic Centre"/>
    <n v="11.7433634"/>
    <n v="32.8316923"/>
    <x v="0"/>
    <x v="0"/>
    <s v="SS07"/>
    <x v="12"/>
    <s v="SS0711"/>
    <s v="Renk"/>
    <s v="SS071104"/>
    <s v="North Renk"/>
    <s v="Hai Masora/Hai Diewa"/>
    <n v="11.7333634"/>
    <n v="32.821692300000002"/>
    <s v="Direct Visit"/>
    <x v="0"/>
    <x v="6"/>
    <x v="0"/>
    <s v="On foot"/>
    <s v="Yes"/>
    <s v="Less than 3 months"/>
    <s v="No"/>
    <s v="N/A"/>
    <s v="N/A"/>
    <s v="N/A"/>
    <s v="N/A"/>
    <s v="N/A"/>
    <s v="No"/>
    <s v="Unknown"/>
    <s v="Unknown"/>
    <s v="&lt; 3 months ⃝"/>
    <s v="N/A"/>
    <n v="601"/>
    <n v="3645"/>
    <n v="0"/>
    <n v="0"/>
    <n v="0"/>
    <n v="0"/>
    <n v="601"/>
    <n v="3645"/>
    <n v="185"/>
    <n v="368"/>
    <n v="245"/>
    <n v="430"/>
    <n v="368"/>
    <n v="307"/>
    <n v="491"/>
    <n v="736"/>
    <n v="270"/>
    <n v="245"/>
    <n v="1559"/>
    <n v="2086"/>
    <n v="3645"/>
    <b v="1"/>
    <s v="Yes"/>
    <s v="Yes"/>
    <s v="Yes"/>
    <s v="No"/>
    <s v="Yes"/>
    <s v="Yes"/>
    <s v="Yes"/>
    <s v="No"/>
    <s v="N/A"/>
    <s v="Yes, but not enough"/>
    <s v="Yes, but not enough"/>
    <s v="Yes, but not enough"/>
    <s v="Yes but not enough"/>
    <s v="Yes, but not enough"/>
    <s v="Yes, but not enough"/>
    <s v="Yes, but not enough"/>
    <s v="Unknown"/>
    <m/>
    <s v="Published"/>
    <m/>
  </r>
  <r>
    <x v="43"/>
    <d v="2020-07-10T00:00:00"/>
    <d v="2020-08-24T00:00:00"/>
    <s v="SS03"/>
    <x v="5"/>
    <x v="22"/>
    <x v="22"/>
    <x v="31"/>
    <x v="32"/>
    <s v="ssid_SS0311_0044"/>
    <s v="Guy"/>
    <n v="8.234"/>
    <n v="32.039000000000001"/>
    <x v="0"/>
    <x v="0"/>
    <s v="SS03"/>
    <x v="5"/>
    <s v="SS0311"/>
    <s v="uror"/>
    <s v="SS031102"/>
    <s v="Motot"/>
    <s v="Guy"/>
    <s v=" "/>
    <s v=" "/>
    <s v="Remote Assessment (e.g. phone interview, outside interview"/>
    <x v="1"/>
    <x v="6"/>
    <x v="0"/>
    <s v="On foot"/>
    <s v="Yes "/>
    <s v="1-3 years"/>
    <s v="No"/>
    <s v="N/A"/>
    <s v="N/A"/>
    <s v="N/A"/>
    <s v="N/A"/>
    <s v="N/A"/>
    <s v="No "/>
    <n v="1240"/>
    <n v="233"/>
    <s v="Habitual Residence"/>
    <s v="Guarding property"/>
    <n v="156"/>
    <n v="831"/>
    <n v="0"/>
    <n v="0"/>
    <n v="0"/>
    <n v="0"/>
    <n v="156"/>
    <n v="831"/>
    <n v="13"/>
    <n v="16"/>
    <n v="66"/>
    <n v="74"/>
    <n v="125"/>
    <n v="139"/>
    <n v="151"/>
    <n v="166"/>
    <n v="38"/>
    <n v="43"/>
    <n v="393"/>
    <n v="438"/>
    <n v="831"/>
    <b v="1"/>
    <s v="Yes "/>
    <s v="Yes"/>
    <s v="No"/>
    <s v="No"/>
    <s v="Yes "/>
    <s v="Yes "/>
    <s v="No"/>
    <s v="No"/>
    <s v="N/A"/>
    <s v="Yes, but not enough"/>
    <s v="No"/>
    <s v="Yes, but not enough"/>
    <s v="Yes but not enough"/>
    <s v="No"/>
    <s v="Yes, but not enough"/>
    <s v="Yes"/>
    <s v="Unknown"/>
    <m/>
    <s v="Published"/>
    <m/>
  </r>
  <r>
    <x v="43"/>
    <d v="2020-07-07T00:00:00"/>
    <d v="2020-08-24T00:00:00"/>
    <s v="SS03"/>
    <x v="5"/>
    <x v="22"/>
    <x v="22"/>
    <x v="29"/>
    <x v="30"/>
    <s v="ssid_SS0311_0046"/>
    <s v="Pathai Centre"/>
    <n v="8.0714799999999993"/>
    <n v="31.835529999999999"/>
    <x v="0"/>
    <x v="0"/>
    <s v="SS03"/>
    <x v="5"/>
    <s v="SS0311"/>
    <s v="Uror"/>
    <s v="SS031103"/>
    <s v="Pathai"/>
    <s v="Pathai Centre"/>
    <n v="8.0714799999999993"/>
    <n v="31.835529999999999"/>
    <s v="Remote Assessment (e.g. phone interview, outside interview"/>
    <x v="1"/>
    <x v="6"/>
    <x v="0"/>
    <s v="On foot"/>
    <s v="Yes"/>
    <s v="1-3 years"/>
    <s v="No"/>
    <s v="N/A"/>
    <s v="N/A"/>
    <s v="N/A"/>
    <s v="N/A"/>
    <s v="N/A"/>
    <s v="No"/>
    <n v="1004"/>
    <n v="183"/>
    <s v="Habitual Residence"/>
    <s v="Guarding property"/>
    <n v="353"/>
    <n v="1978"/>
    <n v="0"/>
    <n v="0"/>
    <n v="0"/>
    <n v="0"/>
    <n v="353"/>
    <n v="1978"/>
    <n v="27"/>
    <n v="32"/>
    <n v="136"/>
    <n v="148"/>
    <n v="299"/>
    <n v="343"/>
    <n v="437"/>
    <n v="465"/>
    <n v="41"/>
    <n v="50"/>
    <n v="940"/>
    <n v="1038"/>
    <n v="1978"/>
    <b v="1"/>
    <s v="Yes "/>
    <s v="Yes"/>
    <s v="Yes"/>
    <s v="No"/>
    <s v="Yes"/>
    <s v="Yes"/>
    <s v="No"/>
    <s v="No"/>
    <s v="N/A"/>
    <s v="Yes, but not enough"/>
    <s v="No"/>
    <s v="Yes, but not enough"/>
    <s v="Yes"/>
    <s v="No"/>
    <s v="Yes"/>
    <s v="Yes, but not enough"/>
    <s v="Unknown"/>
    <m/>
    <s v="Published"/>
    <m/>
  </r>
  <r>
    <x v="44"/>
    <d v="2020-07-10T00:00:00"/>
    <d v="2020-08-25T00:00:00"/>
    <s v="SS03"/>
    <x v="5"/>
    <x v="22"/>
    <x v="22"/>
    <x v="29"/>
    <x v="30"/>
    <s v="ssid_SS0311_0048"/>
    <s v="Chuidok"/>
    <n v="7.9542900000000003"/>
    <n v="31.838926900000001"/>
    <x v="0"/>
    <x v="0"/>
    <s v="SS03"/>
    <x v="5"/>
    <s v="SS0311"/>
    <s v="Uror"/>
    <s v="SS031103"/>
    <s v="Pathai"/>
    <s v="Chuidok"/>
    <n v="7.9542900000000003"/>
    <n v="31.838926900000001"/>
    <s v="Remote Assessment (e.g. phone interview, outside interview"/>
    <x v="1"/>
    <x v="6"/>
    <x v="0"/>
    <s v="On foot"/>
    <s v="Yes "/>
    <s v="1-3 years"/>
    <s v="No"/>
    <s v="N/A"/>
    <s v="N/A"/>
    <s v="N/A"/>
    <s v="N/A"/>
    <s v="N/A"/>
    <s v="No "/>
    <n v="766"/>
    <n v="144"/>
    <s v="Habitual Residence"/>
    <s v="Guarding property"/>
    <n v="561"/>
    <n v="3084"/>
    <n v="0"/>
    <n v="0"/>
    <n v="0"/>
    <n v="0"/>
    <n v="561"/>
    <n v="3084"/>
    <n v="53"/>
    <n v="62"/>
    <n v="244"/>
    <n v="278"/>
    <n v="443"/>
    <n v="508"/>
    <n v="564"/>
    <n v="629"/>
    <n v="147"/>
    <n v="156"/>
    <n v="1451"/>
    <n v="1633"/>
    <n v="3084"/>
    <b v="1"/>
    <s v="Yes "/>
    <s v="Yes"/>
    <s v="No"/>
    <s v="No"/>
    <s v="Yes "/>
    <s v="Yes "/>
    <s v="No"/>
    <s v="No"/>
    <s v="N/A"/>
    <s v="Yes, but not enough"/>
    <s v="No"/>
    <s v="No"/>
    <s v="Yes but not enough"/>
    <s v="No"/>
    <s v="Yes, but not enough"/>
    <s v="Yes"/>
    <s v="Unknown"/>
    <m/>
    <s v="Published"/>
    <m/>
  </r>
  <r>
    <x v="44"/>
    <d v="2020-07-07T00:00:00"/>
    <d v="2020-08-24T00:00:00"/>
    <s v="SS03"/>
    <x v="5"/>
    <x v="22"/>
    <x v="22"/>
    <x v="54"/>
    <x v="55"/>
    <s v="ssid_SS0311_0033"/>
    <s v="Riang"/>
    <n v="7.4730100000000004"/>
    <n v="32.549570000000003"/>
    <x v="0"/>
    <x v="0"/>
    <s v="SS03"/>
    <x v="5"/>
    <s v="SS0311"/>
    <s v="Uror"/>
    <s v="SS031106"/>
    <s v="Pieri"/>
    <s v="Riang"/>
    <n v="7.4730100000000004"/>
    <n v="32.549570000000003"/>
    <s v="Remote Assessment (e.g. phone interview, outside interview"/>
    <x v="1"/>
    <x v="6"/>
    <x v="0"/>
    <s v="On foot"/>
    <s v="Yes"/>
    <s v="1-3 years"/>
    <s v="No"/>
    <s v="N/A"/>
    <s v="N/A"/>
    <s v="N/A"/>
    <s v="N/A"/>
    <s v="N/A"/>
    <s v="No"/>
    <n v="609"/>
    <n v="113"/>
    <s v="Habitual Residence"/>
    <s v="Guarding property"/>
    <n v="383"/>
    <n v="2077"/>
    <n v="0"/>
    <n v="0"/>
    <n v="0"/>
    <n v="0"/>
    <n v="383"/>
    <n v="2077"/>
    <n v="33"/>
    <n v="43"/>
    <n v="166"/>
    <n v="193"/>
    <n v="341"/>
    <n v="397"/>
    <n v="399"/>
    <n v="447"/>
    <n v="27"/>
    <n v="31"/>
    <n v="966"/>
    <n v="1111"/>
    <n v="2077"/>
    <b v="1"/>
    <s v="Yes"/>
    <s v="Yes"/>
    <s v="Yes"/>
    <s v="No"/>
    <s v="Yes"/>
    <s v="Yes"/>
    <s v="No"/>
    <s v="No"/>
    <s v="N/A"/>
    <s v="Yes, but not enough"/>
    <s v="No"/>
    <s v="Yes, but not enough"/>
    <s v="Yes"/>
    <s v="No"/>
    <s v="Yes"/>
    <s v="Yes, but not enough"/>
    <s v="Unknown"/>
    <m/>
    <s v="Not Published"/>
    <m/>
  </r>
  <r>
    <x v="44"/>
    <d v="2020-07-10T00:00:00"/>
    <d v="2020-08-25T00:00:00"/>
    <s v="SS03"/>
    <x v="5"/>
    <x v="22"/>
    <x v="22"/>
    <x v="30"/>
    <x v="56"/>
    <s v="ssid_SS0311_0051"/>
    <s v="Nyankhor"/>
    <n v="8.1314878999999998"/>
    <n v="31.9778764"/>
    <x v="0"/>
    <x v="0"/>
    <s v="SS03"/>
    <x v="5"/>
    <s v="SS0311"/>
    <s v="Uror"/>
    <s v="SS031107"/>
    <s v="Pulchuol"/>
    <s v="Nyankhor"/>
    <n v="8.1314878999999998"/>
    <n v="31.9778764"/>
    <s v="Remote Assessment (e.g. phone interview, outside interview"/>
    <x v="1"/>
    <x v="6"/>
    <x v="0"/>
    <s v="On foot"/>
    <s v="Yes"/>
    <s v="1-3 years"/>
    <s v="No"/>
    <s v="N/A"/>
    <s v="N/A"/>
    <s v="N/A"/>
    <s v="N/A"/>
    <s v="N/A"/>
    <s v="No"/>
    <n v="968"/>
    <n v="172"/>
    <s v="Habitual Residence"/>
    <s v="Guarding property"/>
    <n v="344"/>
    <n v="1880"/>
    <n v="0"/>
    <n v="0"/>
    <n v="0"/>
    <n v="0"/>
    <n v="344"/>
    <n v="1880"/>
    <n v="35"/>
    <n v="46"/>
    <n v="157"/>
    <n v="166"/>
    <n v="284"/>
    <n v="305"/>
    <n v="357"/>
    <n v="393"/>
    <n v="62"/>
    <n v="75"/>
    <n v="895"/>
    <n v="985"/>
    <n v="1880"/>
    <b v="1"/>
    <s v="Yes"/>
    <s v="Yes"/>
    <s v="No"/>
    <s v="No"/>
    <s v="Yes"/>
    <s v="Yes"/>
    <s v="No"/>
    <s v="No"/>
    <s v="N/A"/>
    <s v="Yes, but not enough"/>
    <s v="No"/>
    <s v="Yes, but not enough"/>
    <s v="Yes but not enough"/>
    <s v="No"/>
    <s v="Yes, but not enough"/>
    <s v="Yes, but not enough"/>
    <s v="Unknown"/>
    <m/>
    <s v="Published"/>
    <m/>
  </r>
  <r>
    <x v="44"/>
    <d v="2020-07-10T00:00:00"/>
    <d v="2020-08-25T00:00:00"/>
    <s v="SS03"/>
    <x v="5"/>
    <x v="22"/>
    <x v="22"/>
    <x v="54"/>
    <x v="55"/>
    <s v="ssid_SS0311_0049"/>
    <s v="Pieri centre"/>
    <n v="8.0333333000000007"/>
    <n v="32.033333300000002"/>
    <x v="0"/>
    <x v="0"/>
    <s v="SS03"/>
    <x v="5"/>
    <s v="SS0311"/>
    <s v="Uror"/>
    <s v="SS031106"/>
    <s v="Pieri"/>
    <s v="Pieri centre"/>
    <n v="8.0333333000000007"/>
    <n v="32.033333300000002"/>
    <s v="Remote Assessment (e.g. phone interview, outside interview"/>
    <x v="1"/>
    <x v="6"/>
    <x v="0"/>
    <s v="On foot"/>
    <s v="Yes "/>
    <s v="1-3 years"/>
    <s v="No"/>
    <s v="N/A"/>
    <s v="N/A"/>
    <s v="N/A"/>
    <s v="N/A"/>
    <s v="N/A"/>
    <s v="No "/>
    <n v="2215"/>
    <n v="386"/>
    <s v="Habitual Residence"/>
    <s v="Guarding property"/>
    <n v="132"/>
    <n v="725"/>
    <n v="0"/>
    <n v="0"/>
    <n v="0"/>
    <n v="0"/>
    <n v="132"/>
    <n v="725"/>
    <n v="16"/>
    <n v="19"/>
    <n v="57"/>
    <n v="66"/>
    <n v="118"/>
    <n v="127"/>
    <n v="129"/>
    <n v="135"/>
    <n v="27"/>
    <n v="31"/>
    <n v="347"/>
    <n v="378"/>
    <n v="725"/>
    <b v="1"/>
    <s v="Yes "/>
    <s v="Yes"/>
    <s v="No"/>
    <s v="No"/>
    <s v="Yes "/>
    <s v="No"/>
    <s v="No"/>
    <s v="No"/>
    <s v="N/A"/>
    <s v="Yes, but not enough"/>
    <s v="No"/>
    <s v="Yes, but not enough"/>
    <s v="Yes but not enough"/>
    <s v="Yes, but not enough"/>
    <s v="Yes, but not enough"/>
    <s v="No"/>
    <s v="Unknown"/>
    <m/>
    <s v="Published"/>
    <m/>
  </r>
  <r>
    <x v="44"/>
    <d v="2020-07-10T00:00:00"/>
    <d v="2020-08-25T00:00:00"/>
    <s v="SS03"/>
    <x v="5"/>
    <x v="22"/>
    <x v="22"/>
    <x v="31"/>
    <x v="32"/>
    <s v="n/a"/>
    <s v="Tor"/>
    <n v="8.2348090999999997"/>
    <n v="32.014700400000002"/>
    <x v="0"/>
    <x v="0"/>
    <s v="SS03"/>
    <x v="5"/>
    <s v="SS0311"/>
    <s v="uror"/>
    <s v="SS031102"/>
    <s v="Motot"/>
    <s v="Tor"/>
    <n v="8.2348090999999997"/>
    <n v="32.014700400000002"/>
    <s v="Remote Assessment (e.g. phone interview, outside interview"/>
    <x v="1"/>
    <x v="6"/>
    <x v="0"/>
    <s v="On foot"/>
    <s v="Yes "/>
    <s v="1-3 years"/>
    <s v="No"/>
    <s v="N/A"/>
    <s v="N/A"/>
    <s v="N/A"/>
    <s v="N/A"/>
    <s v="N/A"/>
    <s v="No "/>
    <n v="1104"/>
    <n v="203"/>
    <s v="Habitual Residence"/>
    <s v="Guarding property"/>
    <n v="298"/>
    <n v="1631"/>
    <n v="0"/>
    <n v="0"/>
    <n v="0"/>
    <n v="0"/>
    <n v="298"/>
    <n v="1631"/>
    <n v="27"/>
    <n v="33"/>
    <n v="133"/>
    <n v="158"/>
    <n v="225"/>
    <n v="266"/>
    <n v="303"/>
    <n v="334"/>
    <n v="74"/>
    <n v="78"/>
    <n v="762"/>
    <n v="869"/>
    <n v="1631"/>
    <b v="1"/>
    <s v="Yes "/>
    <s v="Yes"/>
    <s v="No"/>
    <s v="No"/>
    <s v="Yes "/>
    <s v="Yes "/>
    <s v="No"/>
    <s v="No"/>
    <s v="N/A"/>
    <s v="Yes, but not enough"/>
    <s v="Yes, but not enough"/>
    <s v="Yes, but not enough"/>
    <s v="Yes but not enough"/>
    <s v="No"/>
    <s v="Yes, but not enough"/>
    <s v="Yes"/>
    <s v="Unknown"/>
    <m/>
    <s v="Published"/>
    <m/>
  </r>
  <r>
    <x v="44"/>
    <d v="2020-07-10T00:00:00"/>
    <d v="2020-07-25T00:00:00"/>
    <s v="SS03"/>
    <x v="5"/>
    <x v="22"/>
    <x v="22"/>
    <x v="32"/>
    <x v="57"/>
    <s v="ssid_SS0311_0043"/>
    <s v="Yaui"/>
    <n v="7.9009999830000002"/>
    <n v="31.888333299999999"/>
    <x v="0"/>
    <x v="0"/>
    <s v="SS03"/>
    <x v="5"/>
    <s v="SS0311"/>
    <s v="Uror"/>
    <s v="SS031110"/>
    <s v="Wuror"/>
    <s v="Yuai"/>
    <n v="7.9009999830000002"/>
    <n v="31.888333299999999"/>
    <s v="Remote Assessment (e.g. phone interview, outside interview"/>
    <x v="1"/>
    <x v="6"/>
    <x v="0"/>
    <s v="On foot"/>
    <s v="Yes"/>
    <s v="1-3 years"/>
    <s v="No"/>
    <s v="N/A"/>
    <s v="N/A"/>
    <s v="N/A"/>
    <s v="N/A"/>
    <s v="N/A"/>
    <s v="No"/>
    <n v="1086"/>
    <n v="196"/>
    <s v="Habitual Residence"/>
    <s v="Guarding property"/>
    <n v="181"/>
    <n v="1019"/>
    <n v="0"/>
    <n v="0"/>
    <n v="0"/>
    <n v="0"/>
    <n v="181"/>
    <n v="1019"/>
    <n v="17"/>
    <n v="20"/>
    <n v="88"/>
    <n v="92"/>
    <n v="163"/>
    <n v="171"/>
    <n v="180"/>
    <n v="192"/>
    <n v="42"/>
    <n v="54"/>
    <n v="490"/>
    <n v="529"/>
    <n v="1019"/>
    <b v="1"/>
    <s v="Yes"/>
    <s v="Yes"/>
    <s v="No"/>
    <s v="No"/>
    <s v="Yes"/>
    <s v="Yes"/>
    <s v="No"/>
    <s v="No"/>
    <s v="N/A"/>
    <s v="Yes, but not enough"/>
    <s v="No"/>
    <s v="Yes, but not enough"/>
    <s v="Yes but not enough"/>
    <s v="No"/>
    <s v="No"/>
    <s v="No"/>
    <s v="Unknown"/>
    <m/>
    <s v="Published"/>
    <m/>
  </r>
  <r>
    <x v="45"/>
    <d v="2020-07-10T00:00:00"/>
    <d v="2020-08-26T00:00:00"/>
    <s v="SS03"/>
    <x v="5"/>
    <x v="22"/>
    <x v="22"/>
    <x v="31"/>
    <x v="32"/>
    <s v="ssid_SS0311_0025"/>
    <s v="Bool (Bol )"/>
    <n v="8.2678899999999995"/>
    <n v="32.036920000000002"/>
    <x v="0"/>
    <x v="0"/>
    <s v="SS03"/>
    <x v="5"/>
    <s v="SS0311"/>
    <s v="Uror"/>
    <s v="SS031102"/>
    <s v="Motot"/>
    <s v="Bool"/>
    <n v="8.2678899999999995"/>
    <n v="32.036920000000002"/>
    <s v="Remote Assessment (e.g. phone interview, outside interview"/>
    <x v="1"/>
    <x v="6"/>
    <x v="0"/>
    <s v="On foot"/>
    <s v="Yes"/>
    <s v="1-3 years"/>
    <s v="No"/>
    <s v="N/A"/>
    <s v="N/A"/>
    <s v="N/A"/>
    <s v="N/A"/>
    <s v="N/A"/>
    <s v="No"/>
    <n v="1266"/>
    <n v="230"/>
    <s v="Habitual Residence"/>
    <s v="Guarding property"/>
    <n v="173"/>
    <n v="975"/>
    <n v="0"/>
    <n v="0"/>
    <n v="0"/>
    <n v="0"/>
    <n v="173"/>
    <n v="975"/>
    <n v="19"/>
    <n v="24"/>
    <n v="83"/>
    <n v="97"/>
    <n v="152"/>
    <n v="171"/>
    <n v="155"/>
    <n v="173"/>
    <n v="49"/>
    <n v="52"/>
    <n v="458"/>
    <n v="517"/>
    <n v="975"/>
    <b v="1"/>
    <s v="No"/>
    <s v="Yes"/>
    <s v="No"/>
    <s v="No"/>
    <s v="Yes"/>
    <s v="Yes"/>
    <s v="No"/>
    <s v="No"/>
    <s v="N/A"/>
    <s v="Yes, but not enough"/>
    <s v="No"/>
    <s v="Yes, but not enough"/>
    <s v="Yes but not enough"/>
    <s v="No"/>
    <s v="Yes, but not enough"/>
    <s v="Yes, but not enough"/>
    <s v="Unknown"/>
    <m/>
    <s v="Not Published"/>
    <m/>
  </r>
  <r>
    <x v="45"/>
    <d v="2020-07-10T00:00:00"/>
    <d v="2020-08-26T00:00:00"/>
    <s v="SS03"/>
    <x v="5"/>
    <x v="22"/>
    <x v="22"/>
    <x v="30"/>
    <x v="56"/>
    <s v="ssid_SS0311_0003"/>
    <s v="Jokrial"/>
    <n v="8.1205599999999993"/>
    <n v="31.9741"/>
    <x v="0"/>
    <x v="0"/>
    <s v="SS03"/>
    <x v="5"/>
    <s v="SS0311"/>
    <s v="Uror"/>
    <s v="SS031107"/>
    <s v="Pulchuol"/>
    <s v="Jokrial"/>
    <n v="8.1205599999999993"/>
    <n v="31.9741"/>
    <s v="Remote Assessment (e.g. phone interview, outside interview"/>
    <x v="1"/>
    <x v="6"/>
    <x v="0"/>
    <s v="On foot"/>
    <s v="Yes "/>
    <s v="1-3 years"/>
    <s v="No"/>
    <s v="N/A"/>
    <s v="N/A"/>
    <s v="N/A"/>
    <s v="N/A"/>
    <s v="N/A"/>
    <s v="No "/>
    <n v="716"/>
    <n v="135"/>
    <s v="Habitual Residence"/>
    <s v="Guarding property"/>
    <n v="208"/>
    <n v="1248"/>
    <n v="0"/>
    <n v="0"/>
    <n v="0"/>
    <n v="0"/>
    <n v="208"/>
    <n v="1248"/>
    <n v="29"/>
    <n v="34"/>
    <n v="82"/>
    <n v="94"/>
    <n v="167"/>
    <n v="183"/>
    <n v="253"/>
    <n v="302"/>
    <n v="43"/>
    <n v="61"/>
    <n v="574"/>
    <n v="674"/>
    <n v="1248"/>
    <b v="1"/>
    <s v="No"/>
    <s v="Yes"/>
    <s v="No"/>
    <s v="No"/>
    <s v="Yes "/>
    <s v="Yes "/>
    <s v="No"/>
    <s v="No"/>
    <s v="N/A"/>
    <s v="Yes, but not enough"/>
    <s v="No"/>
    <s v="No"/>
    <s v="Yes but not enough"/>
    <s v="No"/>
    <s v="Yes, but not enough"/>
    <s v="Yes, but not enough"/>
    <s v="Unknown"/>
    <m/>
    <s v="Not Published"/>
    <m/>
  </r>
  <r>
    <x v="45"/>
    <d v="2020-07-10T00:00:00"/>
    <d v="2020-08-26T00:00:00"/>
    <s v="SS03"/>
    <x v="5"/>
    <x v="22"/>
    <x v="22"/>
    <x v="54"/>
    <x v="55"/>
    <s v="ssid_SS0311_0004"/>
    <s v="Jundit"/>
    <n v="8.0165699999999998"/>
    <n v="32.035469999999997"/>
    <x v="0"/>
    <x v="0"/>
    <s v="SS03"/>
    <x v="5"/>
    <s v="SS0311"/>
    <s v="Uror"/>
    <s v="SS031106"/>
    <s v="Pieri"/>
    <s v="Jundit"/>
    <n v="8.0165699999999998"/>
    <n v="32.035469999999997"/>
    <s v="Remote Assessment (e.g. phone interview, outside interview"/>
    <x v="1"/>
    <x v="6"/>
    <x v="0"/>
    <s v="On foot"/>
    <s v="Yes "/>
    <s v="1-3 years"/>
    <s v="No"/>
    <s v="N/A"/>
    <s v="N/A"/>
    <s v="N/A"/>
    <s v="N/A"/>
    <s v="N/A"/>
    <s v="No "/>
    <n v="601"/>
    <n v="118"/>
    <s v="Habitual Residence"/>
    <s v="Guarding property"/>
    <n v="164"/>
    <n v="863"/>
    <n v="0"/>
    <n v="0"/>
    <n v="0"/>
    <n v="0"/>
    <n v="164"/>
    <n v="863"/>
    <n v="20"/>
    <n v="20"/>
    <n v="74"/>
    <n v="79"/>
    <n v="148"/>
    <n v="159"/>
    <n v="132"/>
    <n v="147"/>
    <n v="38"/>
    <n v="46"/>
    <n v="412"/>
    <n v="451"/>
    <n v="863"/>
    <b v="1"/>
    <s v="No"/>
    <s v="Yes"/>
    <s v="No"/>
    <s v="No"/>
    <s v="Yes "/>
    <s v="Yes "/>
    <s v="No"/>
    <s v="No"/>
    <s v="N/A"/>
    <s v="Yes, but not enough"/>
    <s v="No"/>
    <s v="No"/>
    <s v="Yes but not enough"/>
    <s v="No"/>
    <s v="Yes, but not enough"/>
    <s v="Yes, but not enough"/>
    <s v="Unknown"/>
    <m/>
    <s v="Not Published"/>
    <m/>
  </r>
  <r>
    <x v="45"/>
    <d v="2020-08-26T00:00:00"/>
    <d v="2020-08-27T00:00:00"/>
    <s v="SS08"/>
    <x v="7"/>
    <x v="12"/>
    <x v="12"/>
    <x v="55"/>
    <x v="58"/>
    <s v="ssid_SS0804_0029"/>
    <s v="Manalor"/>
    <n v="7.9288888999999996"/>
    <n v="28.452222200000001"/>
    <x v="2"/>
    <x v="0"/>
    <s v="SS08"/>
    <x v="8"/>
    <s v="SS0804"/>
    <s v="Tonj North"/>
    <s v="SS080404"/>
    <s v="Awul"/>
    <s v="Molau, Marial, Ayom"/>
    <n v="7.8961199999999998"/>
    <n v="28.445150000000002"/>
    <s v="Key informant interview "/>
    <x v="1"/>
    <x v="6"/>
    <x v="0"/>
    <s v="On foot"/>
    <s v="No"/>
    <s v="7-12 Months"/>
    <s v="No"/>
    <s v="N/A"/>
    <s v="N/A"/>
    <s v="N/A"/>
    <s v="N/A"/>
    <s v="N/A"/>
    <s v="Yes"/>
    <s v="N/A"/>
    <s v="N/A"/>
    <s v="N/A"/>
    <s v="N/A"/>
    <n v="131"/>
    <n v="694"/>
    <n v="0"/>
    <n v="0"/>
    <n v="0"/>
    <n v="0"/>
    <n v="131"/>
    <n v="694"/>
    <n v="20"/>
    <n v="47"/>
    <n v="73"/>
    <n v="125"/>
    <n v="42"/>
    <n v="81"/>
    <n v="85"/>
    <n v="128"/>
    <n v="27"/>
    <n v="66"/>
    <n v="247"/>
    <n v="447"/>
    <n v="694"/>
    <b v="1"/>
    <s v="Yes"/>
    <s v="Yes"/>
    <s v="Yes"/>
    <s v="Yes"/>
    <s v="No"/>
    <s v="No"/>
    <s v="No"/>
    <s v="No"/>
    <s v="N/A"/>
    <s v="No"/>
    <s v="No"/>
    <s v="No"/>
    <s v="No"/>
    <s v="No"/>
    <s v="Yes, but not enough"/>
    <s v="Yes"/>
    <s v="Unknown"/>
    <m/>
    <s v="Not Published"/>
    <s v="IDPs for different period of time"/>
  </r>
  <r>
    <x v="45"/>
    <d v="2020-08-20T00:00:00"/>
    <d v="2020-08-26T00:00:00"/>
    <s v="SS08"/>
    <x v="7"/>
    <x v="11"/>
    <x v="11"/>
    <x v="56"/>
    <x v="59"/>
    <s v="ssid_SS0803_0034"/>
    <s v="Makuac"/>
    <n v="7.9948100000000002"/>
    <n v="29.503409999999999"/>
    <x v="0"/>
    <x v="0"/>
    <s v="SS08"/>
    <x v="8"/>
    <s v="SS0803"/>
    <s v="Tonj East"/>
    <s v="SS080302"/>
    <s v="Makuac"/>
    <s v="Makuac"/>
    <n v="7.9948100000000002"/>
    <n v="29.503409999999999"/>
    <s v="Remote Assessment (e.g. phone interview, outside interview"/>
    <x v="1"/>
    <x v="6"/>
    <x v="0"/>
    <s v="On Foot "/>
    <s v="Yes"/>
    <s v="Habitual Residence"/>
    <s v="No"/>
    <s v="N/A"/>
    <s v="N/A"/>
    <s v="N/A"/>
    <s v="N/A"/>
    <s v="N/A"/>
    <s v="No"/>
    <s v="Unknown"/>
    <s v="Unknown"/>
    <s v="Habitual Residence"/>
    <s v="Guarding property"/>
    <n v="333"/>
    <n v="2000"/>
    <n v="0"/>
    <n v="0"/>
    <n v="0"/>
    <n v="0"/>
    <n v="333"/>
    <n v="2000"/>
    <n v="157"/>
    <n v="143"/>
    <n v="243"/>
    <n v="320"/>
    <n v="307"/>
    <n v="311"/>
    <n v="199"/>
    <n v="213"/>
    <n v="74"/>
    <n v="33"/>
    <n v="980"/>
    <n v="1020"/>
    <n v="2000"/>
    <b v="1"/>
    <s v="Yes "/>
    <s v="No"/>
    <s v="Yes "/>
    <s v="Yes"/>
    <s v="Yes"/>
    <s v="No"/>
    <s v="No"/>
    <s v="No"/>
    <s v="N/A"/>
    <s v="Yes, but not enough"/>
    <s v="Yes, but not enough"/>
    <s v="Yes, but not enough"/>
    <s v="Yes but not enough"/>
    <s v="No"/>
    <s v="Yes"/>
    <s v="Yes, but not enough"/>
    <s v="Unknown"/>
    <m/>
    <s v="Published"/>
    <s v="IDPs for different period of time"/>
  </r>
  <r>
    <x v="45"/>
    <d v="2020-07-10T00:00:00"/>
    <d v="2020-08-26T00:00:00"/>
    <s v="SS03"/>
    <x v="5"/>
    <x v="22"/>
    <x v="22"/>
    <x v="31"/>
    <x v="32"/>
    <s v="ssid_SS0311_0045"/>
    <s v="Guanchot (Guangchat)"/>
    <n v="8.1288316720000005"/>
    <n v="32.05326299"/>
    <x v="0"/>
    <x v="0"/>
    <s v="SS03"/>
    <x v="5"/>
    <s v="SS0311"/>
    <s v="Uror"/>
    <s v="SS031102"/>
    <s v="Motot"/>
    <s v="Guanchot "/>
    <n v="8.1288316720000005"/>
    <n v="32.05326299"/>
    <s v="Remote Assessment (e.g. phone interview, outside interview"/>
    <x v="1"/>
    <x v="6"/>
    <x v="0"/>
    <s v="On foot"/>
    <s v="Yes "/>
    <s v="1-3 years"/>
    <s v="No"/>
    <s v="N/A"/>
    <s v="N/A"/>
    <s v="N/A"/>
    <s v="N/A"/>
    <s v="N/A"/>
    <s v="No "/>
    <n v="534"/>
    <n v="101"/>
    <s v="Habitual Residence"/>
    <s v="Guarding property"/>
    <n v="748"/>
    <n v="4117"/>
    <n v="0"/>
    <n v="0"/>
    <n v="0"/>
    <n v="0"/>
    <n v="748"/>
    <n v="4117"/>
    <n v="96"/>
    <n v="116"/>
    <n v="356"/>
    <n v="428"/>
    <n v="608"/>
    <n v="714"/>
    <n v="657"/>
    <n v="732"/>
    <n v="196"/>
    <n v="214"/>
    <n v="1913"/>
    <n v="2204"/>
    <n v="4117"/>
    <b v="1"/>
    <s v="Yes "/>
    <s v="Yes"/>
    <s v="No"/>
    <s v="No"/>
    <s v="Yes "/>
    <s v="Yes "/>
    <s v="No"/>
    <s v="No"/>
    <s v="N/A"/>
    <s v="Yes, but not enough"/>
    <s v="No"/>
    <s v="Yes, but not enough"/>
    <s v="Yes but not enough"/>
    <s v="No"/>
    <s v="Yes, but not enough"/>
    <s v="No"/>
    <s v="Unknown"/>
    <m/>
    <s v="Published"/>
    <m/>
  </r>
  <r>
    <x v="45"/>
    <d v="2020-07-10T00:00:00"/>
    <d v="2020-08-25T00:00:00"/>
    <s v="SS03"/>
    <x v="5"/>
    <x v="22"/>
    <x v="22"/>
    <x v="30"/>
    <x v="56"/>
    <s v="ssid_SS0311_0052"/>
    <s v="Kuarpak"/>
    <n v="8.1609999999999996"/>
    <n v="31.97"/>
    <x v="0"/>
    <x v="0"/>
    <s v="SS03"/>
    <x v="5"/>
    <s v="SS0311"/>
    <s v="Uror"/>
    <s v="SS031107"/>
    <s v="Pulchuol"/>
    <s v="Kuarpak"/>
    <s v=" "/>
    <s v=" "/>
    <s v="Remote Assessment (e.g. phone interview, outside interview"/>
    <x v="1"/>
    <x v="6"/>
    <x v="0"/>
    <s v="On foot"/>
    <s v="Yes"/>
    <s v="1-3 years"/>
    <s v="No"/>
    <s v="N/A"/>
    <s v="N/A"/>
    <s v="N/A"/>
    <s v="N/A"/>
    <s v="N/A"/>
    <s v="No"/>
    <n v="1088"/>
    <n v="197"/>
    <s v="Habitual Residence"/>
    <s v="Guarding property"/>
    <n v="399"/>
    <n v="2156"/>
    <n v="0"/>
    <n v="0"/>
    <n v="0"/>
    <n v="0"/>
    <n v="399"/>
    <n v="2156"/>
    <n v="37"/>
    <n v="51"/>
    <n v="174"/>
    <n v="199"/>
    <n v="336"/>
    <n v="355"/>
    <n v="382"/>
    <n v="422"/>
    <n v="89"/>
    <n v="111"/>
    <n v="1018"/>
    <n v="1138"/>
    <n v="2156"/>
    <b v="1"/>
    <s v="Yes"/>
    <s v="Yes"/>
    <s v="No"/>
    <s v="No"/>
    <s v="Yes"/>
    <s v="Yes"/>
    <s v="No"/>
    <s v="No"/>
    <s v="N/A"/>
    <s v="Yes, but not enough"/>
    <s v="No"/>
    <s v="Yes, but not enough"/>
    <s v="Yes but not enough"/>
    <s v="No"/>
    <s v="Yes, but not enough"/>
    <s v="Yes, but not enough"/>
    <s v="Unknown"/>
    <m/>
    <s v="Published"/>
    <m/>
  </r>
  <r>
    <x v="45"/>
    <d v="2020-07-07T00:00:00"/>
    <d v="2020-08-24T00:00:00"/>
    <s v="SS03"/>
    <x v="5"/>
    <x v="22"/>
    <x v="22"/>
    <x v="29"/>
    <x v="30"/>
    <s v="ssid_SS0311_0047"/>
    <s v="Kuerguanyabil"/>
    <n v="8.0002621000000005"/>
    <n v="31.876915499999999"/>
    <x v="0"/>
    <x v="0"/>
    <s v="SS03"/>
    <x v="5"/>
    <s v="SS0311"/>
    <s v="Uror"/>
    <s v="SS031103"/>
    <s v="Pathai"/>
    <s v="Kuerguanyabil"/>
    <n v="8.0002621000000005"/>
    <n v="31.876915499999999"/>
    <s v="Remote Assessment (e.g. phone interview, outside interview"/>
    <x v="1"/>
    <x v="6"/>
    <x v="0"/>
    <s v="On foot"/>
    <s v="Yes "/>
    <s v="1-3 years"/>
    <s v="No"/>
    <s v="N/A"/>
    <s v="N/A"/>
    <s v="N/A"/>
    <s v="N/A"/>
    <s v="N/A"/>
    <s v="No"/>
    <n v="533"/>
    <n v="96"/>
    <s v="Habitual Residence"/>
    <s v="Guarding property"/>
    <n v="424"/>
    <n v="2358"/>
    <n v="0"/>
    <n v="0"/>
    <n v="0"/>
    <n v="0"/>
    <n v="424"/>
    <n v="2358"/>
    <n v="44"/>
    <n v="49"/>
    <n v="173"/>
    <n v="189"/>
    <n v="368"/>
    <n v="394"/>
    <n v="487"/>
    <n v="555"/>
    <n v="46"/>
    <n v="53"/>
    <n v="1118"/>
    <n v="1240"/>
    <n v="2358"/>
    <b v="1"/>
    <s v="Yes "/>
    <s v="Yes"/>
    <s v="Yes "/>
    <s v="No"/>
    <s v="Yes "/>
    <s v="Yes "/>
    <s v="No"/>
    <s v="No"/>
    <s v="N/A"/>
    <s v="Yes, but not enough"/>
    <s v="No"/>
    <s v="Yes, but not enough"/>
    <s v="Yes"/>
    <s v="No"/>
    <s v="Yes"/>
    <s v="Yes, but not enough"/>
    <s v="Unknown"/>
    <m/>
    <s v="Published"/>
    <m/>
  </r>
  <r>
    <x v="45"/>
    <d v="2020-08-20T00:00:00"/>
    <d v="2020-08-26T00:00:00"/>
    <s v="SS08"/>
    <x v="7"/>
    <x v="11"/>
    <x v="11"/>
    <x v="15"/>
    <x v="16"/>
    <s v="ssid_SS0803_0005"/>
    <s v="Wunlit"/>
    <n v="7.6623000000000001"/>
    <n v="29.181069999999998"/>
    <x v="0"/>
    <x v="0"/>
    <s v="SS08"/>
    <x v="8"/>
    <s v="SS0803"/>
    <s v="Tonj East"/>
    <s v="SS080311"/>
    <s v="Wunlit"/>
    <s v="Wunlit"/>
    <n v="7.6623000000000001"/>
    <n v="29.181069999999998"/>
    <s v="Remote Assessment (e.g. phone interview, outside interview"/>
    <x v="1"/>
    <x v="6"/>
    <x v="0"/>
    <s v="On Foot "/>
    <s v="Yes"/>
    <s v="Habitual Residence"/>
    <s v="No"/>
    <s v="N/A"/>
    <s v="N/A"/>
    <s v="N/A"/>
    <s v="N/A"/>
    <s v="N/A"/>
    <s v="No"/>
    <s v="Unknown"/>
    <s v="Unknown"/>
    <s v="Unknown"/>
    <s v="Guarding property"/>
    <n v="170"/>
    <n v="1023"/>
    <n v="0"/>
    <n v="0"/>
    <n v="0"/>
    <n v="0"/>
    <n v="170"/>
    <n v="1023"/>
    <n v="82"/>
    <n v="111"/>
    <n v="101"/>
    <n v="127"/>
    <n v="133"/>
    <n v="97"/>
    <n v="163"/>
    <n v="119"/>
    <n v="24"/>
    <n v="66"/>
    <n v="503"/>
    <n v="520"/>
    <n v="1023"/>
    <b v="1"/>
    <s v="Severe need, with immediate  threat to life"/>
    <s v="Severe need, with immediate threat to life"/>
    <s v="Severe need with immediate threat to life"/>
    <s v="Severe need, with immediate threat to life"/>
    <s v="Some need leading ti negative impact but no immediate threat to lief"/>
    <s v="Some need leading ti negative impact but no immediate threat to lief"/>
    <s v="Some need leading ti negative impact but no immediate threat to lief"/>
    <s v="No"/>
    <s v="N/A"/>
    <s v="No"/>
    <s v="No"/>
    <s v="No"/>
    <s v="Yes but not enough"/>
    <s v="Yes, but not enough"/>
    <s v="Yes, but not enough"/>
    <s v="Yes, but not enough"/>
    <s v="No"/>
    <m/>
    <s v="Not Published"/>
    <s v="IDPs for different period of time"/>
  </r>
  <r>
    <x v="45"/>
    <d v="2020-07-10T00:00:00"/>
    <d v="2020-08-26T00:00:00"/>
    <s v="SS03"/>
    <x v="5"/>
    <x v="22"/>
    <x v="22"/>
    <x v="54"/>
    <x v="55"/>
    <s v="ssid_SS0311_0021"/>
    <s v="Wunthong"/>
    <n v="8.0524707739999997"/>
    <n v="32.04048203"/>
    <x v="0"/>
    <x v="0"/>
    <s v="SS03"/>
    <x v="5"/>
    <s v="SS0311"/>
    <s v="Uror"/>
    <s v="SS031106"/>
    <s v="Pieri"/>
    <s v="Wunthaony"/>
    <n v="8.0524707739999997"/>
    <n v="32.04048203"/>
    <s v="Remote Assessment (e.g. phone interview, outside interview"/>
    <x v="1"/>
    <x v="6"/>
    <x v="0"/>
    <s v="On foot"/>
    <s v="Yes "/>
    <s v="1-3 years"/>
    <s v="No"/>
    <s v="N/A"/>
    <s v="N/A"/>
    <s v="N/A"/>
    <s v="N/A"/>
    <s v="N/A"/>
    <s v="No "/>
    <n v="804"/>
    <n v="154"/>
    <s v="Habitual Residence"/>
    <s v="Guarding property"/>
    <n v="296"/>
    <n v="1601"/>
    <n v="0"/>
    <n v="0"/>
    <n v="0"/>
    <n v="0"/>
    <n v="296"/>
    <n v="1601"/>
    <n v="34"/>
    <n v="41"/>
    <n v="117"/>
    <n v="133"/>
    <n v="238"/>
    <n v="262"/>
    <n v="304"/>
    <n v="327"/>
    <n v="62"/>
    <n v="83"/>
    <n v="755"/>
    <n v="846"/>
    <n v="1601"/>
    <b v="1"/>
    <s v="Yes "/>
    <s v="Yes"/>
    <s v="No"/>
    <s v="No"/>
    <s v="Yes "/>
    <s v="Yes "/>
    <s v="No"/>
    <s v="No"/>
    <s v="N/A"/>
    <s v="Yes, but not enough"/>
    <s v="No"/>
    <s v="Yes, but not enough"/>
    <s v="Yes but not enough"/>
    <s v="No"/>
    <s v="Yes, but not enough"/>
    <s v="Yes, but not enough"/>
    <s v="Unknown"/>
    <m/>
    <s v="Not Published"/>
    <m/>
  </r>
  <r>
    <x v="46"/>
    <d v="2020-07-07T00:00:00"/>
    <d v="2020-08-27T00:00:00"/>
    <s v="SS03"/>
    <x v="5"/>
    <x v="22"/>
    <x v="22"/>
    <x v="29"/>
    <x v="30"/>
    <s v="ssid_SS0311_0029"/>
    <s v="Muotdiit"/>
    <n v="7.9960057999999998"/>
    <n v="31.884915700000001"/>
    <x v="0"/>
    <x v="0"/>
    <s v="SS03"/>
    <x v="5"/>
    <s v="SS0311"/>
    <s v="uror"/>
    <s v="SS031103"/>
    <s v="Pathai"/>
    <s v="Muotdiit"/>
    <n v="7.9960057999999998"/>
    <n v="31.884915700000001"/>
    <s v="Remote Assessment (e.g. phone interview, outside interview"/>
    <x v="1"/>
    <x v="6"/>
    <x v="0"/>
    <s v="On foot"/>
    <s v="Yes"/>
    <s v="1-3 years"/>
    <s v="No"/>
    <s v="N/A"/>
    <s v="N/A"/>
    <s v="N/A"/>
    <s v="N/A"/>
    <s v="N/A"/>
    <s v="No"/>
    <n v="777"/>
    <n v="143"/>
    <s v="Habitual Residence"/>
    <s v="Guarding property"/>
    <n v="317"/>
    <n v="1753"/>
    <n v="0"/>
    <n v="0"/>
    <n v="0"/>
    <n v="0"/>
    <n v="317"/>
    <n v="1753"/>
    <n v="22"/>
    <n v="27"/>
    <n v="118"/>
    <n v="129"/>
    <n v="267"/>
    <n v="285"/>
    <n v="401"/>
    <n v="428"/>
    <n v="36"/>
    <n v="40"/>
    <n v="844"/>
    <n v="909"/>
    <n v="1753"/>
    <b v="1"/>
    <s v="Yes "/>
    <s v="Yes"/>
    <s v="Yes"/>
    <s v="No"/>
    <s v="Yes"/>
    <s v="Yes"/>
    <s v="No"/>
    <s v="No"/>
    <s v="N/A"/>
    <s v="Yes, but not enough"/>
    <s v="No"/>
    <s v="Yes, but not enough"/>
    <s v="Yes"/>
    <s v="No"/>
    <s v="Yes"/>
    <s v="Yes, but not enough"/>
    <s v="Unknown"/>
    <m/>
    <s v="Not Published"/>
    <m/>
  </r>
  <r>
    <x v="46"/>
    <d v="2020-07-07T00:00:00"/>
    <d v="2020-08-27T00:00:00"/>
    <s v="SS03"/>
    <x v="5"/>
    <x v="22"/>
    <x v="22"/>
    <x v="57"/>
    <x v="60"/>
    <s v="ssid_SS0311_0042"/>
    <s v="Dhuny"/>
    <n v="8.1787734000000007"/>
    <n v="31.846222099999999"/>
    <x v="0"/>
    <x v="0"/>
    <s v="SS03"/>
    <x v="5"/>
    <s v="SS0311"/>
    <s v="Uror"/>
    <s v="SS031101"/>
    <s v="Karam"/>
    <s v="Dhuny"/>
    <n v="8.1787734000000007"/>
    <n v="31.846222099999999"/>
    <s v="Remote Assessment (e.g. phone interview, outside interview"/>
    <x v="1"/>
    <x v="6"/>
    <x v="0"/>
    <s v="On foot"/>
    <s v="Yes"/>
    <s v="1-3 years"/>
    <s v="No"/>
    <s v="N/A"/>
    <s v="N/A"/>
    <s v="N/A"/>
    <s v="N/A"/>
    <s v="N/A"/>
    <s v="No"/>
    <n v="680"/>
    <n v="122"/>
    <s v="Habitual Residence"/>
    <s v="Guarding property"/>
    <n v="307"/>
    <n v="1672"/>
    <n v="0"/>
    <n v="0"/>
    <n v="0"/>
    <n v="0"/>
    <n v="307"/>
    <n v="1672"/>
    <n v="18"/>
    <n v="23"/>
    <n v="111"/>
    <n v="118"/>
    <n v="252"/>
    <n v="269"/>
    <n v="394"/>
    <n v="412"/>
    <n v="33"/>
    <n v="42"/>
    <n v="808"/>
    <n v="864"/>
    <n v="1672"/>
    <b v="1"/>
    <s v="Yes "/>
    <s v="Yes"/>
    <s v="Yes"/>
    <s v="No"/>
    <s v="Yes"/>
    <s v="Yes"/>
    <s v="No"/>
    <s v="No"/>
    <s v="N/A"/>
    <s v="Yes, but not enough"/>
    <s v="No"/>
    <s v="Yes, but not enough"/>
    <s v="Yes"/>
    <s v="No"/>
    <s v="Yes"/>
    <s v="Yes, but not enough"/>
    <s v="Unknown"/>
    <m/>
    <s v="Published"/>
    <m/>
  </r>
  <r>
    <x v="46"/>
    <d v="2020-07-10T00:00:00"/>
    <d v="2020-08-25T00:00:00"/>
    <s v="SS03"/>
    <x v="5"/>
    <x v="22"/>
    <x v="22"/>
    <x v="30"/>
    <x v="56"/>
    <s v="ssid_SS0311_0050"/>
    <s v="Ruopjai"/>
    <n v="8.0890009000000003"/>
    <n v="31.924016600000002"/>
    <x v="0"/>
    <x v="0"/>
    <s v="SS03"/>
    <x v="5"/>
    <s v="SS0311"/>
    <s v="Uror"/>
    <s v="SS031107"/>
    <s v="Pulchuol"/>
    <s v="Ruopjai"/>
    <n v="8.0890009000000003"/>
    <n v="31.924016600000002"/>
    <s v="Remote Assessment (e.g. phone interview, outside interview"/>
    <x v="1"/>
    <x v="6"/>
    <x v="0"/>
    <s v="On foot"/>
    <s v="Yes"/>
    <s v="Habitual Residence"/>
    <s v="No"/>
    <s v="N/A"/>
    <s v="N/A"/>
    <s v="N/A"/>
    <s v="N/A"/>
    <s v="N/A"/>
    <s v="No"/>
    <n v="882"/>
    <n v="157"/>
    <s v="Unknown"/>
    <s v="Guarding property"/>
    <n v="283"/>
    <n v="1580"/>
    <n v="0"/>
    <n v="0"/>
    <n v="0"/>
    <n v="0"/>
    <n v="283"/>
    <n v="1580"/>
    <n v="29"/>
    <n v="37"/>
    <n v="122"/>
    <n v="143"/>
    <n v="248"/>
    <n v="266"/>
    <n v="302"/>
    <n v="313"/>
    <n v="53"/>
    <n v="67"/>
    <n v="754"/>
    <n v="826"/>
    <n v="1580"/>
    <b v="1"/>
    <s v="Yes"/>
    <s v="Yes"/>
    <s v="Yes"/>
    <s v="No"/>
    <s v="Yes"/>
    <s v="Yes"/>
    <s v="Yes"/>
    <s v="No"/>
    <s v="N/A"/>
    <s v="Yes, but not enough"/>
    <s v="No"/>
    <s v="Yes, but not enough"/>
    <s v="Yes but not enough"/>
    <s v="No"/>
    <s v="Yes, but not enough"/>
    <s v="Yes, but not enough"/>
    <s v="Unknown"/>
    <m/>
    <s v="Published"/>
    <m/>
  </r>
  <r>
    <x v="46"/>
    <d v="2020-07-10T00:00:00"/>
    <d v="2020-08-27T00:00:00"/>
    <s v="SS03"/>
    <x v="5"/>
    <x v="22"/>
    <x v="22"/>
    <x v="58"/>
    <x v="61"/>
    <s v="ssid_SS0311_0053"/>
    <s v="Tiam"/>
    <n v="7.7833332999999998"/>
    <n v="31.766666699999998"/>
    <x v="2"/>
    <x v="0"/>
    <s v="SS03"/>
    <x v="5"/>
    <s v="SS0311"/>
    <s v="Uror"/>
    <s v="SS0311"/>
    <s v="Tiam"/>
    <s v="Tiam"/>
    <n v="7.7833332999999998"/>
    <n v="31.766666699999998"/>
    <s v="Remote Assessment (e.g. phone interview, outside interview"/>
    <x v="1"/>
    <x v="6"/>
    <x v="0"/>
    <s v="On foot"/>
    <s v="Yes"/>
    <s v="1-3 years"/>
    <s v="No"/>
    <s v="N/A"/>
    <s v="N/A"/>
    <s v="N/A"/>
    <s v="N/A"/>
    <s v="N/A"/>
    <s v="No"/>
    <n v="1002"/>
    <n v="177"/>
    <s v="Habitual Residence"/>
    <s v="Guarding property"/>
    <n v="113"/>
    <n v="649"/>
    <n v="0"/>
    <n v="0"/>
    <n v="0"/>
    <n v="0"/>
    <n v="113"/>
    <n v="649"/>
    <n v="13"/>
    <n v="16"/>
    <n v="46"/>
    <n v="57"/>
    <n v="96"/>
    <n v="109"/>
    <n v="125"/>
    <n v="132"/>
    <n v="26"/>
    <n v="29"/>
    <n v="306"/>
    <n v="343"/>
    <n v="649"/>
    <b v="1"/>
    <s v="Yes"/>
    <s v="Yes"/>
    <s v="No"/>
    <s v="No"/>
    <s v="Yes"/>
    <s v="Yes"/>
    <s v="No"/>
    <s v="No"/>
    <s v="N/A"/>
    <s v="Yes, but not enough"/>
    <s v="No"/>
    <s v="Yes, but not enough"/>
    <s v="Yes but not enough"/>
    <s v="No"/>
    <s v="Yes, but not enough"/>
    <s v="No"/>
    <s v="Unknown"/>
    <m/>
    <s v="Published"/>
    <m/>
  </r>
  <r>
    <x v="47"/>
    <d v="2020-08-26T00:00:00"/>
    <d v="2020-08-26T00:00:00"/>
    <s v="SS03"/>
    <x v="5"/>
    <x v="10"/>
    <x v="32"/>
    <x v="59"/>
    <x v="62"/>
    <s v="ssid_SS0304_0016"/>
    <s v="Canal"/>
    <n v="9.3649280000000008"/>
    <n v="31.547908"/>
    <x v="0"/>
    <x v="0"/>
    <s v="SS03"/>
    <x v="5"/>
    <s v="SS0304"/>
    <s v="Canal Pigi"/>
    <s v="SS030404"/>
    <s v="Kadak"/>
    <s v="Canal"/>
    <n v="9.3649280000000008"/>
    <n v="31.547908"/>
    <s v="Remote Assessment (e.g. phone interview, outside interview"/>
    <x v="1"/>
    <x v="6"/>
    <x v="0"/>
    <s v="On foot"/>
    <s v="Yes "/>
    <s v="1-3 years"/>
    <s v="No"/>
    <s v="N/A"/>
    <s v="N/A"/>
    <s v="N/A"/>
    <s v="N/A"/>
    <s v="N/A"/>
    <s v="No "/>
    <n v="1500"/>
    <n v="75"/>
    <s v="Habitual Residence"/>
    <s v="Area is safe from floods"/>
    <n v="490"/>
    <n v="4968"/>
    <n v="0"/>
    <n v="0"/>
    <n v="0"/>
    <n v="0"/>
    <n v="490"/>
    <n v="4968"/>
    <n v="142"/>
    <n v="160"/>
    <n v="372"/>
    <n v="509"/>
    <n v="749"/>
    <n v="850"/>
    <n v="875"/>
    <n v="1200"/>
    <n v="42"/>
    <n v="69"/>
    <n v="2180"/>
    <n v="2788"/>
    <n v="4968"/>
    <b v="1"/>
    <s v="Yes "/>
    <s v="Yes"/>
    <s v="No"/>
    <s v="Yes"/>
    <s v="No"/>
    <s v="Yes "/>
    <s v="No"/>
    <s v="No"/>
    <s v="N/A"/>
    <s v="Yes, but not enough"/>
    <s v="Yes, but not enough"/>
    <s v="No"/>
    <s v="No"/>
    <s v="No"/>
    <s v="No"/>
    <s v="No"/>
    <s v="Unknown"/>
    <m/>
    <s v="Published"/>
    <m/>
  </r>
  <r>
    <x v="47"/>
    <d v="2020-08-26T00:00:00"/>
    <d v="2020-08-28T00:00:00"/>
    <s v="SS03"/>
    <x v="5"/>
    <x v="10"/>
    <x v="32"/>
    <x v="13"/>
    <x v="63"/>
    <s v="ssid_SS0304_0015"/>
    <s v="Khorfulus"/>
    <n v="9.3115059999999996"/>
    <n v="31.595050000000001"/>
    <x v="0"/>
    <x v="0"/>
    <s v="SS03"/>
    <x v="5"/>
    <s v="SS0304"/>
    <s v="Canal Pigi"/>
    <s v="SS030408"/>
    <s v="Nyinthok"/>
    <s v="Khorfulus"/>
    <n v="9.3115059999999996"/>
    <n v="31.595050000000001"/>
    <s v="Key informant interview "/>
    <x v="1"/>
    <x v="6"/>
    <x v="0"/>
    <s v="On foot"/>
    <s v="Yes "/>
    <s v="1-3 years"/>
    <s v="No"/>
    <s v="N/A"/>
    <s v="N/A"/>
    <s v="N/A"/>
    <s v="N/A"/>
    <s v="N/A"/>
    <s v="Yes"/>
    <s v="N/A"/>
    <s v="N/A"/>
    <s v="N/A"/>
    <s v="N/A"/>
    <n v="967"/>
    <n v="5206"/>
    <n v="0"/>
    <n v="0"/>
    <n v="0"/>
    <n v="0"/>
    <n v="967"/>
    <n v="5206"/>
    <n v="162"/>
    <n v="175"/>
    <n v="450"/>
    <n v="626"/>
    <n v="794"/>
    <n v="850"/>
    <n v="906"/>
    <n v="1103"/>
    <n v="75"/>
    <n v="65"/>
    <n v="2387"/>
    <n v="2819"/>
    <n v="5206"/>
    <b v="1"/>
    <s v="Yes "/>
    <s v="Yes"/>
    <s v="Yes "/>
    <s v="No"/>
    <s v="No"/>
    <s v="Yes "/>
    <s v="No"/>
    <s v="No"/>
    <s v="N/A"/>
    <s v="Yes, but not enough"/>
    <s v="Yes, but not enough"/>
    <s v="No"/>
    <s v="No"/>
    <s v="No"/>
    <s v="No"/>
    <s v="No"/>
    <s v="Unknown"/>
    <m/>
    <s v="Not Published"/>
    <m/>
  </r>
  <r>
    <x v="48"/>
    <d v="2020-08-05T00:00:00"/>
    <d v="2020-09-05T00:00:00"/>
    <s v="SS04"/>
    <x v="1"/>
    <x v="32"/>
    <x v="33"/>
    <x v="60"/>
    <x v="64"/>
    <s v="ssid_SS0401_0035"/>
    <s v="Mingkaman"/>
    <n v="6.0499902969999999"/>
    <n v="31.515181329000001"/>
    <x v="3"/>
    <x v="0"/>
    <s v="SS04"/>
    <x v="5"/>
    <s v="SS0305/SS0310"/>
    <s v="Duk/Twic East"/>
    <s v="SS031003/SS031002/SS031004/SS031005/SS031001/SS030504/SS030503"/>
    <s v="Lith, Kongor, Pakeer, Nyuak, Ajuong, Duk Payuel, Ageer and Duk Padiet"/>
    <s v="Mabior, Agerote, Pabarcikok, Kiir and Ammer, Piombioor, Agom, Biolbil, Pamote, Pakuor, Badhaot, Pawel, Kongor, Aliet, Yiith Manyok, Majjak, Pawuot, Pachuil, Pareu, Namlau, Marial, Adbar, Nomaar, Dhiam, Rual, Patiou, Ayiikdit, Pajuot, Pachaweng, Patiou, Nyang, Paliau, Akowic, Abwong, Fagweit, Duk Kwenyakwol, Mareng, Bartheng, Thiel, Werajiik, Wutbany, Themping, Awoy, Ayueldit, Thepajier, Buongjok, Padiu, Faber Koi, Jiom and Akuei"/>
    <m/>
    <m/>
    <s v="Key Informant"/>
    <x v="1"/>
    <x v="6"/>
    <x v="0"/>
    <s v="Boat/Canoe"/>
    <s v="No"/>
    <s v="Less than 3 months"/>
    <s v="No"/>
    <s v="N/A"/>
    <s v="N/A"/>
    <s v="N/A"/>
    <s v="N/A"/>
    <s v="N/A"/>
    <s v="No"/>
    <n v="63620"/>
    <n v="11469"/>
    <s v="Habitual Residence"/>
    <s v="Livelihood activities"/>
    <n v="6608"/>
    <n v="32660"/>
    <n v="0"/>
    <n v="0"/>
    <n v="0"/>
    <n v="0"/>
    <n v="6608"/>
    <n v="32660"/>
    <n v="522"/>
    <n v="615"/>
    <n v="2155"/>
    <n v="2370"/>
    <n v="4784"/>
    <n v="5141"/>
    <n v="7421"/>
    <n v="7765"/>
    <n v="851"/>
    <n v="1036"/>
    <n v="15733"/>
    <n v="16927"/>
    <n v="32660"/>
    <b v="1"/>
    <s v="Yes"/>
    <s v="Yes"/>
    <s v="Yes"/>
    <s v="Yes"/>
    <s v="Yes"/>
    <s v="Yes"/>
    <s v="Yes"/>
    <s v="No"/>
    <s v="N/A"/>
    <s v="Severe need, with immidiate threat to life"/>
    <s v="Severe neeed, with immediate threat to life"/>
    <s v="Some need leading to negative impact but no immediate threat to lief"/>
    <s v="Some need leading to negative impact but no immediate threat to life"/>
    <s v="Severe need, with immediate threat to lief"/>
    <s v="Some need leading to negative impact but no immediate threat to life"/>
    <s v="No significant need"/>
    <s v="Unknown"/>
    <m/>
    <s v="Published"/>
    <m/>
  </r>
  <r>
    <x v="49"/>
    <d v="2020-08-28T00:00:00"/>
    <d v="2020-09-06T00:00:00"/>
    <s v="SS04"/>
    <x v="1"/>
    <x v="2"/>
    <x v="2"/>
    <x v="4"/>
    <x v="4"/>
    <s v="ssid_SS0407_0023"/>
    <s v="Lang"/>
    <n v="6.6309800000000001"/>
    <n v="30.96846"/>
    <x v="2"/>
    <x v="0"/>
    <s v="SS04"/>
    <x v="1"/>
    <s v="SS0407"/>
    <s v="Yirol East"/>
    <s v="SS040701"/>
    <s v="Adior"/>
    <s v="Bei"/>
    <n v="6.8445900000000002"/>
    <n v="30.967099999999999"/>
    <s v="Direct Visit"/>
    <x v="1"/>
    <x v="6"/>
    <x v="0"/>
    <s v="On foot"/>
    <s v="No"/>
    <s v="Habitual Residence"/>
    <s v="No"/>
    <s v="N/A"/>
    <s v="N/A"/>
    <s v="N/A"/>
    <s v="N/A"/>
    <s v="N/A"/>
    <s v="Yes"/>
    <s v="N/A"/>
    <s v="N/A"/>
    <s v="N/A"/>
    <s v="N/A"/>
    <n v="731"/>
    <n v="3403"/>
    <n v="0"/>
    <n v="0"/>
    <n v="0"/>
    <n v="0"/>
    <n v="731"/>
    <n v="3403"/>
    <n v="192"/>
    <n v="297"/>
    <n v="262"/>
    <n v="314"/>
    <n v="297"/>
    <n v="384"/>
    <n v="436"/>
    <n v="750"/>
    <n v="174"/>
    <n v="297"/>
    <n v="1361"/>
    <n v="2042"/>
    <n v="3403"/>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s, but not enough"/>
    <s v="No"/>
    <s v="No"/>
    <s v="Yes, but not enough"/>
    <s v="No"/>
    <s v="No"/>
    <s v="Yes"/>
    <s v="Unknown"/>
    <m/>
    <s v="Not Published"/>
    <m/>
  </r>
  <r>
    <x v="49"/>
    <d v="2020-08-28T00:00:00"/>
    <d v="2020-09-06T00:00:00"/>
    <s v="SS04"/>
    <x v="1"/>
    <x v="2"/>
    <x v="2"/>
    <x v="2"/>
    <x v="2"/>
    <s v="n/a"/>
    <s v="Adior Centre"/>
    <n v="6.9354529999999999"/>
    <n v="30.701428"/>
    <x v="0"/>
    <x v="0"/>
    <s v="SS04"/>
    <x v="1"/>
    <s v="SS0407"/>
    <s v="Yirol East"/>
    <s v="SS040701"/>
    <s v="Adior"/>
    <s v="Shambe, Nyiluel, Panjey"/>
    <n v="7.1047200000000004"/>
    <n v="30.773610000000001"/>
    <s v="Direct Visit"/>
    <x v="1"/>
    <x v="6"/>
    <x v="0"/>
    <s v="On foot"/>
    <s v="No"/>
    <s v="3-6 months"/>
    <s v="No"/>
    <s v="N/A"/>
    <s v="N/A"/>
    <s v="N/A"/>
    <s v="N/A"/>
    <s v="N/A"/>
    <s v="N/A"/>
    <s v="N/A"/>
    <s v="N/A"/>
    <s v="Habitual Residence"/>
    <s v="Yes"/>
    <n v="204"/>
    <n v="946"/>
    <n v="0"/>
    <n v="0"/>
    <n v="0"/>
    <n v="0"/>
    <n v="204"/>
    <n v="946"/>
    <n v="50"/>
    <n v="77"/>
    <n v="68"/>
    <n v="81"/>
    <n v="87"/>
    <n v="116"/>
    <n v="134"/>
    <n v="214"/>
    <n v="45"/>
    <n v="74"/>
    <n v="384"/>
    <n v="562"/>
    <n v="946"/>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s, but not enough"/>
    <s v="No"/>
    <s v="No"/>
    <s v="Yes, but not sufficient"/>
    <s v="No"/>
    <s v="No"/>
    <s v="Yes"/>
    <s v="Unknown"/>
    <m/>
    <s v="Published"/>
    <m/>
  </r>
  <r>
    <x v="49"/>
    <d v="2020-08-28T00:00:00"/>
    <d v="2020-09-06T00:00:00"/>
    <s v="SS04"/>
    <x v="1"/>
    <x v="2"/>
    <x v="2"/>
    <x v="2"/>
    <x v="2"/>
    <s v="n/a"/>
    <s v="Kuc"/>
    <n v="6.7821170000000004"/>
    <n v="30.799267"/>
    <x v="2"/>
    <x v="0"/>
    <s v="SS04"/>
    <x v="1"/>
    <s v="SS0407"/>
    <s v="Yirol East"/>
    <s v="SS040705"/>
    <s v="Pagarou"/>
    <s v="Ayai"/>
    <n v="6.7763499999999999"/>
    <n v="30.400099999999998"/>
    <s v="Direct Visit"/>
    <x v="1"/>
    <x v="6"/>
    <x v="0"/>
    <s v="On foot"/>
    <s v="No"/>
    <s v="Habitual Residence"/>
    <s v="No"/>
    <s v="N/A"/>
    <s v="N/A"/>
    <s v="N/A"/>
    <s v="N/A"/>
    <s v="N/A"/>
    <s v="Yes"/>
    <s v="N/A"/>
    <s v="N/A"/>
    <s v="N/A"/>
    <s v="N/A"/>
    <n v="74"/>
    <n v="602"/>
    <n v="0"/>
    <n v="0"/>
    <n v="0"/>
    <n v="0"/>
    <n v="74"/>
    <n v="602"/>
    <n v="38"/>
    <n v="53"/>
    <n v="45"/>
    <n v="56"/>
    <n v="51"/>
    <n v="67"/>
    <n v="83"/>
    <n v="129"/>
    <n v="31"/>
    <n v="49"/>
    <n v="248"/>
    <n v="354"/>
    <n v="602"/>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s, but not enough"/>
    <s v="No"/>
    <s v="No"/>
    <s v="Yes, but not enough"/>
    <s v="No"/>
    <s v="No"/>
    <s v="Yes"/>
    <s v="Unknown"/>
    <m/>
    <s v="Published"/>
    <m/>
  </r>
  <r>
    <x v="49"/>
    <d v="2020-08-28T00:00:00"/>
    <d v="2020-09-06T00:00:00"/>
    <s v="SS04"/>
    <x v="1"/>
    <x v="2"/>
    <x v="2"/>
    <x v="2"/>
    <x v="2"/>
    <s v="n/a"/>
    <s v="Madol"/>
    <n v="6.7676829999999999"/>
    <n v="30.724267000000001"/>
    <x v="0"/>
    <x v="0"/>
    <s v="SS04"/>
    <x v="1"/>
    <s v="SS0407"/>
    <s v="Yirol East"/>
    <s v="SS040701"/>
    <s v="Adior"/>
    <s v="Shambe centre, Nyuiluel "/>
    <n v="7.1047200000000004"/>
    <n v="30.773610000000001"/>
    <s v="Direct Visit"/>
    <x v="1"/>
    <x v="6"/>
    <x v="0"/>
    <s v="On foot"/>
    <s v="No"/>
    <s v="Habitual Residence"/>
    <s v="No"/>
    <s v="N/A"/>
    <s v="N/A"/>
    <s v="N/A"/>
    <s v="N/A"/>
    <s v="N/A"/>
    <s v="Yes"/>
    <s v="N/A"/>
    <s v="N/A"/>
    <s v="N/A"/>
    <s v="N/A"/>
    <n v="56"/>
    <n v="249"/>
    <n v="0"/>
    <n v="0"/>
    <n v="0"/>
    <n v="0"/>
    <n v="56"/>
    <n v="249"/>
    <n v="2"/>
    <n v="2"/>
    <n v="7"/>
    <n v="9"/>
    <n v="21"/>
    <n v="24"/>
    <n v="64"/>
    <n v="97"/>
    <n v="9"/>
    <n v="14"/>
    <n v="103"/>
    <n v="146"/>
    <n v="249"/>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s, but not enough"/>
    <s v="No"/>
    <s v="No"/>
    <s v="Yes, but not enough"/>
    <s v="No"/>
    <s v="No"/>
    <s v="Yes "/>
    <s v="Unknown"/>
    <m/>
    <s v="Published"/>
    <m/>
  </r>
  <r>
    <x v="49"/>
    <d v="2020-08-28T00:00:00"/>
    <d v="2020-09-06T00:00:00"/>
    <s v="SS04"/>
    <x v="1"/>
    <x v="2"/>
    <x v="2"/>
    <x v="2"/>
    <x v="2"/>
    <s v="n/a"/>
    <s v="Pachol"/>
    <n v="6.8763500000000004"/>
    <n v="30.6036"/>
    <x v="0"/>
    <x v="0"/>
    <s v="SS04"/>
    <x v="1"/>
    <s v="SS0407"/>
    <s v="Yirol East"/>
    <s v="SS040701"/>
    <s v="Adior"/>
    <s v="Nyiluel, Panjey, Shambe Centre, Ayai"/>
    <n v="7.0416930000000004"/>
    <n v="30.775569000000001"/>
    <s v="Direct Visit"/>
    <x v="1"/>
    <x v="6"/>
    <x v="0"/>
    <s v="On foot"/>
    <s v="No"/>
    <s v="3-6 months"/>
    <s v="No"/>
    <s v="N/A"/>
    <s v="N/A"/>
    <s v="N/A"/>
    <s v="N/A"/>
    <s v="N/A"/>
    <s v="N/A"/>
    <s v="N/A"/>
    <s v="N/A"/>
    <s v="Habitual Residence"/>
    <s v="Yes"/>
    <n v="75"/>
    <n v="418"/>
    <n v="0"/>
    <n v="0"/>
    <n v="0"/>
    <n v="0"/>
    <n v="75"/>
    <n v="418"/>
    <n v="3"/>
    <n v="3"/>
    <n v="13"/>
    <n v="15"/>
    <n v="35"/>
    <n v="41"/>
    <n v="107"/>
    <n v="162"/>
    <n v="15"/>
    <n v="24"/>
    <n v="173"/>
    <n v="245"/>
    <n v="418"/>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s, but not enough"/>
    <s v="No"/>
    <s v="No"/>
    <s v="Yes, but not sufficient"/>
    <s v="No"/>
    <s v="No"/>
    <s v="Yes"/>
    <s v="Unknown"/>
    <m/>
    <s v="Published"/>
    <m/>
  </r>
  <r>
    <x v="49"/>
    <d v="2020-09-28T00:00:00"/>
    <d v="2020-09-06T00:00:00"/>
    <s v="SS04"/>
    <x v="1"/>
    <x v="2"/>
    <x v="2"/>
    <x v="4"/>
    <x v="4"/>
    <s v="n/a"/>
    <s v="Thian"/>
    <n v="6.4500830000000002"/>
    <n v="31.145367"/>
    <x v="3"/>
    <x v="0"/>
    <s v="SS04"/>
    <x v="1"/>
    <s v="SS0401"/>
    <s v="Awerial"/>
    <s v="SS040101"/>
    <s v="Abuyung"/>
    <s v="Gut Thom"/>
    <n v="6.4863999999999997"/>
    <n v="31.328859999999999"/>
    <s v="Direct Visit"/>
    <x v="1"/>
    <x v="6"/>
    <x v="0"/>
    <s v="On foot"/>
    <s v="No"/>
    <s v="Habitual Residence"/>
    <s v="No"/>
    <s v="N/A"/>
    <s v="N/A"/>
    <s v="N/A"/>
    <s v="N/A"/>
    <s v="N/A"/>
    <s v="Yes"/>
    <s v="N/A"/>
    <s v="N/A"/>
    <s v="N/A"/>
    <s v="N/A"/>
    <n v="640"/>
    <n v="2952"/>
    <n v="0"/>
    <n v="0"/>
    <n v="0"/>
    <n v="0"/>
    <n v="640"/>
    <n v="2952"/>
    <n v="155"/>
    <n v="239"/>
    <n v="239"/>
    <n v="289"/>
    <n v="253"/>
    <n v="315"/>
    <n v="407"/>
    <n v="675"/>
    <n v="141"/>
    <n v="239"/>
    <n v="1195"/>
    <n v="1757"/>
    <n v="2952"/>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 but not enough"/>
    <s v="No"/>
    <s v="No"/>
    <s v="Yes, but not enough"/>
    <s v="No"/>
    <s v="No"/>
    <s v="Yes"/>
    <s v="Unknown"/>
    <m/>
    <s v="Not Published"/>
    <m/>
  </r>
  <r>
    <x v="49"/>
    <d v="2020-08-28T00:00:00"/>
    <d v="2020-09-06T00:00:00"/>
    <s v="SS04"/>
    <x v="1"/>
    <x v="2"/>
    <x v="2"/>
    <x v="2"/>
    <x v="2"/>
    <s v="n/a"/>
    <s v="Wuitit"/>
    <n v="6.8686699999999998"/>
    <n v="30.718367000000001"/>
    <x v="0"/>
    <x v="0"/>
    <s v="SS04"/>
    <x v="1"/>
    <s v="SS0407"/>
    <s v="Yirol East"/>
    <s v="SS040701"/>
    <s v="Adior"/>
    <s v="Panjey"/>
    <n v="6.7830556"/>
    <n v="30.744167000000001"/>
    <s v="Direct Visit"/>
    <x v="1"/>
    <x v="6"/>
    <x v="0"/>
    <s v="On foot"/>
    <s v="No"/>
    <s v="Habitual Residence"/>
    <s v="No"/>
    <s v="N/A"/>
    <s v="N/A"/>
    <s v="N/A"/>
    <s v="N/A"/>
    <s v="N/A"/>
    <s v="Yes"/>
    <s v="N/A"/>
    <s v="N/A"/>
    <s v="N/A"/>
    <s v="N/A"/>
    <n v="41"/>
    <n v="108"/>
    <n v="0"/>
    <n v="0"/>
    <n v="0"/>
    <n v="0"/>
    <n v="41"/>
    <n v="108"/>
    <n v="1"/>
    <n v="1"/>
    <n v="3"/>
    <n v="4"/>
    <n v="9"/>
    <n v="11"/>
    <n v="28"/>
    <n v="41"/>
    <n v="4"/>
    <n v="6"/>
    <n v="45"/>
    <n v="63"/>
    <n v="108"/>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No significant need"/>
    <s v="No"/>
    <s v="N/A"/>
    <s v="Yes but not enough"/>
    <s v="No"/>
    <s v="No"/>
    <s v="Yes, but not enough"/>
    <s v="No"/>
    <s v="No"/>
    <s v="Yes"/>
    <s v="Unknown"/>
    <m/>
    <s v="Published"/>
    <m/>
  </r>
  <r>
    <x v="50"/>
    <d v="2020-07-10T00:00:00"/>
    <d v="2020-09-10T00:00:00"/>
    <s v="SS08"/>
    <x v="7"/>
    <x v="12"/>
    <x v="12"/>
    <x v="61"/>
    <x v="65"/>
    <s v="ssid_SS0804_0035"/>
    <s v="Aporlang"/>
    <n v="8.1459499999999991"/>
    <n v="28.5383"/>
    <x v="0"/>
    <x v="0"/>
    <s v="SS08"/>
    <x v="8"/>
    <s v="SS0804"/>
    <s v="Tonj North"/>
    <s v="SS080404"/>
    <s v="Awul"/>
    <s v="Agany Aporlok"/>
    <n v="8.1459499999999991"/>
    <n v="28.5383"/>
    <s v="Phone Interview"/>
    <x v="1"/>
    <x v="1"/>
    <x v="0"/>
    <s v="On Foot "/>
    <s v="No"/>
    <s v="1-3 years"/>
    <s v="No"/>
    <s v="N/A"/>
    <s v="N/A"/>
    <s v="N/A"/>
    <s v="N/A"/>
    <s v="N/A"/>
    <s v="Yes"/>
    <s v="N/A"/>
    <s v="N/A"/>
    <s v="N/A"/>
    <s v="N/A"/>
    <n v="597"/>
    <n v="3015"/>
    <n v="0"/>
    <n v="0"/>
    <n v="0"/>
    <n v="0"/>
    <n v="597"/>
    <n v="3015"/>
    <n v="163"/>
    <n v="281"/>
    <n v="383"/>
    <n v="413"/>
    <n v="482"/>
    <n v="578"/>
    <n v="142"/>
    <n v="236"/>
    <n v="122"/>
    <n v="215"/>
    <n v="1292"/>
    <n v="1723"/>
    <n v="3015"/>
    <b v="1"/>
    <s v="Yes"/>
    <s v="No"/>
    <s v="Yes"/>
    <s v="Yes"/>
    <s v="No"/>
    <s v="Yes"/>
    <s v="Yes"/>
    <s v="No"/>
    <s v="N/A"/>
    <s v="No"/>
    <s v="Yes but not enough"/>
    <s v="No"/>
    <s v="Yes but not enough"/>
    <s v="No"/>
    <s v="Yes but not enough"/>
    <s v="Yes but not enough"/>
    <s v="Unknown"/>
    <m/>
    <s v="Published"/>
    <m/>
  </r>
  <r>
    <x v="50"/>
    <d v="2020-08-25T00:00:00"/>
    <d v="2020-09-09T00:00:00"/>
    <s v="SS04"/>
    <x v="1"/>
    <x v="14"/>
    <x v="14"/>
    <x v="62"/>
    <x v="66"/>
    <s v="ssid_SS0402_0019"/>
    <s v="Langdit"/>
    <n v="7.0618034999999999"/>
    <n v="29.092580399999999"/>
    <x v="0"/>
    <x v="0"/>
    <s v="SS04"/>
    <x v="1"/>
    <s v="SS0402"/>
    <s v="Cueibet"/>
    <s v="SS040205"/>
    <s v="Malou -Pec"/>
    <s v="Pan-akhol, Adarkou"/>
    <m/>
    <m/>
    <s v="Direct Visit"/>
    <x v="1"/>
    <x v="6"/>
    <x v="0"/>
    <s v="On foot"/>
    <s v="No"/>
    <s v="Habitual Residence"/>
    <s v="No"/>
    <s v="N/A"/>
    <s v="N/A"/>
    <s v="N/A"/>
    <s v="N/A"/>
    <s v="N/A"/>
    <s v="No"/>
    <s v="Unknown"/>
    <s v="Unknown"/>
    <s v="Less than 3 Months"/>
    <s v="N/A"/>
    <n v="100"/>
    <n v="610"/>
    <n v="0"/>
    <n v="0"/>
    <n v="0"/>
    <n v="0"/>
    <n v="100"/>
    <n v="610"/>
    <n v="27"/>
    <n v="33"/>
    <n v="41"/>
    <n v="49"/>
    <n v="90"/>
    <n v="112"/>
    <n v="101"/>
    <n v="125"/>
    <n v="16"/>
    <n v="16"/>
    <n v="275"/>
    <n v="335"/>
    <n v="610"/>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evere need, with immediate threat to life"/>
    <s v="No"/>
    <s v="N/A"/>
    <s v="No"/>
    <s v="No"/>
    <s v="No"/>
    <s v="No"/>
    <s v="No"/>
    <s v="No"/>
    <s v="No"/>
    <s v="No"/>
    <m/>
    <s v="Not Published"/>
    <m/>
  </r>
  <r>
    <x v="50"/>
    <d v="2020-07-10T00:00:00"/>
    <d v="2020-09-10T00:00:00"/>
    <s v="SS08"/>
    <x v="7"/>
    <x v="12"/>
    <x v="12"/>
    <x v="63"/>
    <x v="67"/>
    <s v="ssid_SS0804_0044"/>
    <s v="Kirik Centre"/>
    <n v="7.8848338839999998"/>
    <n v="28.817529629999999"/>
    <x v="0"/>
    <x v="0"/>
    <s v="SS08"/>
    <x v="8"/>
    <s v="SS0804"/>
    <s v="Tonj North"/>
    <s v="SS080405"/>
    <s v="Kirik"/>
    <s v="Payak"/>
    <n v="7.9494800000000003"/>
    <n v="28.682832999999999"/>
    <s v="Phone Interview"/>
    <x v="1"/>
    <x v="1"/>
    <x v="0"/>
    <s v="On Foot "/>
    <s v="No"/>
    <s v="1-3 years"/>
    <s v="No"/>
    <s v="N/A"/>
    <s v="N/A"/>
    <s v="N/A"/>
    <s v="N/A"/>
    <s v="N/A"/>
    <s v="Yes"/>
    <s v="N/A"/>
    <s v="N/A"/>
    <s v="N/A"/>
    <s v="N/A"/>
    <n v="394"/>
    <n v="2366"/>
    <n v="0"/>
    <n v="0"/>
    <n v="0"/>
    <n v="0"/>
    <n v="394"/>
    <n v="2366"/>
    <n v="93"/>
    <n v="122"/>
    <n v="101"/>
    <n v="137"/>
    <n v="413"/>
    <n v="434"/>
    <n v="468"/>
    <n v="489"/>
    <n v="44"/>
    <n v="65"/>
    <n v="1119"/>
    <n v="1247"/>
    <n v="2366"/>
    <b v="1"/>
    <s v="Yes"/>
    <s v="Yes"/>
    <s v="Yes"/>
    <s v="No"/>
    <s v="Yes"/>
    <s v="Yes"/>
    <s v="Yes"/>
    <s v="No"/>
    <s v="N/A"/>
    <s v="No"/>
    <s v="No"/>
    <s v="No"/>
    <s v="Yes but not enough"/>
    <s v="No"/>
    <s v="No"/>
    <s v="No"/>
    <s v="Unknown"/>
    <m/>
    <s v="Published"/>
    <s v="IDPs due Communal clashes"/>
  </r>
  <r>
    <x v="50"/>
    <d v="2020-07-10T00:00:00"/>
    <d v="2020-09-10T00:00:00"/>
    <s v="SS08"/>
    <x v="7"/>
    <x v="12"/>
    <x v="12"/>
    <x v="61"/>
    <x v="65"/>
    <s v="ssid_SS0804_0023"/>
    <s v="Kuany Goi"/>
    <n v="8.1783099999999997"/>
    <n v="28.649132999999999"/>
    <x v="2"/>
    <x v="0"/>
    <s v="SS08"/>
    <x v="8"/>
    <s v="SS0804"/>
    <s v="Tonj North"/>
    <s v="SS080405"/>
    <s v="Kirik"/>
    <s v="Rualjok,  Manyiel"/>
    <n v="7.9942299999999999"/>
    <n v="28.847483"/>
    <s v="Phone Interview"/>
    <x v="1"/>
    <x v="1"/>
    <x v="0"/>
    <s v="On Foot "/>
    <s v="No"/>
    <s v="1-3 years"/>
    <s v="No"/>
    <s v="N/A"/>
    <s v="N/A"/>
    <s v="N/A"/>
    <s v="N/A"/>
    <s v="N/A"/>
    <s v="Yes"/>
    <s v="N/A"/>
    <s v="N/A"/>
    <s v="N/A"/>
    <s v="N/A"/>
    <n v="763"/>
    <n v="3971"/>
    <n v="0"/>
    <n v="0"/>
    <n v="0"/>
    <n v="0"/>
    <n v="763"/>
    <n v="3971"/>
    <n v="293"/>
    <n v="417"/>
    <n v="375"/>
    <n v="683"/>
    <n v="526"/>
    <n v="721"/>
    <n v="329"/>
    <n v="119"/>
    <n v="350"/>
    <n v="158"/>
    <n v="1873"/>
    <n v="2098"/>
    <n v="3971"/>
    <b v="1"/>
    <s v="Yes"/>
    <s v="No"/>
    <s v="Yes"/>
    <s v="Yes"/>
    <s v="No"/>
    <s v="No"/>
    <s v="No"/>
    <s v="No"/>
    <s v="N/A"/>
    <s v="No"/>
    <s v="Yes but not enough"/>
    <s v="No"/>
    <s v="No"/>
    <s v="No"/>
    <s v="Yes but not enough"/>
    <s v="Yes but not enough"/>
    <s v="Unknown"/>
    <m/>
    <s v="Published"/>
    <m/>
  </r>
  <r>
    <x v="50"/>
    <d v="2020-07-10T00:00:00"/>
    <d v="2020-09-10T00:00:00"/>
    <s v="SS08"/>
    <x v="7"/>
    <x v="12"/>
    <x v="12"/>
    <x v="63"/>
    <x v="67"/>
    <s v="ssid_SS0804_0006"/>
    <s v="Madhiath"/>
    <n v="7.9380600000000001"/>
    <n v="28.845282999999998"/>
    <x v="0"/>
    <x v="0"/>
    <s v="SS08"/>
    <x v="8"/>
    <s v="SS0804"/>
    <s v="Tonj North"/>
    <s v="SS080405"/>
    <s v="Kirik"/>
    <s v="Dijok, Toch-thok"/>
    <m/>
    <m/>
    <s v="Phone Interview"/>
    <x v="1"/>
    <x v="1"/>
    <x v="0"/>
    <s v="On Foot "/>
    <s v="No"/>
    <s v="1-3 years"/>
    <s v="No"/>
    <s v="N/A"/>
    <s v="N/A"/>
    <s v="N/A"/>
    <s v="N/A"/>
    <s v="N/A"/>
    <s v="Yes"/>
    <s v="N/A"/>
    <s v="N/A"/>
    <s v="N/A"/>
    <s v="N/A"/>
    <n v="338"/>
    <n v="2026"/>
    <n v="0"/>
    <n v="0"/>
    <n v="0"/>
    <n v="0"/>
    <n v="338"/>
    <n v="2026"/>
    <n v="67"/>
    <n v="79"/>
    <n v="79"/>
    <n v="87"/>
    <n v="387"/>
    <n v="399"/>
    <n v="427"/>
    <n v="435"/>
    <n v="29"/>
    <n v="37"/>
    <n v="989"/>
    <n v="1037"/>
    <n v="2026"/>
    <b v="1"/>
    <s v="Yes"/>
    <s v="Yes"/>
    <s v="Yes"/>
    <s v="Yes"/>
    <s v="Yes"/>
    <s v="Yes"/>
    <s v="Yes"/>
    <s v="No"/>
    <s v="N/A"/>
    <s v="No"/>
    <s v="No"/>
    <s v="No"/>
    <s v="Yes but not enough"/>
    <s v="No"/>
    <s v="No"/>
    <s v="Yes but not enough"/>
    <s v="Unknown"/>
    <m/>
    <s v="Not Published"/>
    <m/>
  </r>
  <r>
    <x v="50"/>
    <d v="2020-09-10T00:00:00"/>
    <d v="2020-09-10T00:00:00"/>
    <s v="SS06"/>
    <x v="3"/>
    <x v="20"/>
    <x v="20"/>
    <x v="64"/>
    <x v="68"/>
    <s v="ssid_SS0606_0127"/>
    <s v="Mankien Town"/>
    <n v="9.0531939999999995"/>
    <n v="29.094711"/>
    <x v="0"/>
    <x v="0"/>
    <s v="SS06"/>
    <x v="10"/>
    <s v="SS0606"/>
    <s v="Mayom"/>
    <s v="SS060604"/>
    <s v="Mankien"/>
    <s v="Mankien Town"/>
    <n v="9.0551583000000004"/>
    <n v="29.095903"/>
    <s v="Direct Visit"/>
    <x v="1"/>
    <x v="6"/>
    <x v="0"/>
    <s v="On foot"/>
    <s v="Yes"/>
    <s v="Habitual Residence"/>
    <s v="No"/>
    <s v="N/A"/>
    <s v="N/A"/>
    <s v="N/A"/>
    <s v="N/A"/>
    <s v="N/A"/>
    <s v="No"/>
    <n v="651"/>
    <n v="93"/>
    <s v="Habitual Residence"/>
    <s v="Guarding property"/>
    <n v="140"/>
    <n v="1015"/>
    <n v="0"/>
    <n v="0"/>
    <n v="0"/>
    <n v="0"/>
    <n v="140"/>
    <n v="1015"/>
    <n v="16"/>
    <n v="15"/>
    <n v="90"/>
    <n v="70"/>
    <n v="137"/>
    <n v="107"/>
    <n v="192"/>
    <n v="295"/>
    <n v="40"/>
    <n v="53"/>
    <n v="475"/>
    <n v="540"/>
    <n v="1015"/>
    <b v="1"/>
    <s v="Some need leading to negative impact but no immediate threat to life"/>
    <s v="Some need leading to negative impact but no immediate threat to life"/>
    <s v="Some need leading to negative impact but no immediate threat to life"/>
    <s v="Some need leading to negative impact but no immediate threat to life"/>
    <s v="Some need leading to negative impact but no immediate threat to life"/>
    <s v="Some need leading to negative impact but no immedaite threat to life"/>
    <s v="Some need leading to impact but no immediate threat to life"/>
    <s v="No"/>
    <s v="N/A"/>
    <s v="No"/>
    <s v="No"/>
    <s v="No"/>
    <s v="Yes but not enough"/>
    <s v="No"/>
    <s v="No"/>
    <s v="No"/>
    <s v="Unknown"/>
    <m/>
    <s v="Published"/>
    <m/>
  </r>
  <r>
    <x v="50"/>
    <d v="2020-07-10T00:00:00"/>
    <d v="2020-09-10T00:00:00"/>
    <s v="SS08"/>
    <x v="7"/>
    <x v="12"/>
    <x v="12"/>
    <x v="65"/>
    <x v="69"/>
    <s v="ssid_SS0804_0014"/>
    <s v="Rual-bet Centre"/>
    <n v="8.1463300000000007"/>
    <n v="28.966583"/>
    <x v="2"/>
    <x v="0"/>
    <s v="SS08"/>
    <x v="8"/>
    <s v="SS0804"/>
    <s v="Tonj North"/>
    <s v="SS080405"/>
    <s v="Kirik"/>
    <s v="Achiir"/>
    <n v="8.2037300000000002"/>
    <n v="28.740766666999999"/>
    <s v="Phone Interview"/>
    <x v="1"/>
    <x v="1"/>
    <x v="0"/>
    <s v="On Foot "/>
    <s v="No"/>
    <s v="1-3 years"/>
    <s v="No"/>
    <s v="N/A"/>
    <s v="N/A"/>
    <s v="N/A"/>
    <s v="N/A"/>
    <s v="N/A"/>
    <s v="Yes"/>
    <s v="N/A"/>
    <s v="N/A"/>
    <s v="N/A"/>
    <s v="N/A"/>
    <n v="551"/>
    <n v="3303"/>
    <n v="0"/>
    <n v="0"/>
    <n v="0"/>
    <n v="0"/>
    <n v="551"/>
    <n v="3303"/>
    <n v="235"/>
    <n v="216"/>
    <n v="302"/>
    <n v="321"/>
    <n v="478"/>
    <n v="498"/>
    <n v="513"/>
    <n v="597"/>
    <n v="62"/>
    <n v="81"/>
    <n v="1590"/>
    <n v="1713"/>
    <n v="3303"/>
    <b v="1"/>
    <s v="Yes"/>
    <s v="No"/>
    <s v="Yes"/>
    <s v="No"/>
    <s v="No"/>
    <s v="No"/>
    <s v="No"/>
    <s v="No"/>
    <s v="N/A"/>
    <s v="No"/>
    <s v="Yes but not enough"/>
    <s v="No"/>
    <s v="Yes but not enough"/>
    <s v="No"/>
    <s v="Yes but not enough"/>
    <s v="Yes but not enough"/>
    <s v="Unknown"/>
    <m/>
    <s v="Published"/>
    <m/>
  </r>
  <r>
    <x v="50"/>
    <d v="2020-09-10T00:00:00"/>
    <d v="2020-09-10T00:00:00"/>
    <s v="SS06"/>
    <x v="3"/>
    <x v="20"/>
    <x v="20"/>
    <x v="66"/>
    <x v="70"/>
    <s v="ssid_SS0606_0076"/>
    <s v="Ruathnyibol"/>
    <n v="9.0421840000000007"/>
    <n v="28.833559999999999"/>
    <x v="0"/>
    <x v="0"/>
    <s v="SS06"/>
    <x v="10"/>
    <s v="SS0606"/>
    <s v="Mayom"/>
    <s v="SS060608"/>
    <s v="Ruathnyibol"/>
    <s v="Ruathnyibol Town"/>
    <n v="9.0567436449999992"/>
    <n v="28.93824201"/>
    <s v="Direct Visit"/>
    <x v="1"/>
    <x v="6"/>
    <x v="0"/>
    <s v="On foot"/>
    <s v="Yes"/>
    <s v="Habitual Residence"/>
    <s v="No"/>
    <s v="N/A"/>
    <s v="N/A"/>
    <s v="N/A"/>
    <s v="N/A"/>
    <s v="N/A"/>
    <s v="No"/>
    <n v="588"/>
    <n v="84"/>
    <s v="Habitual Residence"/>
    <s v="Guarding property"/>
    <n v="285"/>
    <n v="2000"/>
    <n v="0"/>
    <n v="0"/>
    <n v="0"/>
    <n v="0"/>
    <n v="285"/>
    <n v="2000"/>
    <n v="18"/>
    <n v="20"/>
    <n v="77"/>
    <n v="84"/>
    <n v="250"/>
    <n v="243"/>
    <n v="342"/>
    <n v="798"/>
    <n v="74"/>
    <n v="94"/>
    <n v="761"/>
    <n v="1239"/>
    <n v="2000"/>
    <b v="1"/>
    <s v="Some need leading to negative impact but no immediate threat to life"/>
    <s v="Some need leading to negative impact but no immediate threat to life"/>
    <s v="Some need leading to negative impact but no immediate threat to life"/>
    <s v="Some need leading to negaitve impact but no immediate threat to life"/>
    <s v="Some need leading to negative impact but no immediate threat to life"/>
    <s v="Some need leading to negative impact but no immediate threat to life"/>
    <s v="Some need leading to negative impact but no immediate threat to life"/>
    <s v="No"/>
    <s v="N/A"/>
    <s v="No"/>
    <s v="No"/>
    <s v="No"/>
    <s v="Yes but not enough"/>
    <s v="No"/>
    <s v="No"/>
    <s v="No"/>
    <s v="Unknown"/>
    <m/>
    <s v="Published"/>
    <m/>
  </r>
  <r>
    <x v="50"/>
    <d v="2020-07-10T00:00:00"/>
    <d v="2020-09-10T00:00:00"/>
    <s v="SS08"/>
    <x v="7"/>
    <x v="12"/>
    <x v="12"/>
    <x v="65"/>
    <x v="69"/>
    <s v="ssid_SS0804_0022"/>
    <s v="Thor-Khon"/>
    <n v="8.1463300000000007"/>
    <n v="28.966583"/>
    <x v="2"/>
    <x v="0"/>
    <s v="SS08"/>
    <x v="8"/>
    <s v="SS0804"/>
    <s v="Tonj North"/>
    <s v="SS080405"/>
    <s v="Kirik"/>
    <s v="Aker"/>
    <n v="7.9618599999999997"/>
    <n v="28.893317"/>
    <s v="Phone Interview"/>
    <x v="1"/>
    <x v="1"/>
    <x v="0"/>
    <s v="On Foot "/>
    <s v="No"/>
    <s v="1-3 years"/>
    <s v="No"/>
    <s v="N/A"/>
    <s v="N/A"/>
    <s v="N/A"/>
    <s v="N/A"/>
    <s v="N/A"/>
    <s v="Yes"/>
    <s v="N/A"/>
    <s v="N/A"/>
    <s v="N/A"/>
    <s v="N/A"/>
    <n v="381"/>
    <n v="2289"/>
    <n v="0"/>
    <n v="0"/>
    <n v="0"/>
    <n v="0"/>
    <n v="381"/>
    <n v="2289"/>
    <n v="106"/>
    <n v="152"/>
    <n v="113"/>
    <n v="162"/>
    <n v="349"/>
    <n v="410"/>
    <n v="481"/>
    <n v="420"/>
    <n v="45"/>
    <n v="51"/>
    <n v="1094"/>
    <n v="1195"/>
    <n v="2289"/>
    <b v="1"/>
    <s v="Yes"/>
    <s v="Yes"/>
    <s v="Yes"/>
    <s v="No"/>
    <s v="Yes"/>
    <s v="Yes"/>
    <s v="No"/>
    <s v="No"/>
    <s v="N/A"/>
    <s v="No"/>
    <s v="No"/>
    <s v="No"/>
    <s v="Yes but not enough"/>
    <s v="No"/>
    <s v="No"/>
    <s v="Yes but not enough"/>
    <s v="Unknown"/>
    <m/>
    <s v="Published"/>
    <m/>
  </r>
  <r>
    <x v="50"/>
    <d v="2020-07-10T00:00:00"/>
    <d v="2020-09-10T00:00:00"/>
    <s v="SS08"/>
    <x v="7"/>
    <x v="12"/>
    <x v="12"/>
    <x v="43"/>
    <x v="44"/>
    <s v="ssid_SS0804_0039"/>
    <s v="Warrap Town"/>
    <n v="8.0947619999999993"/>
    <n v="28.652380000000001"/>
    <x v="2"/>
    <x v="0"/>
    <s v="SS08"/>
    <x v="8"/>
    <s v="SS0804"/>
    <s v="Tonj North"/>
    <s v="SS080404"/>
    <s v="Awul"/>
    <s v="Maper, Mabior Achir"/>
    <n v="8.2689115199999996"/>
    <n v="28.696684213000001"/>
    <s v="Phone Interview"/>
    <x v="1"/>
    <x v="1"/>
    <x v="0"/>
    <s v="On Foot "/>
    <s v="No"/>
    <s v="1-3 years"/>
    <s v="No"/>
    <s v="N/A"/>
    <s v="N/A"/>
    <s v="N/A"/>
    <s v="N/A"/>
    <s v="N/A"/>
    <s v="No"/>
    <s v="Unknown"/>
    <s v="Unknown"/>
    <s v="Habitual Residence"/>
    <s v="Guarding property"/>
    <n v="926"/>
    <n v="4816"/>
    <n v="0"/>
    <n v="0"/>
    <n v="0"/>
    <n v="0"/>
    <n v="926"/>
    <n v="4816"/>
    <n v="213"/>
    <n v="217"/>
    <n v="529"/>
    <n v="600"/>
    <n v="713"/>
    <n v="723"/>
    <n v="576"/>
    <n v="343"/>
    <n v="560"/>
    <n v="342"/>
    <n v="2591"/>
    <n v="2225"/>
    <n v="4816"/>
    <b v="1"/>
    <s v="Yes"/>
    <s v="Yes"/>
    <s v="Yes"/>
    <s v="Yes"/>
    <s v="No"/>
    <s v="No"/>
    <s v="No"/>
    <s v="No"/>
    <s v="N/A"/>
    <s v="No"/>
    <s v="No"/>
    <s v="No"/>
    <s v="No"/>
    <s v="No"/>
    <s v="Yes but not enough"/>
    <s v="Yes but not enough"/>
    <s v="Unknown"/>
    <m/>
    <s v="Published"/>
    <s v="Second assessment with IDPs still present (from the same first assessment done)"/>
  </r>
  <r>
    <x v="51"/>
    <d v="2020-08-29T00:00:00"/>
    <d v="2020-09-11T00:00:00"/>
    <s v="SS01"/>
    <x v="2"/>
    <x v="17"/>
    <x v="17"/>
    <x v="67"/>
    <x v="71"/>
    <s v="ssid_SS0101_0056"/>
    <s v="Blessed Shepherd Academy"/>
    <n v="4.7839900000000002"/>
    <n v="31.632767000000001"/>
    <x v="4"/>
    <x v="0"/>
    <s v="SS03"/>
    <x v="5"/>
    <s v="SS0310"/>
    <s v="Twic East"/>
    <s v="SS031001"/>
    <s v="Ajuong"/>
    <s v="Mayom"/>
    <n v="6.9542999999999999"/>
    <n v="31.366160000000001"/>
    <s v="Direct visit "/>
    <x v="0"/>
    <x v="6"/>
    <x v="0"/>
    <s v="Boat/Canoe"/>
    <s v="No"/>
    <s v="Less than 3 months"/>
    <s v="No"/>
    <s v="N/A"/>
    <s v="N/A"/>
    <s v="N/A"/>
    <s v="N/A"/>
    <s v="N/A"/>
    <s v="Yes "/>
    <s v="N/A"/>
    <s v="N/A"/>
    <s v="N/A"/>
    <s v="N/A"/>
    <n v="712"/>
    <n v="4273"/>
    <n v="0"/>
    <n v="0"/>
    <n v="0"/>
    <n v="0"/>
    <n v="712"/>
    <n v="4273"/>
    <n v="222"/>
    <n v="346"/>
    <n v="346"/>
    <n v="449"/>
    <n v="303"/>
    <n v="367"/>
    <n v="714"/>
    <n v="1222"/>
    <n v="124"/>
    <n v="180"/>
    <n v="1709"/>
    <n v="2564"/>
    <n v="4273"/>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ome need leading to negative impact but no immediate threat to life"/>
    <s v="No"/>
    <s v="N/A"/>
    <s v="Yes but not enough"/>
    <s v="No"/>
    <s v="No"/>
    <s v="Yes but not enough"/>
    <s v="Yes but not enough"/>
    <s v="No"/>
    <s v="No"/>
    <s v="Unknown"/>
    <m/>
    <s v="Not Published"/>
    <m/>
  </r>
  <r>
    <x v="51"/>
    <d v="2020-08-29T00:00:00"/>
    <d v="2020-09-11T00:00:00"/>
    <s v="SS01"/>
    <x v="2"/>
    <x v="17"/>
    <x v="17"/>
    <x v="67"/>
    <x v="71"/>
    <s v="n/a"/>
    <s v="Blessed Shepherd School"/>
    <n v="4.7839900000000002"/>
    <n v="31.632767000000001"/>
    <x v="4"/>
    <x v="0"/>
    <s v="SS03"/>
    <x v="5"/>
    <s v="SS0310"/>
    <s v="Twic East"/>
    <s v="SS031001"/>
    <s v="Ajuong"/>
    <s v="Mayom"/>
    <n v="6.9542999999999999"/>
    <n v="31.366160000000001"/>
    <s v="Direct Visit"/>
    <x v="0"/>
    <x v="6"/>
    <x v="0"/>
    <s v="Boat/Canoe"/>
    <s v="No"/>
    <s v="Less than 3 months"/>
    <s v="No"/>
    <s v="N/A"/>
    <s v="N/A"/>
    <s v="N/A"/>
    <s v="N/A"/>
    <s v="N/A"/>
    <s v="Yes"/>
    <s v="N/A"/>
    <s v="N/A"/>
    <s v="N/A"/>
    <s v="N/A"/>
    <n v="712"/>
    <n v="4273"/>
    <n v="0"/>
    <n v="0"/>
    <n v="0"/>
    <n v="0"/>
    <n v="712"/>
    <n v="4273"/>
    <n v="222"/>
    <n v="346"/>
    <n v="346"/>
    <n v="449"/>
    <n v="303"/>
    <n v="367"/>
    <n v="714"/>
    <n v="1222"/>
    <n v="124"/>
    <n v="180"/>
    <n v="1709"/>
    <n v="2564"/>
    <n v="4273"/>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No"/>
    <s v="N/A"/>
    <s v="Yes but not enough"/>
    <s v="No"/>
    <s v="No"/>
    <s v="Yes but not enough"/>
    <s v="Yes but not enough"/>
    <s v="No"/>
    <s v="No"/>
    <s v="Unknown"/>
    <m/>
    <s v="Not Published"/>
    <m/>
  </r>
  <r>
    <x v="51"/>
    <d v="2020-07-20T00:00:00"/>
    <d v="2020-09-11T00:00:00"/>
    <s v="SS04"/>
    <x v="1"/>
    <x v="14"/>
    <x v="14"/>
    <x v="68"/>
    <x v="72"/>
    <s v="ssid_SS0402_0004"/>
    <s v="Agangerial"/>
    <n v="6.85138889"/>
    <n v="29.223055559999999"/>
    <x v="0"/>
    <x v="0"/>
    <s v="SS04"/>
    <x v="1"/>
    <s v="SS0402"/>
    <s v="Cueibet"/>
    <s v="SS040207"/>
    <s v="Ngaap"/>
    <s v="Ngaap, ajaak-jur, Pan-Luo, "/>
    <n v="6.8544444440000003"/>
    <n v="29.223611111"/>
    <s v="Remote Assessment (e.g. phone interview, outside interview"/>
    <x v="1"/>
    <x v="6"/>
    <x v="0"/>
    <s v="On foot"/>
    <s v="No"/>
    <s v="Habitual Residence"/>
    <s v="No"/>
    <s v="N/A"/>
    <s v="N/A"/>
    <s v="N/A"/>
    <s v="N/A"/>
    <s v="N/A"/>
    <s v="No"/>
    <s v="Unknown"/>
    <s v="Unknown"/>
    <s v="Less than 3 Months"/>
    <s v="N/A"/>
    <n v="350"/>
    <n v="1680"/>
    <n v="0"/>
    <n v="0"/>
    <n v="0"/>
    <n v="0"/>
    <n v="350"/>
    <n v="1680"/>
    <n v="93"/>
    <n v="146"/>
    <n v="132"/>
    <n v="160"/>
    <n v="148"/>
    <n v="192"/>
    <n v="212"/>
    <n v="361"/>
    <n v="86"/>
    <n v="150"/>
    <n v="671"/>
    <n v="1009"/>
    <n v="1680"/>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No"/>
    <s v="N/A"/>
    <s v="No"/>
    <s v="No"/>
    <s v="No"/>
    <s v="No"/>
    <s v="No"/>
    <s v="No"/>
    <s v="No"/>
    <s v=" No"/>
    <m/>
    <s v="Not Published"/>
    <m/>
  </r>
  <r>
    <x v="51"/>
    <d v="2020-09-01T00:00:00"/>
    <d v="2020-09-11T00:00:00"/>
    <s v="SS01"/>
    <x v="2"/>
    <x v="17"/>
    <x v="17"/>
    <x v="67"/>
    <x v="71"/>
    <s v="n/a"/>
    <s v="Promise School &amp; Jebel Amianin"/>
    <n v="4.7675599999999996"/>
    <n v="31.632539999999999"/>
    <x v="4"/>
    <x v="0"/>
    <s v="SS03"/>
    <x v="5"/>
    <s v="SS0310"/>
    <s v="Twic East"/>
    <s v="SS031004"/>
    <s v="Nyuak"/>
    <s v="Wangulei"/>
    <n v="7.0851899999999999"/>
    <n v="31.37979"/>
    <s v="Direct visit "/>
    <x v="0"/>
    <x v="6"/>
    <x v="0"/>
    <s v="Boat/Canoe"/>
    <s v="Yes"/>
    <s v="Habitual Residence"/>
    <s v="No"/>
    <s v="N/A"/>
    <s v="N/A"/>
    <s v="N/A"/>
    <s v="N/A"/>
    <s v="N/A"/>
    <s v="Yes "/>
    <s v="N/A"/>
    <s v="N/A"/>
    <s v="N/A"/>
    <s v="N/A"/>
    <n v="604"/>
    <n v="3623"/>
    <n v="0"/>
    <n v="0"/>
    <n v="0"/>
    <n v="0"/>
    <n v="604"/>
    <n v="3623"/>
    <n v="188"/>
    <n v="293"/>
    <n v="293"/>
    <n v="380"/>
    <n v="257"/>
    <n v="312"/>
    <n v="605"/>
    <n v="1036"/>
    <n v="105"/>
    <n v="154"/>
    <n v="1448"/>
    <n v="2175"/>
    <n v="3623"/>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ome need leading to negative impact but no immediate threat to life"/>
    <s v="No"/>
    <s v="N/A"/>
    <s v="Yes but not enough"/>
    <s v="No"/>
    <s v="No"/>
    <s v="Yes but not enough"/>
    <s v="Yes but not enough"/>
    <s v="No"/>
    <s v="No"/>
    <s v="Unknown"/>
    <m/>
    <s v="Not Published"/>
    <m/>
  </r>
  <r>
    <x v="51"/>
    <d v="2020-08-28T00:00:00"/>
    <d v="2020-09-11T00:00:00"/>
    <s v="SS01"/>
    <x v="2"/>
    <x v="17"/>
    <x v="17"/>
    <x v="67"/>
    <x v="71"/>
    <s v="n/a"/>
    <s v="ST. Peter Church"/>
    <n v="4.7979099999999999"/>
    <n v="31.636852000000001"/>
    <x v="4"/>
    <x v="0"/>
    <s v="SS03"/>
    <x v="5"/>
    <s v="SS0310"/>
    <s v="Twic East"/>
    <s v="SS031005"/>
    <s v="Pakeer"/>
    <s v="Maar"/>
    <n v="6.8811600000000004"/>
    <n v="31.37809"/>
    <s v="Direct visit "/>
    <x v="0"/>
    <x v="6"/>
    <x v="0"/>
    <s v="Boat/Canoe"/>
    <s v="Yes"/>
    <s v="Habitual Residence"/>
    <s v="No"/>
    <s v="N/A"/>
    <s v="N/A"/>
    <s v="N/A"/>
    <s v="N/A"/>
    <s v="N/A"/>
    <s v="Yes "/>
    <s v="N/A"/>
    <s v="N/A"/>
    <s v="N/A"/>
    <s v="N/A"/>
    <n v="1051"/>
    <n v="6293"/>
    <n v="0"/>
    <n v="0"/>
    <n v="0"/>
    <n v="0"/>
    <n v="1051"/>
    <n v="6293"/>
    <n v="327"/>
    <n v="510"/>
    <n v="510"/>
    <n v="661"/>
    <n v="447"/>
    <n v="541"/>
    <n v="1051"/>
    <n v="1799"/>
    <n v="182"/>
    <n v="265"/>
    <n v="2517"/>
    <n v="3776"/>
    <n v="6293"/>
    <b v="1"/>
    <s v="Severe need, with immediate threat to life"/>
    <s v="Severe need, with immediate threat to life"/>
    <s v="Severe need, with immediate threat to life"/>
    <s v="Severe need, with immediate threat to life"/>
    <s v="Severe need, with immediate threat to life"/>
    <s v="No"/>
    <s v="Some need leading to negative impact but no immediate threat to life"/>
    <s v="No"/>
    <s v="N/A"/>
    <s v="Yes but not enough"/>
    <s v="No"/>
    <s v="No"/>
    <s v="Yes but not enough"/>
    <s v="Yes but not enough"/>
    <s v="No"/>
    <s v="No"/>
    <s v="Unknown"/>
    <m/>
    <s v="Not Published"/>
    <m/>
  </r>
  <r>
    <x v="52"/>
    <d v="2020-09-02T00:00:00"/>
    <d v="2020-09-15T00:00:00"/>
    <s v="SS03"/>
    <x v="5"/>
    <x v="23"/>
    <x v="23"/>
    <x v="69"/>
    <x v="73"/>
    <s v="ssid_SS0301_0020"/>
    <s v="Wechgokthiang"/>
    <n v="7.6741659999999996"/>
    <n v="33.356124000000001"/>
    <x v="0"/>
    <x v="0"/>
    <s v="SS03"/>
    <x v="5"/>
    <s v="SS0301"/>
    <s v="Akobo"/>
    <s v="SS030101"/>
    <s v="Alali"/>
    <s v="Wechboth, Wechkong, Buth, Wechkuni"/>
    <n v="7.9041724999999996"/>
    <n v="32.994810600000001"/>
    <s v="Direct Visit"/>
    <x v="1"/>
    <x v="6"/>
    <x v="0"/>
    <s v="Boat/Canoe"/>
    <s v="No"/>
    <s v="Habitual Residence"/>
    <s v="No"/>
    <s v="N/A"/>
    <s v="N/A"/>
    <s v="N/A"/>
    <s v="N/A"/>
    <s v="N/A"/>
    <s v="Yes"/>
    <s v="N/A"/>
    <s v="N/A"/>
    <s v="N/A"/>
    <s v="N/A"/>
    <n v="351"/>
    <n v="1755"/>
    <n v="0"/>
    <n v="0"/>
    <n v="0"/>
    <n v="0"/>
    <n v="351"/>
    <n v="1755"/>
    <n v="92"/>
    <n v="142"/>
    <n v="142"/>
    <n v="184"/>
    <n v="180"/>
    <n v="220"/>
    <n v="283"/>
    <n v="387"/>
    <n v="50"/>
    <n v="75"/>
    <n v="747"/>
    <n v="1008"/>
    <n v="1755"/>
    <b v="1"/>
    <s v="Some need leading to negative impact but no immediate threat to life"/>
    <s v="Severe need, with immediate threat to life"/>
    <s v="Some need leading to negative impact but no immediate threat to life"/>
    <s v="No significant need"/>
    <s v="Severe need, with immediate threat to life"/>
    <s v="Severe need, with immediate threat to life"/>
    <s v="No significant need"/>
    <s v="No"/>
    <s v="N/A"/>
    <s v="Yes but not enough"/>
    <s v="No"/>
    <s v="Yes but not enough "/>
    <s v="Yes"/>
    <s v="Yes but not enough"/>
    <s v="No"/>
    <s v="Yes"/>
    <s v="Unknown"/>
    <m/>
    <s v="Published"/>
    <m/>
  </r>
  <r>
    <x v="53"/>
    <d v="2020-09-03T00:00:00"/>
    <d v="2020-09-14T00:00:00"/>
    <s v="SS03"/>
    <x v="5"/>
    <x v="23"/>
    <x v="23"/>
    <x v="70"/>
    <x v="74"/>
    <s v="ssid_SS0301_0030"/>
    <s v="Wech Yier Yier"/>
    <n v="7.4541529999999998"/>
    <n v="33.050069999999998"/>
    <x v="0"/>
    <x v="0"/>
    <s v="SS03"/>
    <x v="5"/>
    <s v="SS0301"/>
    <s v="Akobo"/>
    <s v="SS030107"/>
    <s v="Nyandit"/>
    <s v="Kony, Meer, Wechboth "/>
    <n v="7.6997941000000001"/>
    <n v="33.0321006"/>
    <s v="Direct Visit"/>
    <x v="1"/>
    <x v="6"/>
    <x v="0"/>
    <s v="Boat/Canoe"/>
    <s v="Yes"/>
    <s v="Habitual Residence"/>
    <s v="No"/>
    <s v="N/A"/>
    <s v="N/A"/>
    <s v="N/A"/>
    <s v="N/A"/>
    <s v="N/A"/>
    <s v="Yes"/>
    <s v="N/A"/>
    <s v="N/A"/>
    <s v="N/A"/>
    <s v="N/A"/>
    <n v="334"/>
    <n v="1670"/>
    <n v="0"/>
    <n v="0"/>
    <n v="0"/>
    <n v="0"/>
    <n v="334"/>
    <n v="1670"/>
    <n v="87"/>
    <n v="135"/>
    <n v="135"/>
    <n v="175"/>
    <n v="119"/>
    <n v="143"/>
    <n v="279"/>
    <n v="477"/>
    <n v="48"/>
    <n v="72"/>
    <n v="668"/>
    <n v="1002"/>
    <n v="1670"/>
    <b v="1"/>
    <s v="Some need leading to impact impact but no immediate threat to life"/>
    <s v="Severe need, with immediate threat to life"/>
    <s v="Some need leading to negative impact with no immediate threat to life"/>
    <s v="No significant need"/>
    <s v="Severe need, with immediate threat to life"/>
    <s v="Severe need, with immediate threat to life"/>
    <s v="No significant need"/>
    <s v="No"/>
    <s v="N/A"/>
    <s v="Yes but not enough"/>
    <s v="No"/>
    <s v="Yes but not enough "/>
    <s v="Yes"/>
    <s v="Yes but not enough"/>
    <s v="No"/>
    <s v="Yes"/>
    <s v="Unknown"/>
    <m/>
    <s v="Published"/>
    <m/>
  </r>
  <r>
    <x v="54"/>
    <d v="2020-07-29T00:00:00"/>
    <d v="2020-09-15T00:00:00"/>
    <s v="SS04"/>
    <x v="1"/>
    <x v="14"/>
    <x v="14"/>
    <x v="71"/>
    <x v="75"/>
    <s v="ssid_SS0402_0001"/>
    <s v="Abieicok"/>
    <n v="6.9666829999999997"/>
    <n v="29.369729"/>
    <x v="0"/>
    <x v="0"/>
    <s v="SS04"/>
    <x v="1"/>
    <s v="SS0402"/>
    <s v="Cueibet"/>
    <s v="SS040204"/>
    <s v="Duony"/>
    <s v="Panyor"/>
    <n v="6.9900989999999998"/>
    <n v="29.369568000000001"/>
    <s v="Direct Visit"/>
    <x v="1"/>
    <x v="6"/>
    <x v="0"/>
    <s v="On foot"/>
    <s v="No"/>
    <s v="Less than 3 months"/>
    <s v="No"/>
    <s v="N/A"/>
    <s v="N/A"/>
    <s v="N/A"/>
    <s v="N/A"/>
    <s v="N/A"/>
    <s v="N/A"/>
    <s v="N/A"/>
    <s v="N/A"/>
    <s v="Habitual Residence"/>
    <s v="Yes"/>
    <n v="68"/>
    <n v="430"/>
    <n v="0"/>
    <n v="0"/>
    <n v="0"/>
    <n v="0"/>
    <n v="68"/>
    <n v="430"/>
    <n v="13"/>
    <n v="14"/>
    <n v="23"/>
    <n v="25"/>
    <n v="36"/>
    <n v="42"/>
    <n v="90"/>
    <n v="146"/>
    <n v="16"/>
    <n v="25"/>
    <n v="178"/>
    <n v="252"/>
    <n v="430"/>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Yes, but not sufficient"/>
    <s v="No"/>
    <s v="No"/>
    <s v="Yes, but not sufficient"/>
    <s v="Unknown"/>
    <m/>
    <s v="Not Published"/>
    <m/>
  </r>
  <r>
    <x v="54"/>
    <d v="2020-07-15T00:00:00"/>
    <d v="2020-09-10T00:00:00"/>
    <s v="SS08"/>
    <x v="7"/>
    <x v="12"/>
    <x v="12"/>
    <x v="61"/>
    <x v="65"/>
    <s v="ssid_SS0804_0003"/>
    <s v="Awul Centre"/>
    <n v="8.1869800000000001"/>
    <n v="28.737217000000001"/>
    <x v="0"/>
    <x v="0"/>
    <s v="SS08"/>
    <x v="8"/>
    <s v="SS0804"/>
    <s v="Tonj North"/>
    <s v="SS080404"/>
    <s v="Awul"/>
    <s v="Citang, Langkap"/>
    <n v="8.0633099999999995"/>
    <n v="28.591200000000001"/>
    <s v="Phone Interview"/>
    <x v="1"/>
    <x v="1"/>
    <x v="0"/>
    <s v="On foot"/>
    <s v="No"/>
    <s v="1-3 years"/>
    <s v="No"/>
    <s v="N/A"/>
    <s v="N/A"/>
    <s v="N/A"/>
    <s v="N/A"/>
    <s v="N/A"/>
    <s v="Yes"/>
    <s v="N/A"/>
    <s v="N/A"/>
    <s v="N/A"/>
    <s v="N/A"/>
    <n v="269"/>
    <n v="1400"/>
    <n v="0"/>
    <n v="0"/>
    <n v="0"/>
    <n v="0"/>
    <n v="269"/>
    <n v="1400"/>
    <n v="43"/>
    <n v="74"/>
    <n v="57"/>
    <n v="88"/>
    <n v="123"/>
    <n v="238"/>
    <n v="218"/>
    <n v="216"/>
    <n v="170"/>
    <n v="173"/>
    <n v="611"/>
    <n v="789"/>
    <n v="1400"/>
    <b v="1"/>
    <s v="Yes"/>
    <s v="No"/>
    <s v="Yes"/>
    <s v="Yes"/>
    <s v="No"/>
    <s v="Yes"/>
    <s v="Yes"/>
    <s v="No"/>
    <s v="N/A"/>
    <s v="No"/>
    <s v="No"/>
    <s v="No"/>
    <s v="Yes but not enough"/>
    <s v="No"/>
    <s v="Yes but not enough"/>
    <s v="Yes but not enough"/>
    <s v="No"/>
    <m/>
    <s v="Published"/>
    <m/>
  </r>
  <r>
    <x v="54"/>
    <d v="2020-07-29T00:00:00"/>
    <d v="2020-09-15T00:00:00"/>
    <s v="SS04"/>
    <x v="1"/>
    <x v="14"/>
    <x v="14"/>
    <x v="71"/>
    <x v="75"/>
    <s v="n/a"/>
    <s v="Duony Centre"/>
    <n v="7.10138889"/>
    <n v="29.425000000000001"/>
    <x v="0"/>
    <x v="0"/>
    <s v="SS04"/>
    <x v="1"/>
    <s v="SS0402"/>
    <s v="Cueibet"/>
    <s v="SS040204"/>
    <s v="Duony"/>
    <s v="Malou"/>
    <n v="7.0126999999999997"/>
    <n v="29.379560000000001"/>
    <s v="Direct Visit"/>
    <x v="1"/>
    <x v="6"/>
    <x v="0"/>
    <s v="On foot"/>
    <s v="No"/>
    <s v="Less than 3 months"/>
    <s v="No"/>
    <s v="N/A"/>
    <s v="N/A"/>
    <s v="N/A"/>
    <s v="N/A"/>
    <s v="N/A"/>
    <s v="N/A"/>
    <s v="N/A"/>
    <s v="N/A"/>
    <s v="Habitual Residence"/>
    <s v="Yes"/>
    <n v="161"/>
    <n v="1040"/>
    <n v="0"/>
    <n v="0"/>
    <n v="0"/>
    <n v="0"/>
    <n v="161"/>
    <n v="1040"/>
    <n v="18"/>
    <n v="29"/>
    <n v="31"/>
    <n v="37"/>
    <n v="86"/>
    <n v="102"/>
    <n v="257"/>
    <n v="382"/>
    <n v="38"/>
    <n v="60"/>
    <n v="430"/>
    <n v="610"/>
    <n v="1040"/>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hreat to life"/>
    <s v="No"/>
    <s v="N/A"/>
    <s v="Yes, but not sufficient"/>
    <s v="No"/>
    <s v="No"/>
    <s v="Yes, but not sufficient"/>
    <s v="No"/>
    <s v="No"/>
    <s v="Yes, but not sufficient"/>
    <s v="Unknown"/>
    <m/>
    <s v="Not Published"/>
    <m/>
  </r>
  <r>
    <x v="54"/>
    <d v="2020-07-25T00:00:00"/>
    <d v="2020-09-15T00:00:00"/>
    <s v="SS04"/>
    <x v="1"/>
    <x v="14"/>
    <x v="14"/>
    <x v="62"/>
    <x v="66"/>
    <s v="n/a"/>
    <s v="Malou Pec"/>
    <n v="7.0627719999999998"/>
    <n v="29.092445000000001"/>
    <x v="0"/>
    <x v="0"/>
    <s v="SS04"/>
    <x v="1"/>
    <s v="SS0402"/>
    <s v="Cueibet"/>
    <s v="SS040205"/>
    <s v="Malou -Pec"/>
    <s v="Majak, Makijaj"/>
    <n v="7.2960310000000002"/>
    <n v="29.034502"/>
    <s v="Direct Visit"/>
    <x v="1"/>
    <x v="6"/>
    <x v="0"/>
    <s v="On foot"/>
    <s v="No"/>
    <s v="Habitual Residence"/>
    <s v="No"/>
    <s v="N/A"/>
    <s v="N/A"/>
    <s v="N/A"/>
    <s v="N/A"/>
    <s v="N/A"/>
    <s v="No"/>
    <s v="Unknown"/>
    <s v="Unknown"/>
    <s v="Less than 3 Months"/>
    <s v="N/A"/>
    <n v="97"/>
    <n v="565"/>
    <n v="0"/>
    <n v="0"/>
    <n v="0"/>
    <n v="0"/>
    <n v="97"/>
    <n v="565"/>
    <n v="25"/>
    <n v="30"/>
    <n v="38"/>
    <n v="45"/>
    <n v="83"/>
    <n v="103"/>
    <n v="93"/>
    <n v="116"/>
    <n v="15"/>
    <n v="17"/>
    <n v="254"/>
    <n v="311"/>
    <n v="565"/>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evere need, with immediate threat to life"/>
    <s v="No"/>
    <s v="N/A"/>
    <s v="No"/>
    <s v="No"/>
    <s v="No"/>
    <s v="No"/>
    <s v="No"/>
    <s v="No"/>
    <s v="No"/>
    <s v=" No"/>
    <m/>
    <s v="Not Published"/>
    <m/>
  </r>
  <r>
    <x v="54"/>
    <d v="2020-08-04T00:00:00"/>
    <d v="2020-09-15T00:00:00"/>
    <s v="SS10"/>
    <x v="4"/>
    <x v="5"/>
    <x v="5"/>
    <x v="72"/>
    <x v="76"/>
    <s v="n/a"/>
    <s v="Chochoro"/>
    <n v="5.0391066000000002"/>
    <n v="29.441626299999999"/>
    <x v="0"/>
    <x v="0"/>
    <s v="SS10"/>
    <x v="4"/>
    <s v="SS1003"/>
    <s v="Maridi"/>
    <s v="SS100301"/>
    <s v="Kozi"/>
    <s v="Chochoro"/>
    <n v="5.0391066000000002"/>
    <n v="29.441626299999999"/>
    <s v="Direct Visit"/>
    <x v="1"/>
    <x v="6"/>
    <x v="0"/>
    <s v="On foot"/>
    <s v="Yes"/>
    <s v="Less than 3 months"/>
    <s v="No"/>
    <s v="N/A"/>
    <s v="N/A"/>
    <s v="N/A"/>
    <s v="N/A"/>
    <s v="N/A"/>
    <s v="No"/>
    <s v="Unknown"/>
    <s v="Unknown"/>
    <s v="Habitual Residence"/>
    <s v="N/A"/>
    <n v="75"/>
    <n v="450"/>
    <n v="0"/>
    <n v="0"/>
    <n v="0"/>
    <n v="0"/>
    <n v="75"/>
    <n v="450"/>
    <n v="3"/>
    <n v="4"/>
    <n v="14"/>
    <n v="16"/>
    <n v="37"/>
    <n v="44"/>
    <n v="115"/>
    <n v="174"/>
    <n v="17"/>
    <n v="26"/>
    <n v="186"/>
    <n v="264"/>
    <n v="450"/>
    <b v="1"/>
    <s v="Severe need, with immediate threat to life"/>
    <s v="Some need leading to negative impact but no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54"/>
    <d v="2020-08-04T00:00:00"/>
    <d v="2020-09-15T00:00:00"/>
    <s v="SS10"/>
    <x v="4"/>
    <x v="5"/>
    <x v="5"/>
    <x v="6"/>
    <x v="6"/>
    <s v="n/a"/>
    <s v="Houza"/>
    <n v="4.8496766999999998"/>
    <n v="29.459399999999999"/>
    <x v="0"/>
    <x v="0"/>
    <s v="SS10"/>
    <x v="4"/>
    <s v="SS1003"/>
    <s v="Maridi"/>
    <s v="SS100304"/>
    <s v="Maridi"/>
    <s v="Nabere"/>
    <n v="4.9355555549999997"/>
    <n v="29.435833334000002"/>
    <s v="Direct Visit"/>
    <x v="1"/>
    <x v="6"/>
    <x v="0"/>
    <s v="On foot"/>
    <s v="Yes"/>
    <s v="Less than 3 months"/>
    <s v="No"/>
    <s v="N/A"/>
    <s v="N/A"/>
    <s v="N/A"/>
    <s v="N/A"/>
    <s v="N/A"/>
    <s v="No"/>
    <s v="Unknown"/>
    <s v="Unknown"/>
    <s v="Habitual Residence"/>
    <s v="N/A"/>
    <n v="58"/>
    <n v="340"/>
    <n v="0"/>
    <n v="0"/>
    <n v="0"/>
    <n v="0"/>
    <n v="58"/>
    <n v="340"/>
    <n v="3"/>
    <n v="3"/>
    <n v="10"/>
    <n v="12"/>
    <n v="29"/>
    <n v="34"/>
    <n v="85"/>
    <n v="131"/>
    <n v="13"/>
    <n v="20"/>
    <n v="140"/>
    <n v="200"/>
    <n v="340"/>
    <b v="1"/>
    <s v="Severe need, with immediate threat to life"/>
    <s v="Some need leading to negative impact but no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54"/>
    <d v="2020-09-04T00:00:00"/>
    <d v="2020-09-15T00:00:00"/>
    <s v="SS10"/>
    <x v="4"/>
    <x v="5"/>
    <x v="5"/>
    <x v="6"/>
    <x v="6"/>
    <s v="ssid_SS1003_0016"/>
    <s v="Maridi Town"/>
    <n v="4.9147221999999999"/>
    <n v="29.476944400000001"/>
    <x v="0"/>
    <x v="0"/>
    <s v="SS10"/>
    <x v="4"/>
    <s v="SS1003"/>
    <s v="Maridi"/>
    <s v="SS100304"/>
    <s v="Maridi"/>
    <s v="Singbi"/>
    <n v="4.9333669999999996"/>
    <n v="29.4026"/>
    <s v="Direct Vist"/>
    <x v="1"/>
    <x v="6"/>
    <x v="0"/>
    <s v="On foot"/>
    <s v="Yes"/>
    <s v="Less than 3 months"/>
    <s v="No"/>
    <s v="N/A"/>
    <s v="N/A"/>
    <s v="N/A"/>
    <s v="N/A"/>
    <s v="N/A"/>
    <s v="No"/>
    <s v="Unknown"/>
    <s v="Unknown"/>
    <s v="Habitual Residence"/>
    <s v="N/A"/>
    <n v="314"/>
    <n v="1886"/>
    <n v="0"/>
    <n v="0"/>
    <n v="0"/>
    <n v="0"/>
    <n v="314"/>
    <n v="1886"/>
    <n v="14"/>
    <n v="16"/>
    <n v="57"/>
    <n v="67"/>
    <n v="157"/>
    <n v="184"/>
    <n v="483"/>
    <n v="730"/>
    <n v="68"/>
    <n v="110"/>
    <n v="779"/>
    <n v="1107"/>
    <n v="1886"/>
    <b v="1"/>
    <s v="Severe need, with immediate threat to life"/>
    <s v="Some need leading to negative impact but no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m/>
    <m/>
    <m/>
    <m/>
    <m/>
    <m/>
    <m/>
    <m/>
    <m/>
    <s v="Not Published"/>
    <m/>
  </r>
  <r>
    <x v="54"/>
    <d v="2020-08-04T00:00:00"/>
    <d v="2020-09-15T00:00:00"/>
    <s v="SS10"/>
    <x v="4"/>
    <x v="5"/>
    <x v="5"/>
    <x v="6"/>
    <x v="6"/>
    <s v="n/a"/>
    <s v="Nabere"/>
    <n v="4.9355555549999997"/>
    <n v="29.435833334000002"/>
    <x v="0"/>
    <x v="0"/>
    <s v="SS10"/>
    <x v="4"/>
    <s v="SS1003"/>
    <s v="Maridi"/>
    <s v="SS100304"/>
    <s v="Maridi"/>
    <s v="Nabere"/>
    <n v="4.9355555549999997"/>
    <n v="29.435833334000002"/>
    <s v="Direct Visit"/>
    <x v="1"/>
    <x v="6"/>
    <x v="0"/>
    <s v="On foot"/>
    <s v="Yes"/>
    <s v="Less than 3 months"/>
    <s v="No"/>
    <s v="N/A"/>
    <s v="N/A"/>
    <s v="N/A"/>
    <s v="N/A"/>
    <s v="N/A"/>
    <s v="No"/>
    <s v="Unknown"/>
    <s v="Unknown"/>
    <s v="Habitual Residence"/>
    <s v="N/A"/>
    <n v="77"/>
    <n v="462"/>
    <n v="0"/>
    <n v="0"/>
    <n v="0"/>
    <n v="0"/>
    <n v="77"/>
    <n v="462"/>
    <n v="3"/>
    <n v="4"/>
    <n v="15"/>
    <n v="16"/>
    <n v="38"/>
    <n v="45"/>
    <n v="118"/>
    <n v="179"/>
    <n v="17"/>
    <n v="27"/>
    <n v="191"/>
    <n v="271"/>
    <n v="462"/>
    <b v="1"/>
    <s v="Severe need, with immediate threat to life"/>
    <s v="Some need leading to negative impact but no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54"/>
    <d v="2020-08-04T00:00:00"/>
    <d v="2020-09-15T00:00:00"/>
    <s v="SS10"/>
    <x v="4"/>
    <x v="5"/>
    <x v="5"/>
    <x v="72"/>
    <x v="76"/>
    <s v="n/a"/>
    <s v="Nawango"/>
    <n v="4.9637412999999997"/>
    <n v="29.456901899999998"/>
    <x v="0"/>
    <x v="0"/>
    <s v="SS10"/>
    <x v="4"/>
    <s v="SS1003"/>
    <s v="Maridi"/>
    <s v="SS100301"/>
    <s v="Kozi"/>
    <s v="Nuangu"/>
    <n v="4.9637412999999997"/>
    <n v="29.456901899999998"/>
    <s v="Direct Visit"/>
    <x v="1"/>
    <x v="6"/>
    <x v="0"/>
    <s v="On foot"/>
    <s v="Yes"/>
    <s v="Less than 3 months"/>
    <s v="No"/>
    <s v="N/A"/>
    <s v="N/A"/>
    <s v="N/A"/>
    <s v="N/A"/>
    <s v="N/A"/>
    <s v="No"/>
    <s v="Unknown"/>
    <s v="Unknown"/>
    <s v="Habitual Residence"/>
    <s v="N/A"/>
    <n v="133"/>
    <n v="798"/>
    <n v="0"/>
    <n v="0"/>
    <n v="0"/>
    <n v="0"/>
    <n v="133"/>
    <n v="798"/>
    <n v="6"/>
    <n v="7"/>
    <n v="25"/>
    <n v="28"/>
    <n v="66"/>
    <n v="78"/>
    <n v="204"/>
    <n v="309"/>
    <n v="29"/>
    <n v="46"/>
    <n v="330"/>
    <n v="468"/>
    <n v="798"/>
    <b v="1"/>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54"/>
    <d v="2020-08-04T00:00:00"/>
    <d v="2020-09-15T00:00:00"/>
    <s v="SS10"/>
    <x v="4"/>
    <x v="5"/>
    <x v="5"/>
    <x v="6"/>
    <x v="6"/>
    <s v="n/a"/>
    <s v="Signi"/>
    <n v="4.9333669999999996"/>
    <n v="29.4026"/>
    <x v="0"/>
    <x v="0"/>
    <s v="SS10"/>
    <x v="4"/>
    <s v="SS1003"/>
    <s v="Maridi"/>
    <s v="SS100304"/>
    <s v="Maridi"/>
    <s v="Singbi"/>
    <n v="4.9333669999999996"/>
    <n v="29.4026"/>
    <s v="Direct Visit"/>
    <x v="1"/>
    <x v="6"/>
    <x v="0"/>
    <s v="On foot"/>
    <s v="Yes"/>
    <s v="Less than 3 months"/>
    <s v="No"/>
    <s v="N/A"/>
    <s v="N/A"/>
    <s v="N/A"/>
    <s v="N/A"/>
    <s v="N/A"/>
    <s v="No"/>
    <s v="Unknown"/>
    <s v="Unknown"/>
    <s v="Habitual Residence"/>
    <s v="N/A"/>
    <n v="314"/>
    <n v="1884"/>
    <n v="0"/>
    <n v="0"/>
    <n v="0"/>
    <n v="0"/>
    <n v="314"/>
    <n v="1884"/>
    <n v="14"/>
    <n v="16"/>
    <n v="57"/>
    <n v="67"/>
    <n v="155"/>
    <n v="184"/>
    <n v="483"/>
    <n v="730"/>
    <n v="68"/>
    <n v="110"/>
    <n v="777"/>
    <n v="1107"/>
    <n v="1884"/>
    <b v="1"/>
    <s v="Severe need, with immediate threat to life"/>
    <s v="Some need leading to negative impact but no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54"/>
    <d v="2020-09-10T00:00:00"/>
    <d v="2020-09-15T00:00:00"/>
    <s v="SS03"/>
    <x v="5"/>
    <x v="23"/>
    <x v="23"/>
    <x v="73"/>
    <x v="77"/>
    <s v="ssid_SS0301_0060"/>
    <s v="Maketh"/>
    <n v="7.7934540999999999"/>
    <n v="33.005605199999998"/>
    <x v="0"/>
    <x v="0"/>
    <s v="SS03"/>
    <x v="5"/>
    <s v="SS0301"/>
    <s v="Akobo"/>
    <s v="SS030103"/>
    <s v="Bilkey"/>
    <s v="Bore, Nyikun, Okau"/>
    <n v="7.7790803999999998"/>
    <n v="33.012135200000003"/>
    <s v="Direct Visit"/>
    <x v="1"/>
    <x v="6"/>
    <x v="0"/>
    <s v="Boat/Canoe"/>
    <s v="Yes"/>
    <s v="Habitual Residence"/>
    <s v="No"/>
    <s v="N/A"/>
    <s v="N/A"/>
    <s v="N/A"/>
    <s v="N/A"/>
    <s v="N/A"/>
    <s v="Yes"/>
    <s v="N/A"/>
    <s v="N/A"/>
    <s v="N/A"/>
    <s v="N/A"/>
    <n v="878"/>
    <n v="4390"/>
    <n v="0"/>
    <n v="0"/>
    <n v="0"/>
    <n v="0"/>
    <n v="878"/>
    <n v="4390"/>
    <n v="230"/>
    <n v="355"/>
    <n v="355"/>
    <n v="460"/>
    <n v="439"/>
    <n v="564"/>
    <n v="523"/>
    <n v="899"/>
    <n v="209"/>
    <n v="356"/>
    <n v="1756"/>
    <n v="2634"/>
    <n v="4390"/>
    <b v="1"/>
    <s v="Some need leading to negative impact but no immediate threat to life"/>
    <s v="Severe need, with immediate threat to life"/>
    <s v="Some need leading to negative impact but no immediate threat to life"/>
    <s v="No significant need"/>
    <s v="Severe need, with immediate threat to life"/>
    <s v="Some need leading to negative impact but no immediate threat to life"/>
    <s v="No significant need"/>
    <s v="No"/>
    <s v="N/A"/>
    <s v="Yes but not enough"/>
    <s v="No"/>
    <s v="Yes but not enough"/>
    <s v="Yes"/>
    <s v="Yes but not enough"/>
    <s v="Yes but not enough"/>
    <s v="Yes"/>
    <s v="Unknown"/>
    <m/>
    <s v="Published"/>
    <m/>
  </r>
  <r>
    <x v="54"/>
    <d v="2020-09-03T00:00:00"/>
    <d v="2020-09-15T00:00:00"/>
    <s v="SS03"/>
    <x v="5"/>
    <x v="23"/>
    <x v="23"/>
    <x v="74"/>
    <x v="78"/>
    <s v="ssid_SS0301_0021"/>
    <s v="Wechkong"/>
    <n v="7.8810609999999999"/>
    <n v="33.001297299999997"/>
    <x v="0"/>
    <x v="0"/>
    <s v="SS03"/>
    <x v="5"/>
    <s v="SS0301"/>
    <s v="Akobo"/>
    <s v="SS030105"/>
    <s v="Dengjok"/>
    <s v="Wech Puot, Nukta, Wech Gandeng, Wech Mim"/>
    <n v="7.803375"/>
    <n v="32.970117000000002"/>
    <s v="Direct Visit"/>
    <x v="1"/>
    <x v="6"/>
    <x v="0"/>
    <s v="Boat/Canoe"/>
    <s v="Yes"/>
    <s v="Habitual Residence"/>
    <s v="No"/>
    <s v="N/A"/>
    <s v="N/A"/>
    <s v="N/A"/>
    <s v="N/A"/>
    <s v="N/A"/>
    <s v="Yes"/>
    <s v="N/A"/>
    <s v="N/A"/>
    <s v="N/A"/>
    <s v="N/A"/>
    <n v="586"/>
    <n v="2930"/>
    <n v="0"/>
    <n v="0"/>
    <n v="0"/>
    <n v="0"/>
    <n v="586"/>
    <n v="2930"/>
    <n v="153"/>
    <n v="237"/>
    <n v="237"/>
    <n v="307"/>
    <n v="249"/>
    <n v="368"/>
    <n v="490"/>
    <n v="679"/>
    <n v="84"/>
    <n v="126"/>
    <n v="1213"/>
    <n v="1717"/>
    <n v="2930"/>
    <b v="1"/>
    <s v="Some need leading to negative impact but no immediate threat to life"/>
    <s v="Severe need, with immediate threat to life"/>
    <s v="Some need leading to negative impact but no immediate threat to life"/>
    <s v="No significant need"/>
    <s v="Severe need, with immediate threat to life"/>
    <s v="Severe need, with immediate threat to life"/>
    <s v="No significant need"/>
    <s v="No"/>
    <s v="N/A"/>
    <s v="Yes but not enough"/>
    <s v="Yes but not enough"/>
    <s v="Yes but not enough"/>
    <s v="Yes"/>
    <s v="Yes but not enough"/>
    <s v="No"/>
    <s v="Yes"/>
    <s v="Unknown"/>
    <m/>
    <s v="Published"/>
    <m/>
  </r>
  <r>
    <x v="55"/>
    <d v="2020-09-03T00:00:00"/>
    <d v="2020-09-16T00:00:00"/>
    <s v="SS07"/>
    <x v="8"/>
    <x v="33"/>
    <x v="34"/>
    <x v="75"/>
    <x v="79"/>
    <s v="ssid_SS0702_0001"/>
    <s v="Aburoc"/>
    <n v="10.126810085000001"/>
    <n v="32.093223821000002"/>
    <x v="0"/>
    <x v="0"/>
    <s v="SS07"/>
    <x v="12"/>
    <s v="SS0702"/>
    <s v="Fashoda"/>
    <s v="SS070201"/>
    <s v="Dethwok"/>
    <s v="Aburoc"/>
    <n v="10.126810085000001"/>
    <n v="32.093223821000002"/>
    <s v="Remote Assessment (e.g. phone interview, outside interview"/>
    <x v="1"/>
    <x v="7"/>
    <x v="0"/>
    <s v="On foot"/>
    <s v="No"/>
    <s v="1-3 years"/>
    <s v="No"/>
    <s v="N/A"/>
    <s v="N/A"/>
    <s v="N/A"/>
    <s v="N/A"/>
    <s v="N/A"/>
    <s v="No"/>
    <s v="Unknown"/>
    <s v="Unknown"/>
    <s v="Unknown"/>
    <s v="Livelihood activities"/>
    <n v="94"/>
    <n v="656"/>
    <n v="0"/>
    <n v="0"/>
    <n v="0"/>
    <n v="0"/>
    <n v="94"/>
    <n v="656"/>
    <n v="20"/>
    <n v="45"/>
    <n v="40"/>
    <n v="120"/>
    <n v="71"/>
    <n v="208"/>
    <n v="27"/>
    <n v="87"/>
    <n v="18"/>
    <n v="20"/>
    <n v="176"/>
    <n v="480"/>
    <n v="656"/>
    <b v="1"/>
    <s v="Yes "/>
    <s v="Yes"/>
    <s v="Yes "/>
    <s v="No"/>
    <s v="No"/>
    <s v="Yes"/>
    <s v="No"/>
    <s v="No"/>
    <s v="N/A"/>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Unknown"/>
    <m/>
    <s v="Not Published"/>
    <m/>
  </r>
  <r>
    <x v="55"/>
    <d v="2020-08-15T00:00:00"/>
    <d v="2020-09-15T00:00:00"/>
    <s v="SS04"/>
    <x v="1"/>
    <x v="14"/>
    <x v="14"/>
    <x v="19"/>
    <x v="80"/>
    <s v="ssid_SS0402_0005"/>
    <s v="Aguemdit"/>
    <n v="6.98935"/>
    <n v="29.330200000000001"/>
    <x v="0"/>
    <x v="0"/>
    <s v="SS04"/>
    <x v="1"/>
    <s v="SS0402"/>
    <s v="Cueibet"/>
    <s v="SS040201"/>
    <s v="Abiriu"/>
    <s v="Ayup-Yuir, Pan-lang"/>
    <n v="6.9749239999999997"/>
    <n v="29.295245000000001"/>
    <s v="Direect Visit"/>
    <x v="1"/>
    <x v="6"/>
    <x v="0"/>
    <s v="On foot"/>
    <s v="No"/>
    <s v="Less than 3 months"/>
    <s v="No"/>
    <s v="N/A"/>
    <s v="N/A"/>
    <s v="N/A"/>
    <s v="N/A"/>
    <s v="N/A"/>
    <s v="N/A"/>
    <s v="N/A"/>
    <s v="N/A"/>
    <s v="Habitual Residence"/>
    <s v="Yes"/>
    <n v="183"/>
    <n v="958"/>
    <n v="0"/>
    <n v="0"/>
    <n v="0"/>
    <n v="0"/>
    <n v="183"/>
    <n v="958"/>
    <n v="17"/>
    <n v="18"/>
    <n v="29"/>
    <n v="34"/>
    <n v="80"/>
    <n v="94"/>
    <n v="235"/>
    <n v="360"/>
    <n v="35"/>
    <n v="56"/>
    <n v="396"/>
    <n v="562"/>
    <n v="958"/>
    <b v="1"/>
    <s v="Some need leading to negative impact but no immediate threat to life"/>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ome need leading to negative impact but no immediate threat to life"/>
    <s v="No"/>
    <s v="N/A"/>
    <s v="No"/>
    <s v="No"/>
    <s v="No"/>
    <s v="Yes, but not sufficient"/>
    <s v="No"/>
    <s v="No"/>
    <s v="Yes, but not sufficient"/>
    <s v="Unknown"/>
    <m/>
    <s v="Not Published"/>
    <m/>
  </r>
  <r>
    <x v="55"/>
    <d v="2020-09-04T00:00:00"/>
    <d v="2020-09-16T00:00:00"/>
    <s v="SS08"/>
    <x v="7"/>
    <x v="12"/>
    <x v="12"/>
    <x v="76"/>
    <x v="81"/>
    <s v="ssid_SS0804_0055"/>
    <s v="Akop Centre"/>
    <n v="8.35"/>
    <n v="29.08333"/>
    <x v="0"/>
    <x v="0"/>
    <s v="SS08"/>
    <x v="8"/>
    <s v="SS0804"/>
    <s v="Tonj North"/>
    <s v="SS080401"/>
    <s v="Akop"/>
    <s v="Mayom, Machar-wol, Mangok"/>
    <n v="8.4240999999999993"/>
    <n v="29.125682999999999"/>
    <s v="Remote Assessment (e.g. phone interview, outside interview"/>
    <x v="1"/>
    <x v="6"/>
    <x v="0"/>
    <s v="On Foot "/>
    <s v="No"/>
    <s v="1-3 years"/>
    <s v="No"/>
    <s v="N/A"/>
    <s v="N/A"/>
    <s v="N/A"/>
    <s v="N/A"/>
    <s v="N/A"/>
    <s v="No"/>
    <s v="Unknown"/>
    <s v="Unknown"/>
    <s v="Habitual Residence"/>
    <s v="Guarding property"/>
    <n v="612"/>
    <n v="3061"/>
    <n v="0"/>
    <n v="0"/>
    <n v="0"/>
    <n v="0"/>
    <n v="612"/>
    <n v="3061"/>
    <n v="304"/>
    <n v="356"/>
    <n v="355"/>
    <n v="369"/>
    <n v="363"/>
    <n v="376"/>
    <n v="384"/>
    <n v="398"/>
    <n v="71"/>
    <n v="85"/>
    <n v="1477"/>
    <n v="1584"/>
    <n v="3061"/>
    <b v="1"/>
    <s v="Severe need, with immediate threat to life"/>
    <s v="Severe need, with immediate threat to life"/>
    <s v="Severe need, with immediate threat to life"/>
    <s v="Some need leading to negative impact but no immediate threat to life"/>
    <s v="Some need leading to negative impact but no immediate threat to life"/>
    <s v="Some need leading to negative impact but no immediate threat to life"/>
    <s v="Some need leading to negative impact but no immediate threat to life"/>
    <s v="No"/>
    <s v="N/A"/>
    <s v="No"/>
    <s v="No"/>
    <s v="No"/>
    <s v="Yes, but not surfficient"/>
    <s v="Yes, but not surfficient"/>
    <s v="Yes, but not surfficient"/>
    <s v="Yes, but not surfficient"/>
    <s v="No"/>
    <m/>
    <s v="Not Published"/>
    <m/>
  </r>
  <r>
    <x v="55"/>
    <d v="2020-09-04T00:00:00"/>
    <d v="2020-09-16T00:00:00"/>
    <s v="SS08"/>
    <x v="7"/>
    <x v="12"/>
    <x v="12"/>
    <x v="77"/>
    <x v="82"/>
    <s v="ssid_SS0804_0050"/>
    <s v="Aliek"/>
    <n v="8.34"/>
    <n v="28.72"/>
    <x v="0"/>
    <x v="0"/>
    <s v="SS08"/>
    <x v="8"/>
    <s v="SS0804"/>
    <s v="Tonj North"/>
    <s v="SS080403"/>
    <s v="Aliek"/>
    <s v="Mabil"/>
    <n v="8.3166667000000007"/>
    <n v="28.783333299999999"/>
    <s v="Remote Assessment (e.g. phone interview, outside interview"/>
    <x v="1"/>
    <x v="6"/>
    <x v="0"/>
    <s v="On Foot "/>
    <s v="No"/>
    <s v="1-3 years"/>
    <s v="No"/>
    <s v="N/A"/>
    <s v="N/A"/>
    <s v="N/A"/>
    <s v="N/A"/>
    <s v="N/A"/>
    <s v="No"/>
    <s v="Unknown"/>
    <s v="Unknown"/>
    <s v="Habitual Residence"/>
    <s v="Guarding property"/>
    <n v="70"/>
    <n v="420"/>
    <n v="0"/>
    <n v="0"/>
    <n v="0"/>
    <n v="0"/>
    <n v="70"/>
    <n v="420"/>
    <n v="29"/>
    <n v="32"/>
    <n v="35"/>
    <n v="39"/>
    <n v="45"/>
    <n v="48"/>
    <n v="77"/>
    <n v="87"/>
    <n v="11"/>
    <n v="17"/>
    <n v="197"/>
    <n v="223"/>
    <n v="420"/>
    <b v="1"/>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reat to life"/>
    <s v="No"/>
    <s v="N/A"/>
    <s v="No"/>
    <s v="No"/>
    <s v="No"/>
    <s v="Yes, but not surfficient"/>
    <s v="Yes, but not surfficient"/>
    <s v="Yes, but not surfficient"/>
    <s v="Yes, but not surfficient"/>
    <s v="No"/>
    <m/>
    <s v="Published"/>
    <m/>
  </r>
  <r>
    <x v="55"/>
    <d v="2020-09-05T00:00:00"/>
    <d v="2020-09-16T00:00:00"/>
    <s v="SS08"/>
    <x v="7"/>
    <x v="11"/>
    <x v="11"/>
    <x v="14"/>
    <x v="15"/>
    <s v="ssid_SS0803_0033"/>
    <s v="Ananatak"/>
    <n v="7.6451099999999999"/>
    <n v="29.105589999999999"/>
    <x v="3"/>
    <x v="0"/>
    <s v="SS08"/>
    <x v="8"/>
    <s v="SS0804"/>
    <s v="Tonj North"/>
    <s v="SS080407"/>
    <s v="Marial Lou"/>
    <s v="Aduang"/>
    <n v="8.0880100000000006"/>
    <n v="29.146450000000002"/>
    <s v="Remote Assessment (e.g. phone interview, outside interview"/>
    <x v="1"/>
    <x v="6"/>
    <x v="0"/>
    <s v="On Foot "/>
    <s v="No"/>
    <s v="Habitual Residence"/>
    <s v="No"/>
    <s v="N/A"/>
    <s v="N/A"/>
    <s v="N/A"/>
    <s v="N/A"/>
    <s v="N/A"/>
    <s v="No"/>
    <s v="Unknown"/>
    <s v="Unknown"/>
    <s v="Unknown"/>
    <s v="Guarding property"/>
    <n v="225"/>
    <n v="1350"/>
    <n v="0"/>
    <n v="0"/>
    <n v="0"/>
    <n v="0"/>
    <n v="225"/>
    <n v="1350"/>
    <n v="142"/>
    <n v="148"/>
    <n v="147"/>
    <n v="156"/>
    <n v="158"/>
    <n v="162"/>
    <n v="187"/>
    <n v="192"/>
    <n v="27"/>
    <n v="31"/>
    <n v="661"/>
    <n v="689"/>
    <n v="1350"/>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impact to life"/>
    <s v="Some need leading to negative impact but no immediate treat to life"/>
    <s v="No"/>
    <s v="N/A"/>
    <s v="No"/>
    <s v="No"/>
    <s v="No"/>
    <s v="Yes, but not surfficient"/>
    <s v="Yes, but not surfficient"/>
    <s v="Yes, but not surfficient"/>
    <s v="Yes, but not surfficient"/>
    <s v="Unknown"/>
    <m/>
    <s v="Not Published"/>
    <m/>
  </r>
  <r>
    <x v="55"/>
    <d v="2020-09-04T00:00:00"/>
    <d v="2020-09-16T00:00:00"/>
    <s v="SS08"/>
    <x v="7"/>
    <x v="12"/>
    <x v="12"/>
    <x v="63"/>
    <x v="67"/>
    <s v="ssid_SS0804_0044"/>
    <s v="Kirik Centre"/>
    <n v="7.8848338839999998"/>
    <n v="28.817529629999999"/>
    <x v="0"/>
    <x v="0"/>
    <s v="SS08"/>
    <x v="8"/>
    <s v="SS0804"/>
    <s v="Tonj North"/>
    <s v="SS080405"/>
    <s v="Kirik"/>
    <s v="Payak"/>
    <n v="7.9494800000000003"/>
    <n v="28.682832999999999"/>
    <s v="Remote Assessment (e.g. phone interview, outside interview"/>
    <x v="1"/>
    <x v="6"/>
    <x v="0"/>
    <s v="On Foot "/>
    <s v="No"/>
    <s v="1-3 years"/>
    <s v="No"/>
    <s v="N/A"/>
    <s v="N/A"/>
    <s v="N/A"/>
    <s v="N/A"/>
    <s v="N/A"/>
    <s v="No"/>
    <s v="Unknown"/>
    <s v="Unknown"/>
    <s v="Habitual Residence"/>
    <s v="Guarding property"/>
    <n v="497"/>
    <n v="2982"/>
    <n v="0"/>
    <n v="0"/>
    <n v="0"/>
    <n v="0"/>
    <n v="497"/>
    <n v="2982"/>
    <n v="278"/>
    <n v="356"/>
    <n v="335"/>
    <n v="369"/>
    <n v="351"/>
    <n v="376"/>
    <n v="373"/>
    <n v="398"/>
    <n v="59"/>
    <n v="87"/>
    <n v="1396"/>
    <n v="1586"/>
    <n v="2982"/>
    <b v="1"/>
    <s v="Severe need, with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fe"/>
    <s v="Some need leading to negative impact but no immediate treat to life"/>
    <s v="No"/>
    <s v="N/A"/>
    <s v="No"/>
    <s v="No"/>
    <s v="No"/>
    <s v="Yes, but not surfficient"/>
    <s v="Yes, but not surfficient"/>
    <s v="Yes, but not surfficient"/>
    <s v="Yes, but not surfficient"/>
    <s v="No"/>
    <m/>
    <s v="Published"/>
    <s v="IDPs due Natural disaster"/>
  </r>
  <r>
    <x v="55"/>
    <d v="2020-09-07T00:00:00"/>
    <d v="2020-09-15T00:00:00"/>
    <s v="SS06"/>
    <x v="3"/>
    <x v="28"/>
    <x v="28"/>
    <x v="78"/>
    <x v="83"/>
    <s v="ssid_SS0608_0027"/>
    <s v="Kumagon"/>
    <n v="9.8949999999999996"/>
    <n v="29.905000000000001"/>
    <x v="0"/>
    <x v="0"/>
    <s v="SS06"/>
    <x v="10"/>
    <s v="SS0608"/>
    <s v="Pariang"/>
    <s v="SS060804"/>
    <s v="Nyiel"/>
    <s v="Chede, Luchuk, Akotweng, Migak &amp; Manjaba"/>
    <n v="9.86"/>
    <n v="29.896999999999998"/>
    <s v="Remote Assessment"/>
    <x v="1"/>
    <x v="6"/>
    <x v="0"/>
    <s v="On foot"/>
    <s v="Yes"/>
    <s v="Habitual Residence"/>
    <s v="No"/>
    <s v="N/A"/>
    <s v="N/A"/>
    <s v="N/A"/>
    <s v="N/A"/>
    <s v="N/A"/>
    <s v="Yes"/>
    <s v="N/A"/>
    <s v="N/A"/>
    <s v="N/A"/>
    <s v="N/A"/>
    <n v="788"/>
    <n v="5546"/>
    <n v="0"/>
    <n v="0"/>
    <n v="0"/>
    <n v="0"/>
    <n v="788"/>
    <n v="5546"/>
    <n v="114"/>
    <n v="104"/>
    <n v="510"/>
    <n v="483"/>
    <n v="1033"/>
    <n v="1070"/>
    <n v="745"/>
    <n v="1156"/>
    <n v="129"/>
    <n v="202"/>
    <n v="2531"/>
    <n v="3015"/>
    <n v="5546"/>
    <b v="1"/>
    <s v="Some need leading to negative impact but no immediate threat to life"/>
    <s v="Some need leading to negative impact but no immediate threat to life"/>
    <s v="Severe need, with immediate threat to life"/>
    <s v="Some need leading to negative impact but no immediate threat to life"/>
    <s v="Severe need, with immediate threat to life"/>
    <s v="Severe need, with immediate threat to life"/>
    <s v="No significant need"/>
    <s v="No"/>
    <s v="N/A"/>
    <s v="No"/>
    <s v="No"/>
    <s v="No"/>
    <s v="No"/>
    <s v="Yes but not enough"/>
    <s v="No"/>
    <s v="No"/>
    <s v="Unknown"/>
    <m/>
    <s v="Published"/>
    <m/>
  </r>
  <r>
    <x v="55"/>
    <d v="2020-09-05T00:00:00"/>
    <d v="2020-09-16T00:00:00"/>
    <s v="SS08"/>
    <x v="7"/>
    <x v="11"/>
    <x v="11"/>
    <x v="56"/>
    <x v="59"/>
    <s v="ssid_SS0803_0034"/>
    <s v="Makuac"/>
    <n v="7.9948100000000002"/>
    <n v="29.503409999999999"/>
    <x v="3"/>
    <x v="0"/>
    <s v="SS08"/>
    <x v="8"/>
    <s v="SS0804"/>
    <s v="Tonj North"/>
    <s v="SS080408"/>
    <s v="Pagol"/>
    <s v="Majok"/>
    <n v="7.7351982250000004"/>
    <n v="28.432666742999999"/>
    <s v="Remote Assessment (e.g. phone interview, outside interview"/>
    <x v="1"/>
    <x v="6"/>
    <x v="0"/>
    <s v="On Foot "/>
    <s v="No"/>
    <s v="Habitual Residence"/>
    <s v="No"/>
    <s v="N/A"/>
    <s v="N/A"/>
    <s v="N/A"/>
    <s v="N/A"/>
    <s v="N/A"/>
    <s v="No"/>
    <s v="Unknown"/>
    <s v="Unknown"/>
    <s v="Habitual Residence"/>
    <s v="Guarding property"/>
    <n v="583"/>
    <n v="3496"/>
    <n v="0"/>
    <n v="0"/>
    <n v="0"/>
    <n v="0"/>
    <n v="583"/>
    <n v="3496"/>
    <n v="182"/>
    <n v="97"/>
    <n v="296"/>
    <n v="273"/>
    <n v="556"/>
    <n v="537"/>
    <n v="464"/>
    <n v="513"/>
    <n v="264"/>
    <n v="314"/>
    <n v="1762"/>
    <n v="1734"/>
    <n v="3496"/>
    <b v="1"/>
    <s v="Severe need, with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ef"/>
    <s v="Some need leading to negative impact but no immediate treat to life"/>
    <s v="No"/>
    <s v="N/A"/>
    <s v="No"/>
    <s v="Yes, but not surfficient"/>
    <s v="No"/>
    <s v="Yes, but not surfficient"/>
    <s v="Yes, but not surfficient"/>
    <s v="Yes, but not surfficient"/>
    <s v="Yes, but not surfficient"/>
    <s v="No"/>
    <m/>
    <s v="Published"/>
    <s v="IDPs for different period of time"/>
  </r>
  <r>
    <x v="55"/>
    <d v="2020-09-04T00:00:00"/>
    <d v="2020-09-16T00:00:00"/>
    <s v="SS08"/>
    <x v="7"/>
    <x v="12"/>
    <x v="12"/>
    <x v="55"/>
    <x v="58"/>
    <s v="ssid_SS0804_0029"/>
    <s v="Manalor"/>
    <n v="7.9288888999999996"/>
    <n v="28.452222200000001"/>
    <x v="0"/>
    <x v="0"/>
    <s v="SS08"/>
    <x v="8"/>
    <s v="SS0804"/>
    <s v="Tonj North"/>
    <s v="SS080406"/>
    <s v="Manalor"/>
    <s v="Malou"/>
    <n v="7.8795099999999998"/>
    <n v="28.696517"/>
    <s v="Remote Assessment (e.g. phone interview, outside interview"/>
    <x v="1"/>
    <x v="6"/>
    <x v="0"/>
    <s v="On Foot "/>
    <s v="No"/>
    <s v="1-3 years"/>
    <s v="No"/>
    <s v="N/A"/>
    <s v="N/A"/>
    <s v="N/A"/>
    <s v="N/A"/>
    <s v="N/A"/>
    <s v="No"/>
    <s v="Unknown"/>
    <s v="Unknown"/>
    <s v="Habitual Residence"/>
    <s v="Guarding property"/>
    <n v="754"/>
    <n v="4523"/>
    <n v="0"/>
    <n v="0"/>
    <n v="0"/>
    <n v="0"/>
    <n v="754"/>
    <n v="4523"/>
    <n v="433"/>
    <n v="431"/>
    <n v="541"/>
    <n v="535"/>
    <n v="812"/>
    <n v="910"/>
    <n v="310"/>
    <n v="325"/>
    <n v="112"/>
    <n v="114"/>
    <n v="2208"/>
    <n v="2315"/>
    <n v="4523"/>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ome need leading to negative impact but no immediate treat to life"/>
    <s v="No"/>
    <s v="N/A"/>
    <s v="No"/>
    <s v="No"/>
    <s v="No"/>
    <s v="Yes, but not surfficient"/>
    <s v="Yes, but not surfficient"/>
    <s v="Yes, but not surfficient"/>
    <s v="Yes, but not surfficient"/>
    <s v="No"/>
    <m/>
    <s v="Published"/>
    <s v="IDPs for different period of time"/>
  </r>
  <r>
    <x v="55"/>
    <d v="2020-09-10T00:00:00"/>
    <s v="16/septemebr/2020"/>
    <s v="SS01"/>
    <x v="2"/>
    <x v="17"/>
    <x v="17"/>
    <x v="79"/>
    <x v="84"/>
    <s v="ssid_SS0101_0021"/>
    <s v="Mangalla"/>
    <n v="5.1825000000000001"/>
    <n v="31.7680556"/>
    <x v="4"/>
    <x v="0"/>
    <s v="SS02"/>
    <x v="5"/>
    <m/>
    <m/>
    <s v="unknown"/>
    <s v="unknown"/>
    <s v="Bor South, Twic East and Duk Counties of Jonglei"/>
    <m/>
    <m/>
    <s v="Direct Visit"/>
    <x v="0"/>
    <x v="6"/>
    <x v="0"/>
    <s v="Boat/Canoe"/>
    <s v="Yes"/>
    <s v="1-3 years"/>
    <s v="No"/>
    <s v="N/A"/>
    <s v="N/A"/>
    <s v="N/A"/>
    <s v="N/A"/>
    <s v="N/A"/>
    <s v="No"/>
    <n v="30000"/>
    <n v="5000"/>
    <s v="Less than 3 Months"/>
    <s v="No funds to travel"/>
    <n v="3697"/>
    <n v="22445"/>
    <m/>
    <m/>
    <m/>
    <m/>
    <n v="3697"/>
    <n v="22445"/>
    <n v="1016"/>
    <n v="1128"/>
    <n v="2214"/>
    <n v="2275"/>
    <n v="3618"/>
    <n v="3707"/>
    <n v="3329"/>
    <n v="3350"/>
    <n v="893"/>
    <n v="915"/>
    <n v="11070"/>
    <n v="11375"/>
    <n v="22445"/>
    <b v="1"/>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ignificant need"/>
    <s v="Severe need, with immedaite threat to life"/>
    <s v="No"/>
    <s v="N/A"/>
    <s v="Yes but not enough"/>
    <s v="No"/>
    <s v="No"/>
    <s v="No"/>
    <s v="No"/>
    <s v="Yes but not enough"/>
    <s v="No"/>
    <s v="Unknown"/>
    <m/>
    <s v="Not Published"/>
    <m/>
  </r>
  <r>
    <x v="55"/>
    <d v="2020-09-04T00:00:00"/>
    <d v="2020-09-16T00:00:00"/>
    <s v="SS08"/>
    <x v="7"/>
    <x v="12"/>
    <x v="12"/>
    <x v="80"/>
    <x v="85"/>
    <s v="ssid_SS0804_0010"/>
    <s v="Pagol"/>
    <n v="7.7016499999999999"/>
    <n v="28.579667000000001"/>
    <x v="0"/>
    <x v="0"/>
    <s v="SS08"/>
    <x v="8"/>
    <s v="SS0804"/>
    <s v="Tonj North"/>
    <s v="SS080408"/>
    <s v="Pagol"/>
    <s v="Wunpac, Malual, Nyiwang"/>
    <n v="7.8079999999999998"/>
    <n v="28.489332999999998"/>
    <s v="Remote Assessment (e.g. phone interview, outside interview"/>
    <x v="1"/>
    <x v="6"/>
    <x v="0"/>
    <s v="On Foot "/>
    <s v="No"/>
    <s v="1-3 years"/>
    <s v="No"/>
    <s v="N/A"/>
    <s v="N/A"/>
    <s v="N/A"/>
    <s v="N/A"/>
    <s v="N/A"/>
    <s v="No"/>
    <s v="Unknown"/>
    <s v="Unknown"/>
    <s v="Habitual Residence"/>
    <s v="Guarding property"/>
    <n v="458"/>
    <n v="2750"/>
    <n v="0"/>
    <n v="0"/>
    <n v="0"/>
    <n v="0"/>
    <n v="458"/>
    <n v="2750"/>
    <n v="174"/>
    <n v="181"/>
    <n v="285"/>
    <n v="296"/>
    <n v="586"/>
    <n v="677"/>
    <n v="145"/>
    <n v="150"/>
    <n v="126"/>
    <n v="130"/>
    <n v="1316"/>
    <n v="1434"/>
    <n v="2750"/>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reat to life"/>
    <s v="No"/>
    <s v="N/A"/>
    <s v="Yes, bur not enough"/>
    <s v="No"/>
    <s v="No"/>
    <s v="Yes, but not surfficient"/>
    <s v="Yes, but not surfficient"/>
    <s v="Yes, but not surfficient"/>
    <s v="Yes, but not surfficient"/>
    <s v="No"/>
    <m/>
    <s v="Published"/>
    <m/>
  </r>
  <r>
    <x v="55"/>
    <d v="2020-09-05T00:00:00"/>
    <d v="2020-09-16T00:00:00"/>
    <s v="SS08"/>
    <x v="7"/>
    <x v="11"/>
    <x v="11"/>
    <x v="81"/>
    <x v="86"/>
    <s v="ssid_SS0803_0032"/>
    <s v="Palal"/>
    <n v="7.7063158270000001"/>
    <n v="28.830494431999998"/>
    <x v="0"/>
    <x v="0"/>
    <s v="SS08"/>
    <x v="8"/>
    <s v="SS0803"/>
    <s v="Tonj East"/>
    <s v="SS080307"/>
    <s v="Palal"/>
    <s v="Malou Toc, Giljok"/>
    <m/>
    <m/>
    <s v="Remote Assessment (e.g. phone interview, outside interview"/>
    <x v="1"/>
    <x v="6"/>
    <x v="0"/>
    <s v="On Foot "/>
    <s v="No"/>
    <s v="Habitual Residence"/>
    <s v="No"/>
    <s v="N/A"/>
    <s v="N/A"/>
    <s v="N/A"/>
    <s v="N/A"/>
    <s v="N/A"/>
    <s v="No"/>
    <s v="Unknown"/>
    <s v="Unknown"/>
    <s v="Habitual Residence"/>
    <s v="Guarding property"/>
    <n v="162"/>
    <n v="969"/>
    <n v="0"/>
    <n v="0"/>
    <n v="0"/>
    <n v="0"/>
    <n v="162"/>
    <n v="969"/>
    <n v="63"/>
    <n v="59"/>
    <n v="84"/>
    <n v="78"/>
    <n v="115"/>
    <n v="97"/>
    <n v="126"/>
    <n v="130"/>
    <n v="106"/>
    <n v="111"/>
    <n v="494"/>
    <n v="475"/>
    <n v="969"/>
    <b v="1"/>
    <s v="Severe need, with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ef"/>
    <s v="Some need leading to negative impact but no immediate treat to life"/>
    <s v="No"/>
    <s v="N/A"/>
    <s v="No"/>
    <s v="No"/>
    <s v="No"/>
    <s v="Yes, but not surfficient"/>
    <s v="Yes, but not surfficient"/>
    <s v="Yes, but not surfficient"/>
    <s v="Yes, but not surfficient"/>
    <s v="No"/>
    <m/>
    <s v="Not Published"/>
    <m/>
  </r>
  <r>
    <x v="55"/>
    <d v="2020-09-05T00:00:00"/>
    <d v="2020-09-16T00:00:00"/>
    <s v="SS08"/>
    <x v="7"/>
    <x v="11"/>
    <x v="11"/>
    <x v="16"/>
    <x v="17"/>
    <s v="ssid_SS0803_0036"/>
    <s v="Paliang"/>
    <n v="7.9805000000000001"/>
    <n v="29.31983"/>
    <x v="3"/>
    <x v="0"/>
    <s v="SS08"/>
    <x v="8"/>
    <s v="SS0804"/>
    <s v="Tonj North"/>
    <s v="SS080407"/>
    <s v="Marial Lou"/>
    <s v="Pagor"/>
    <n v="8.2394599999999993"/>
    <n v="29.248999999999999"/>
    <s v="Remote Assessment (e.g. phone interview, outside interview"/>
    <x v="1"/>
    <x v="6"/>
    <x v="0"/>
    <s v="On Foot "/>
    <s v="No"/>
    <s v="Habitual Residence"/>
    <s v="No"/>
    <s v="N/A"/>
    <s v="N/A"/>
    <s v="N/A"/>
    <s v="N/A"/>
    <s v="N/A"/>
    <s v="No"/>
    <s v="Unknown"/>
    <s v="Unknown"/>
    <s v="Habitual Residence"/>
    <s v="Guarding property"/>
    <n v="118"/>
    <n v="708"/>
    <n v="0"/>
    <n v="0"/>
    <n v="0"/>
    <n v="0"/>
    <n v="118"/>
    <n v="708"/>
    <n v="35"/>
    <n v="38"/>
    <n v="78"/>
    <n v="81"/>
    <n v="109"/>
    <n v="112"/>
    <n v="72"/>
    <n v="75"/>
    <n v="53"/>
    <n v="55"/>
    <n v="347"/>
    <n v="361"/>
    <n v="708"/>
    <b v="1"/>
    <s v="Severe need, with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ef"/>
    <s v="Some need leading to negative impact but no immediate treat to life"/>
    <s v="No"/>
    <s v="N/A"/>
    <s v="No"/>
    <s v="No"/>
    <s v="No"/>
    <s v="Yes, but not surfficient"/>
    <s v="No"/>
    <s v="Yes, but not surfficient"/>
    <s v="Yes, but not surfficient"/>
    <s v="No"/>
    <m/>
    <s v="Published"/>
    <m/>
  </r>
  <r>
    <x v="55"/>
    <d v="2020-09-05T00:00:00"/>
    <d v="2020-09-16T00:00:00"/>
    <s v="SS08"/>
    <x v="7"/>
    <x v="11"/>
    <x v="11"/>
    <x v="82"/>
    <x v="87"/>
    <s v="ssid_SS0803_0035"/>
    <s v="Paweng"/>
    <n v="7.8381444389999997"/>
    <n v="29.273738768000001"/>
    <x v="2"/>
    <x v="0"/>
    <s v="SS08"/>
    <x v="8"/>
    <s v="SS0803"/>
    <s v="Tonj East"/>
    <s v="SS080310"/>
    <s v="Paweng"/>
    <s v="Pagor, Juol-gok, Pathiweng"/>
    <n v="8.1277328040000008"/>
    <n v="29.398794071000001"/>
    <s v="Remote Assessment (e.g. phone interview, outside interview"/>
    <x v="1"/>
    <x v="6"/>
    <x v="0"/>
    <s v="On Foot "/>
    <s v="No"/>
    <s v="Habitual Residence"/>
    <s v="No"/>
    <s v="N/A"/>
    <s v="N/A"/>
    <s v="N/A"/>
    <s v="N/A"/>
    <s v="N/A"/>
    <s v="No"/>
    <s v="Unknown"/>
    <s v="Unknown"/>
    <s v="Habitual Residence"/>
    <s v="Guarding property"/>
    <n v="270"/>
    <n v="1258"/>
    <n v="0"/>
    <n v="0"/>
    <n v="0"/>
    <n v="0"/>
    <n v="270"/>
    <n v="1258"/>
    <n v="73"/>
    <n v="75"/>
    <n v="95"/>
    <n v="94"/>
    <n v="107"/>
    <n v="125"/>
    <n v="183"/>
    <n v="171"/>
    <n v="163"/>
    <n v="172"/>
    <n v="621"/>
    <n v="637"/>
    <n v="1258"/>
    <b v="1"/>
    <s v="No"/>
    <s v="No"/>
    <s v="No"/>
    <s v="Yes"/>
    <s v="No"/>
    <s v="No"/>
    <s v="Yes"/>
    <s v="No"/>
    <s v="N/A"/>
    <s v="Severe need, with immediate threat to life"/>
    <s v="Severe need, with immediate threat to life"/>
    <s v="Severe need, with immediate threat to life"/>
    <s v="Some need leading to negative impact but no immediate threat to life"/>
    <s v="Some need leading to negative impact but no immediate threat to life"/>
    <s v="Some need leading to negative impact but no immediate threat to life"/>
    <s v="Some need leading to negative impact but no immediate threat to life"/>
    <s v="Unknown"/>
    <m/>
    <s v="Published"/>
    <m/>
  </r>
  <r>
    <x v="55"/>
    <d v="2020-09-04T00:00:00"/>
    <d v="2020-09-16T00:00:00"/>
    <s v="SS08"/>
    <x v="7"/>
    <x v="12"/>
    <x v="12"/>
    <x v="65"/>
    <x v="69"/>
    <s v="ssid_SS0804_0014"/>
    <s v="Rualbet"/>
    <n v="8.1463300000000007"/>
    <n v="28.966583"/>
    <x v="0"/>
    <x v="0"/>
    <s v="SS08"/>
    <x v="8"/>
    <s v="SS0804"/>
    <s v="Tonj North"/>
    <s v="SS080409"/>
    <s v="Rual Bet"/>
    <s v="Wunthilik, Dhoong,, Manyiel, Aker"/>
    <n v="8.3342500000000008"/>
    <n v="28.920249999999999"/>
    <s v="Remote Assessment (e.g. phone interview, outside interview"/>
    <x v="1"/>
    <x v="6"/>
    <x v="0"/>
    <s v="On foot"/>
    <s v="No"/>
    <s v="1-3 years"/>
    <s v="No"/>
    <s v="N/A"/>
    <s v="N/A"/>
    <s v="N/A"/>
    <s v="N/A"/>
    <s v="N/A"/>
    <s v="No"/>
    <s v="Unknown"/>
    <s v="Unknown"/>
    <s v="Habitual Residence"/>
    <s v="Guarding property"/>
    <n v="145"/>
    <n v="1234"/>
    <n v="0"/>
    <n v="0"/>
    <n v="0"/>
    <n v="0"/>
    <n v="145"/>
    <n v="1234"/>
    <n v="82"/>
    <n v="93"/>
    <n v="97"/>
    <n v="102"/>
    <n v="213"/>
    <n v="311"/>
    <n v="114"/>
    <n v="74"/>
    <n v="93"/>
    <n v="55"/>
    <n v="599"/>
    <n v="635"/>
    <n v="1234"/>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reat to life"/>
    <s v="No"/>
    <s v="N/A"/>
    <s v="No"/>
    <s v="No"/>
    <s v="No"/>
    <s v="Yes, but not surfficient"/>
    <s v="No"/>
    <s v="No"/>
    <s v="Yes, but not surfficient"/>
    <s v="No"/>
    <m/>
    <s v="Published"/>
    <m/>
  </r>
  <r>
    <x v="55"/>
    <d v="2020-09-04T00:00:00"/>
    <d v="2020-09-16T00:00:00"/>
    <s v="SS08"/>
    <x v="7"/>
    <x v="12"/>
    <x v="12"/>
    <x v="43"/>
    <x v="44"/>
    <s v="ssid_SS0804_0039"/>
    <s v="Warrap Town"/>
    <n v="8.0947619999999993"/>
    <n v="28.652380000000001"/>
    <x v="2"/>
    <x v="0"/>
    <s v="SS08"/>
    <x v="8"/>
    <s v="SS0804"/>
    <s v="Tonj North"/>
    <s v="SS080404"/>
    <s v="Awul"/>
    <s v="Agoor, Langkap"/>
    <n v="8.5730000000000004"/>
    <n v="28.906330000000001"/>
    <s v="Remote Assessment (e.g. phone interview, outside interview"/>
    <x v="1"/>
    <x v="7"/>
    <x v="0"/>
    <s v="On Foot "/>
    <s v="No"/>
    <s v="Unknown"/>
    <s v="No"/>
    <s v="N/A"/>
    <s v="N/A"/>
    <s v="N/A"/>
    <s v="N/A"/>
    <s v="N/A"/>
    <s v="No"/>
    <s v="Unknown"/>
    <s v="Unknown"/>
    <s v="Habitual Residence"/>
    <s v="Guarding property"/>
    <n v="208"/>
    <n v="1510"/>
    <n v="0"/>
    <n v="0"/>
    <n v="0"/>
    <n v="0"/>
    <n v="208"/>
    <n v="1510"/>
    <n v="131"/>
    <n v="139"/>
    <n v="154"/>
    <n v="168"/>
    <n v="167"/>
    <n v="199"/>
    <n v="209"/>
    <n v="241"/>
    <n v="37"/>
    <n v="65"/>
    <n v="698"/>
    <n v="812"/>
    <n v="1510"/>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reat to life"/>
    <s v="No"/>
    <s v="N/A"/>
    <s v="No"/>
    <s v="No"/>
    <s v="No"/>
    <s v="Yes, but not surfficient"/>
    <s v="Yes, but not surfficient"/>
    <s v="Yes, but not surfficient"/>
    <s v="Yes, but not surfficient"/>
    <s v="No"/>
    <m/>
    <s v="Published"/>
    <s v="IDPs for different period of time"/>
  </r>
  <r>
    <x v="55"/>
    <d v="2020-09-05T00:00:00"/>
    <d v="2020-09-16T00:00:00"/>
    <s v="SS08"/>
    <x v="7"/>
    <x v="11"/>
    <x v="11"/>
    <x v="15"/>
    <x v="16"/>
    <s v="ssid_SS0803_0005"/>
    <s v="Wunlit"/>
    <n v="7.6923000000000004"/>
    <n v="29.19107"/>
    <x v="3"/>
    <x v="0"/>
    <s v="SS08"/>
    <x v="8"/>
    <s v="SS0804"/>
    <s v="Tonj North"/>
    <s v="SS080402"/>
    <s v="Alabet"/>
    <s v="Abyei"/>
    <n v="8.5709700000000009"/>
    <n v="28.6586"/>
    <s v="Remote Assessment (e.g. phone interview, outside interview"/>
    <x v="1"/>
    <x v="6"/>
    <x v="0"/>
    <s v="On Foot "/>
    <s v="No"/>
    <s v="Habitual Residence"/>
    <s v="No"/>
    <s v="N/A"/>
    <s v="N/A"/>
    <s v="N/A"/>
    <s v="N/A"/>
    <s v="N/A"/>
    <s v="No"/>
    <s v="Unknown"/>
    <s v="Unknown"/>
    <s v="Habitual Residence"/>
    <s v="Guarding property"/>
    <n v="415"/>
    <n v="2488"/>
    <n v="0"/>
    <n v="0"/>
    <n v="0"/>
    <n v="0"/>
    <n v="415"/>
    <n v="2488"/>
    <n v="258"/>
    <n v="260"/>
    <n v="271"/>
    <n v="273"/>
    <n v="280"/>
    <n v="286"/>
    <n v="395"/>
    <n v="397"/>
    <n v="33"/>
    <n v="35"/>
    <n v="1237"/>
    <n v="1251"/>
    <n v="2488"/>
    <b v="1"/>
    <s v="Severe need, with immediate  threat to life"/>
    <s v="Severe need, with immediate threat to life"/>
    <s v="Severe need with immediate threat to life"/>
    <s v="Some need leading to negative impact but no immediate threat to life"/>
    <s v="Severe need, with immediate threat to life"/>
    <s v="Some need leading ti negative impact but no immediate threat to lief"/>
    <s v="Some need leading ti negative impact but no immediate threat to lief"/>
    <s v="No"/>
    <s v="N/A"/>
    <s v="No"/>
    <s v="No"/>
    <s v="No"/>
    <s v="Yes but not surfficent"/>
    <s v="Yes but not surfficient"/>
    <s v="Yes but not surfficient"/>
    <s v="Yes but not surfficient"/>
    <s v="Unknown"/>
    <m/>
    <s v="Published"/>
    <s v="IDPs for different period of time"/>
  </r>
  <r>
    <x v="56"/>
    <d v="2020-07-19T00:00:00"/>
    <d v="2020-09-08T00:00:00"/>
    <s v="SS04"/>
    <x v="1"/>
    <x v="14"/>
    <x v="14"/>
    <x v="83"/>
    <x v="88"/>
    <s v="ssid_SS0402_0028"/>
    <s v="Aluelguet"/>
    <n v="7.1591763000000004"/>
    <n v="29.308681700000001"/>
    <x v="0"/>
    <x v="0"/>
    <s v="SS04"/>
    <x v="1"/>
    <s v="SS0402"/>
    <s v="Cueibet"/>
    <s v="SS040208"/>
    <s v="Pagoor"/>
    <s v="Baag, Karido"/>
    <n v="7.1516666999999998"/>
    <n v="29.416111099999998"/>
    <s v="Direct Visit"/>
    <x v="1"/>
    <x v="6"/>
    <x v="0"/>
    <s v="On foot"/>
    <s v="No"/>
    <s v="Less than 3 months"/>
    <s v="No"/>
    <s v="N/A"/>
    <s v="N/A"/>
    <s v="N/A"/>
    <s v="N/A"/>
    <s v="N/A"/>
    <s v="N/A"/>
    <s v="N/A"/>
    <s v="N/A"/>
    <s v="Habitual Residence"/>
    <s v="Yes"/>
    <n v="49"/>
    <n v="323"/>
    <n v="0"/>
    <n v="0"/>
    <n v="0"/>
    <n v="0"/>
    <n v="49"/>
    <n v="323"/>
    <n v="14"/>
    <n v="17"/>
    <n v="22"/>
    <n v="26"/>
    <n v="48"/>
    <n v="59"/>
    <n v="53"/>
    <n v="67"/>
    <n v="9"/>
    <n v="8"/>
    <n v="146"/>
    <n v="177"/>
    <n v="323"/>
    <b v="1"/>
    <s v="Severe need, with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Yes, but not sufficient"/>
    <s v="No"/>
    <s v="No"/>
    <s v="Yes, but not sufficient"/>
    <s v="Unknown"/>
    <m/>
    <s v="Not Published"/>
    <m/>
  </r>
  <r>
    <x v="57"/>
    <d v="2020-09-17T00:00:00"/>
    <d v="2020-09-18T00:00:00"/>
    <s v="SS08"/>
    <x v="7"/>
    <x v="13"/>
    <x v="13"/>
    <x v="84"/>
    <x v="89"/>
    <s v="ssid_SS0805_0034"/>
    <s v="Jak"/>
    <n v="7.6543599999999996"/>
    <n v="28.702909999999999"/>
    <x v="0"/>
    <x v="0"/>
    <s v="SS08"/>
    <x v="8"/>
    <s v="SS0805"/>
    <s v="Tonj South"/>
    <s v="SS080501"/>
    <s v="Jak"/>
    <s v="Paduer"/>
    <n v="7.6637000000000004"/>
    <n v="28.705062999999999"/>
    <s v="Remote Assessment (e.g. phone interview, outside interview"/>
    <x v="1"/>
    <x v="6"/>
    <x v="0"/>
    <s v="On Foot "/>
    <s v="No"/>
    <s v="1-3 years"/>
    <s v="No"/>
    <s v="N/A"/>
    <s v="N/A"/>
    <s v="N/A"/>
    <s v="N/A"/>
    <s v="N/A"/>
    <s v="No"/>
    <s v="Unknown"/>
    <s v="Unknown"/>
    <s v="Habitual Residence"/>
    <s v="Guarding property"/>
    <n v="987"/>
    <n v="5922"/>
    <n v="0"/>
    <n v="0"/>
    <n v="0"/>
    <n v="0"/>
    <n v="987"/>
    <n v="5922"/>
    <n v="461"/>
    <n v="542"/>
    <n v="584"/>
    <n v="638"/>
    <n v="735"/>
    <n v="827"/>
    <n v="692"/>
    <n v="733"/>
    <n v="338"/>
    <n v="372"/>
    <n v="2810"/>
    <n v="3112"/>
    <n v="5922"/>
    <b v="1"/>
    <s v="Some need leading to negative impact but no immediate threat to life"/>
    <s v="Severe need, with immediate threat to life"/>
    <s v="Severe need, with immediate threat to life"/>
    <s v="Severe need, with immediate threat to life"/>
    <s v="Some need leading to negative impact but no immediate threat to lief"/>
    <s v="Severe need, with immediate impact to life"/>
    <s v="Some need leading to negative impact but no immediate treat to life"/>
    <s v="No"/>
    <s v="N/A"/>
    <s v="No"/>
    <s v="No"/>
    <s v="No"/>
    <s v="No"/>
    <s v="Yes, but not surfficient"/>
    <s v="Yes, but not surfficient"/>
    <s v="Yes, but not surfficient"/>
    <s v="No"/>
    <m/>
    <s v="Published"/>
    <m/>
  </r>
  <r>
    <x v="57"/>
    <d v="2020-09-17T00:00:00"/>
    <d v="2020-09-18T00:00:00"/>
    <s v="SS08"/>
    <x v="7"/>
    <x v="13"/>
    <x v="13"/>
    <x v="85"/>
    <x v="90"/>
    <s v="ssid_SS0805_0035"/>
    <s v="Manyang-Ngok"/>
    <n v="7.31372"/>
    <n v="28.826309999999999"/>
    <x v="0"/>
    <x v="0"/>
    <s v="SS08"/>
    <x v="8"/>
    <s v="SS0805"/>
    <s v="Tonj South"/>
    <s v="SS080502"/>
    <s v="Manyang-Ngok"/>
    <s v="Manyiel,  Abar-kou,  Ameth-Akol, Aliap"/>
    <n v="7.4129899999999997"/>
    <n v="29.01867"/>
    <s v="Remote Assessment (e.g. phone interview, outside interview"/>
    <x v="1"/>
    <x v="6"/>
    <x v="0"/>
    <s v="On Foot "/>
    <s v="No"/>
    <s v="1-3 years"/>
    <s v="No"/>
    <s v="N/A"/>
    <s v="N/A"/>
    <s v="N/A"/>
    <s v="N/A"/>
    <s v="N/A"/>
    <s v="No"/>
    <s v="Unknown"/>
    <s v="Unknown"/>
    <s v="Habitual Residence"/>
    <s v="Guarding property"/>
    <n v="1540"/>
    <n v="9240"/>
    <n v="0"/>
    <n v="0"/>
    <n v="0"/>
    <n v="0"/>
    <n v="1540"/>
    <n v="9240"/>
    <n v="593"/>
    <n v="961"/>
    <n v="781"/>
    <n v="1120"/>
    <n v="917"/>
    <n v="2516"/>
    <n v="829"/>
    <n v="447"/>
    <n v="630"/>
    <n v="446"/>
    <n v="3750"/>
    <n v="5490"/>
    <n v="9240"/>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57"/>
    <d v="2020-09-17T00:00:00"/>
    <d v="2020-09-18T00:00:00"/>
    <s v="SS08"/>
    <x v="7"/>
    <x v="13"/>
    <x v="13"/>
    <x v="86"/>
    <x v="91"/>
    <s v="ssid_SS0805_0007"/>
    <s v="Thiet"/>
    <n v="7.6076270800000003"/>
    <n v="28.809924655"/>
    <x v="0"/>
    <x v="0"/>
    <s v="SS08"/>
    <x v="8"/>
    <s v="SS0805"/>
    <s v="Tonj South"/>
    <s v="SS080503"/>
    <s v="Thiet"/>
    <s v="Angol"/>
    <n v="7.6007828670000004"/>
    <n v="28.848723369999998"/>
    <s v="Remote Assessment (e.g. phone interview, outside interview"/>
    <x v="1"/>
    <x v="6"/>
    <x v="0"/>
    <s v="On Foot "/>
    <s v="No"/>
    <s v="1-3 years"/>
    <s v="No"/>
    <s v="N/A"/>
    <s v="N/A"/>
    <s v="N/A"/>
    <s v="N/A"/>
    <s v="N/A"/>
    <s v="No"/>
    <s v="Unknown"/>
    <s v="Unknown"/>
    <s v="Habitual Residence"/>
    <s v="Guarding property"/>
    <n v="849"/>
    <n v="5382"/>
    <n v="0"/>
    <n v="0"/>
    <n v="0"/>
    <n v="0"/>
    <n v="849"/>
    <n v="5382"/>
    <n v="381"/>
    <n v="395"/>
    <n v="486"/>
    <n v="533"/>
    <n v="711"/>
    <n v="842"/>
    <n v="527"/>
    <n v="710"/>
    <n v="287"/>
    <n v="510"/>
    <n v="2392"/>
    <n v="2990"/>
    <n v="5382"/>
    <b v="1"/>
    <s v="Some need leading to negative impact but no immediate threat to le"/>
    <s v="Severe need, with immediate threat to life"/>
    <s v="Severe need with immediate threat to life"/>
    <s v="Some need leading to negative impact but no immediate threat to life"/>
    <s v="Severe need, with immediate threat to life"/>
    <s v="Severe need, with no immediate threat to life"/>
    <s v="severe need, with  immediate threat to life"/>
    <s v="No"/>
    <s v="N/A"/>
    <s v="No"/>
    <s v="No"/>
    <s v="No"/>
    <s v="No"/>
    <s v="No"/>
    <s v="No"/>
    <s v="No"/>
    <s v="No"/>
    <m/>
    <s v="Not Published"/>
    <m/>
  </r>
  <r>
    <x v="57"/>
    <d v="2020-09-17T00:00:00"/>
    <d v="2020-09-18T00:00:00"/>
    <s v="SS08"/>
    <x v="7"/>
    <x v="13"/>
    <x v="13"/>
    <x v="18"/>
    <x v="19"/>
    <s v="ssid_SS0805_0033"/>
    <s v="Tonj"/>
    <n v="7.2843989010000003"/>
    <n v="28.683849082999998"/>
    <x v="0"/>
    <x v="0"/>
    <s v="SS08"/>
    <x v="8"/>
    <s v="SS0805"/>
    <s v="Tonj South"/>
    <s v="SS080504"/>
    <s v="Tonj"/>
    <s v="Pan-Ngap, Kurnyuk, Waarjok, Ngeek, Abui, Luithijuw"/>
    <n v="7.2843299999999997"/>
    <n v="28.564720000000001"/>
    <s v="Remote Assessment (e.g. phone interview, outside interview"/>
    <x v="1"/>
    <x v="6"/>
    <x v="0"/>
    <s v="On Foot "/>
    <s v="No"/>
    <s v="1-3 years"/>
    <s v="No"/>
    <s v="N/A"/>
    <s v="N/A"/>
    <s v="N/A"/>
    <s v="N/A"/>
    <s v="N/A"/>
    <s v="No"/>
    <s v="Unknown"/>
    <s v="Unknown"/>
    <s v="Habitual Residence"/>
    <s v="Guarding property"/>
    <n v="1855"/>
    <n v="11128"/>
    <n v="0"/>
    <n v="0"/>
    <n v="0"/>
    <n v="0"/>
    <n v="1855"/>
    <n v="11128"/>
    <n v="721"/>
    <n v="976"/>
    <n v="988"/>
    <n v="1011"/>
    <n v="1071"/>
    <n v="1873"/>
    <n v="969"/>
    <n v="1574"/>
    <n v="811"/>
    <n v="1134"/>
    <n v="4560"/>
    <n v="6568"/>
    <n v="11128"/>
    <b v="1"/>
    <s v="Severe need, with immediate  threat to life"/>
    <s v="Severe need, with immediate threat to life"/>
    <s v="Severe need with immediate threat to life"/>
    <s v="Some need leading to negative impact but no immediate threat to life"/>
    <s v="Severe need, with immediate threat to life"/>
    <s v="Severe need, with no immediate threat to life"/>
    <s v="severe need, with  immediate threat to life"/>
    <s v="No"/>
    <s v="N/A"/>
    <s v="No"/>
    <s v="No"/>
    <s v="Yes but not surfficient"/>
    <s v="Yes but not surfficent"/>
    <s v="Yes but not surfficient"/>
    <s v="Yes but not surfficient"/>
    <s v="Yes but not surfficient"/>
    <s v="No"/>
    <m/>
    <s v="Not Published"/>
    <m/>
  </r>
  <r>
    <x v="57"/>
    <d v="2020-09-17T00:00:00"/>
    <d v="2020-09-18T00:00:00"/>
    <s v="SS08"/>
    <x v="7"/>
    <x v="13"/>
    <x v="13"/>
    <x v="87"/>
    <x v="92"/>
    <s v="ssid_SS0805_0036"/>
    <s v="Wanhalel"/>
    <n v="7.5147221999999996"/>
    <n v="28.88"/>
    <x v="0"/>
    <x v="0"/>
    <s v="SS08"/>
    <x v="8"/>
    <s v="SS0805"/>
    <s v="Tonj South"/>
    <s v="SS080505"/>
    <s v="Wanhalel"/>
    <s v="Bar, Dom-Deeng, Wuntit, Ariam-duar, Achol-cek, Akot-Ajuot"/>
    <m/>
    <m/>
    <s v="Remote Assessment (e.g. phone interview, outside interview"/>
    <x v="1"/>
    <x v="6"/>
    <x v="0"/>
    <s v="On Foot "/>
    <s v="No"/>
    <s v="1-3 years"/>
    <s v="No"/>
    <s v="N/A"/>
    <s v="N/A"/>
    <s v="N/A"/>
    <s v="N/A"/>
    <s v="N/A"/>
    <s v="No"/>
    <s v="Unknown"/>
    <s v="Unknown"/>
    <s v="Habitual Residence"/>
    <s v="Guarding property"/>
    <n v="1555"/>
    <n v="9328"/>
    <n v="0"/>
    <n v="0"/>
    <n v="0"/>
    <n v="0"/>
    <n v="1555"/>
    <n v="9328"/>
    <n v="752"/>
    <n v="974"/>
    <n v="887"/>
    <n v="1021"/>
    <n v="1151"/>
    <n v="1285"/>
    <n v="1298"/>
    <n v="1434"/>
    <n v="173"/>
    <n v="353"/>
    <n v="4261"/>
    <n v="5067"/>
    <n v="9328"/>
    <b v="1"/>
    <s v="Severe need, with immediate  threat to life"/>
    <s v="Severe need, with immediate threat to life"/>
    <s v="Severe need with immediate threat to life"/>
    <s v="Severe need, with immediate threat to life"/>
    <s v="Severe need, with immediate threat to life"/>
    <s v="Severe need, with no immediate threat to life"/>
    <s v="Some need leading ti negative impact but no immediate threat to lief"/>
    <s v="No"/>
    <s v="N/A"/>
    <s v="No"/>
    <s v="No"/>
    <s v="No"/>
    <s v="No"/>
    <s v="No"/>
    <s v="No"/>
    <s v="Yes but not surfficient"/>
    <s v="Unknown"/>
    <m/>
    <s v="Not Published"/>
    <m/>
  </r>
  <r>
    <x v="58"/>
    <d v="2020-09-14T00:00:00"/>
    <d v="2020-09-21T00:00:00"/>
    <s v="SS09"/>
    <x v="6"/>
    <x v="34"/>
    <x v="35"/>
    <x v="88"/>
    <x v="93"/>
    <s v="ssid_SS0902_0048"/>
    <s v="Firka"/>
    <n v="9.3788888890000006"/>
    <n v="25.02305556"/>
    <x v="0"/>
    <x v="0"/>
    <s v="SS09"/>
    <x v="6"/>
    <s v="SS0902"/>
    <s v="Raja"/>
    <s v="SS090202"/>
    <s v="Ere"/>
    <s v="Firka"/>
    <n v="9.3788888890000006"/>
    <n v="25.02305556"/>
    <s v="Remote Assessment (e.g. phone interview, outside interview"/>
    <x v="1"/>
    <x v="6"/>
    <x v="0"/>
    <s v="On Foot "/>
    <s v="No"/>
    <s v="1-3 years"/>
    <s v="No"/>
    <s v="N/A"/>
    <s v="N/A"/>
    <s v="N/A"/>
    <s v="N/A"/>
    <s v="N/A"/>
    <s v="No"/>
    <s v="Unknown"/>
    <s v="Unknown"/>
    <s v="Habitual Residence"/>
    <s v="Guarding property"/>
    <n v="719"/>
    <n v="3307"/>
    <n v="0"/>
    <n v="0"/>
    <n v="0"/>
    <n v="0"/>
    <n v="719"/>
    <n v="3307"/>
    <n v="67"/>
    <n v="275"/>
    <n v="188"/>
    <n v="426"/>
    <n v="465"/>
    <n v="589"/>
    <n v="580"/>
    <n v="624"/>
    <n v="24"/>
    <n v="69"/>
    <n v="1324"/>
    <n v="1983"/>
    <n v="3307"/>
    <b v="1"/>
    <s v="Yes"/>
    <s v="Yes"/>
    <s v="Yes"/>
    <s v="No"/>
    <s v="No"/>
    <s v="Yes"/>
    <s v="No"/>
    <s v="No"/>
    <s v="N/A"/>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Unknown"/>
    <m/>
    <s v="Published"/>
    <m/>
  </r>
  <r>
    <x v="58"/>
    <d v="2020-09-14T00:00:00"/>
    <d v="2020-09-21T00:00:00"/>
    <s v="SS09"/>
    <x v="6"/>
    <x v="34"/>
    <x v="35"/>
    <x v="88"/>
    <x v="93"/>
    <s v="ssid_SS0902_0047"/>
    <s v="Siri malaga"/>
    <n v="9.4169444440000003"/>
    <n v="24.676111110000001"/>
    <x v="0"/>
    <x v="0"/>
    <s v="SS09"/>
    <x v="6"/>
    <s v="SS0902"/>
    <s v="Raja"/>
    <s v="SS090202"/>
    <s v="Ere"/>
    <s v="Siri malaga"/>
    <n v="9.4169444440000003"/>
    <n v="24.676111110000001"/>
    <s v="Remote Assessment (e.g. phone interview, outside interview"/>
    <x v="1"/>
    <x v="6"/>
    <x v="0"/>
    <s v="On Foot "/>
    <s v="No"/>
    <s v="1-3 years"/>
    <s v="No"/>
    <s v="N/A"/>
    <s v="N/A"/>
    <s v="N/A"/>
    <s v="N/A"/>
    <s v="N/A"/>
    <s v="No"/>
    <s v="Unknown"/>
    <s v="Unknown"/>
    <s v="Habitual Residence"/>
    <s v="Guarding property"/>
    <n v="489"/>
    <n v="2229"/>
    <n v="0"/>
    <n v="0"/>
    <n v="0"/>
    <n v="0"/>
    <n v="489"/>
    <n v="2229"/>
    <n v="34"/>
    <n v="73"/>
    <n v="89"/>
    <n v="217"/>
    <n v="412"/>
    <n v="543"/>
    <n v="277"/>
    <n v="378"/>
    <n v="65"/>
    <n v="141"/>
    <n v="877"/>
    <n v="1352"/>
    <n v="2229"/>
    <b v="1"/>
    <s v="Yes"/>
    <s v="Yes"/>
    <s v="Yes"/>
    <s v="No"/>
    <s v="No"/>
    <s v="Yes"/>
    <s v="No"/>
    <s v="No"/>
    <s v="N/A"/>
    <s v="Severe need, with immediate threat to life"/>
    <s v="Severe need, with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fe"/>
    <s v="Unknown"/>
    <m/>
    <s v="Published"/>
    <m/>
  </r>
  <r>
    <x v="58"/>
    <d v="2020-09-14T00:00:00"/>
    <d v="2020-09-21T00:00:00"/>
    <s v="SS09"/>
    <x v="6"/>
    <x v="34"/>
    <x v="35"/>
    <x v="88"/>
    <x v="93"/>
    <s v="ssid_SS0902_0046"/>
    <s v="Timsa"/>
    <n v="10.050000000000001"/>
    <n v="25.25"/>
    <x v="0"/>
    <x v="0"/>
    <s v="SS09"/>
    <x v="6"/>
    <s v="SS0902"/>
    <s v="Raja"/>
    <s v="SS090202"/>
    <s v="Ere"/>
    <s v="Timsa"/>
    <n v="10.050000000000001"/>
    <n v="25.25"/>
    <s v="Remote Assessment (e.g. phone interview, outside interview"/>
    <x v="1"/>
    <x v="6"/>
    <x v="0"/>
    <s v="On Foot "/>
    <s v="No"/>
    <s v="1-3 years"/>
    <s v="No"/>
    <s v="N/A"/>
    <s v="N/A"/>
    <s v="N/A"/>
    <s v="N/A"/>
    <s v="N/A"/>
    <s v="No"/>
    <s v="Unknown"/>
    <s v="Unknown"/>
    <s v="Habitual Residence"/>
    <s v="Guarding property"/>
    <n v="749"/>
    <n v="3445"/>
    <n v="0"/>
    <n v="0"/>
    <n v="0"/>
    <n v="0"/>
    <n v="749"/>
    <n v="3445"/>
    <n v="76"/>
    <n v="109"/>
    <n v="311"/>
    <n v="534"/>
    <n v="521"/>
    <n v="875"/>
    <n v="278"/>
    <n v="618"/>
    <n v="44"/>
    <n v="79"/>
    <n v="1230"/>
    <n v="2215"/>
    <n v="3445"/>
    <b v="1"/>
    <s v="Yes"/>
    <s v="Yes"/>
    <s v="Yes"/>
    <s v="No"/>
    <s v="No"/>
    <s v="Yes"/>
    <s v="No"/>
    <s v="No"/>
    <s v="N/A"/>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Unknown"/>
    <m/>
    <s v="Published"/>
    <m/>
  </r>
  <r>
    <x v="58"/>
    <d v="2020-08-10T00:00:00"/>
    <d v="2020-09-21T00:00:00"/>
    <s v="SS06"/>
    <x v="3"/>
    <x v="35"/>
    <x v="36"/>
    <x v="89"/>
    <x v="94"/>
    <s v="n/a"/>
    <s v="Padeah"/>
    <n v="8.3908009999999997"/>
    <n v="30.195867"/>
    <x v="0"/>
    <x v="0"/>
    <s v="SS06"/>
    <x v="10"/>
    <s v="SS0604"/>
    <s v="Leer"/>
    <s v="SS060401"/>
    <s v="Adok"/>
    <s v="Liah, Naang, Tiam, Wulu, Dindin, Meer"/>
    <n v="8.1884169999999994"/>
    <n v="30.258749999999999"/>
    <s v="Remote Assessment ( e.g phone interview, ouside interview"/>
    <x v="1"/>
    <x v="6"/>
    <x v="0"/>
    <s v="On foot"/>
    <s v="Yes"/>
    <s v="Habitual Residence"/>
    <s v="No"/>
    <s v="N/A"/>
    <s v="N/A"/>
    <s v="N/A"/>
    <s v="N/A"/>
    <s v="N/A"/>
    <s v="No"/>
    <n v="212"/>
    <n v="1272"/>
    <s v="3-6 months"/>
    <s v="Livelihood activities"/>
    <n v="520"/>
    <n v="3223"/>
    <n v="0"/>
    <n v="0"/>
    <n v="0"/>
    <n v="0"/>
    <n v="520"/>
    <n v="3223"/>
    <n v="300"/>
    <n v="370"/>
    <n v="399"/>
    <n v="408"/>
    <n v="364"/>
    <n v="387"/>
    <n v="302"/>
    <n v="313"/>
    <n v="200"/>
    <n v="180"/>
    <n v="1565"/>
    <n v="1658"/>
    <n v="3223"/>
    <b v="1"/>
    <s v="Severe need, with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fe"/>
    <s v="Severe need, with immediate threat to life"/>
    <s v="No"/>
    <s v="N/A"/>
    <s v="No"/>
    <s v="No"/>
    <s v="No"/>
    <s v="Yes, but not sufficient"/>
    <s v="No"/>
    <s v="Yes, but not sufficient"/>
    <s v="No"/>
    <s v="Unknown"/>
    <m/>
    <s v="Not Published"/>
    <m/>
  </r>
  <r>
    <x v="59"/>
    <d v="2020-08-27T00:00:00"/>
    <d v="2020-09-21T00:00:00"/>
    <s v="SS01"/>
    <x v="2"/>
    <x v="17"/>
    <x v="17"/>
    <x v="90"/>
    <x v="95"/>
    <s v="ssid_SS0101_0015"/>
    <s v="Lemon Gaba "/>
    <n v="4.8661209999999997"/>
    <n v="31.502707000000001"/>
    <x v="4"/>
    <x v="0"/>
    <s v="SS10"/>
    <x v="4"/>
    <s v="SS1004"/>
    <s v="Mundri East"/>
    <s v="SS100403"/>
    <s v="Lozoh"/>
    <s v="Dorroh, Minga, Lanyi, and Amadi"/>
    <n v="5.1975100000000003"/>
    <n v="30.562999999999999"/>
    <s v="Direct Visit"/>
    <x v="1"/>
    <x v="0"/>
    <x v="0"/>
    <s v="Public Transport"/>
    <s v="No"/>
    <s v="Habitual Residence"/>
    <s v="No"/>
    <s v="N/A"/>
    <s v="N/A"/>
    <s v="N/A"/>
    <s v="N/A"/>
    <s v="N/A"/>
    <s v="Yes"/>
    <s v="N/A"/>
    <s v="N/A"/>
    <s v="N/A"/>
    <s v="N/A"/>
    <n v="1576"/>
    <n v="9456"/>
    <n v="0"/>
    <n v="0"/>
    <n v="0"/>
    <n v="0"/>
    <n v="1576"/>
    <n v="9456"/>
    <n v="88"/>
    <n v="101"/>
    <n v="352"/>
    <n v="404"/>
    <n v="1214"/>
    <n v="1433"/>
    <n v="2301"/>
    <n v="2615"/>
    <n v="408"/>
    <n v="540"/>
    <n v="4363"/>
    <n v="5093"/>
    <n v="9456"/>
    <b v="1"/>
    <s v="Severe need, with immediate threat to life"/>
    <s v="Some need leading to negative impact but no immediate threat to life"/>
    <s v="No significant need"/>
    <s v="No significant need"/>
    <s v="No significant need"/>
    <s v="No significant need"/>
    <s v="Some need leading to negative impact but no immediate threat to life"/>
    <s v="No"/>
    <s v="N/A"/>
    <s v="No"/>
    <s v="Yes but not enough"/>
    <s v="No"/>
    <s v="Yes"/>
    <s v="Yes"/>
    <s v="Yes but not enough"/>
    <s v="Yes"/>
    <s v="Unknown"/>
    <m/>
    <s v="Published"/>
    <m/>
  </r>
  <r>
    <x v="60"/>
    <d v="2020-07-19T00:00:00"/>
    <d v="2020-09-12T00:00:00"/>
    <s v="SS04"/>
    <x v="1"/>
    <x v="14"/>
    <x v="14"/>
    <x v="19"/>
    <x v="80"/>
    <s v="ssid_SS0402_0008"/>
    <s v="Amolbut"/>
    <n v="6.88"/>
    <n v="29.42"/>
    <x v="0"/>
    <x v="0"/>
    <s v="SS04"/>
    <x v="1"/>
    <s v="SS0402"/>
    <s v="Cueibet"/>
    <s v="SS040201"/>
    <s v="Abiriu"/>
    <s v="Alel, Dokit"/>
    <n v="6.7869520000000003"/>
    <n v="29.346541999999999"/>
    <s v="Direct Visit"/>
    <x v="1"/>
    <x v="6"/>
    <x v="0"/>
    <s v="On foot"/>
    <s v="No"/>
    <s v="Less than 3 months"/>
    <s v="No"/>
    <s v="N/A"/>
    <s v="N/A"/>
    <s v="N/A"/>
    <s v="N/A"/>
    <s v="N/A"/>
    <s v="N/A"/>
    <s v="N/A"/>
    <s v="N/A"/>
    <s v="Habitual Residence"/>
    <s v="Yes"/>
    <n v="74"/>
    <n v="446"/>
    <n v="0"/>
    <n v="0"/>
    <n v="0"/>
    <n v="0"/>
    <n v="74"/>
    <n v="446"/>
    <n v="23"/>
    <n v="36"/>
    <n v="32"/>
    <n v="36"/>
    <n v="44"/>
    <n v="54"/>
    <n v="63"/>
    <n v="101"/>
    <n v="21"/>
    <n v="36"/>
    <n v="183"/>
    <n v="263"/>
    <n v="446"/>
    <b v="1"/>
    <s v="Severe need, with immediate threat to life"/>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ome need leading to negative impact but no immediate threat to life"/>
    <s v="No"/>
    <s v="N/A"/>
    <s v="No"/>
    <s v="No"/>
    <s v="No"/>
    <s v="Yes, but not sufficient"/>
    <s v="No"/>
    <s v="Yes, but not sufficient"/>
    <s v="No"/>
    <s v="Unknown"/>
    <m/>
    <s v="Not Published"/>
    <m/>
  </r>
  <r>
    <x v="60"/>
    <d v="2020-07-19T00:00:00"/>
    <d v="2020-09-12T00:00:00"/>
    <s v="SS04"/>
    <x v="1"/>
    <x v="14"/>
    <x v="14"/>
    <x v="19"/>
    <x v="80"/>
    <s v="n/a"/>
    <s v="Abirui Centre"/>
    <n v="6.9388888900000003"/>
    <n v="29.42361111"/>
    <x v="0"/>
    <x v="0"/>
    <s v="SS04"/>
    <x v="1"/>
    <s v="SS0402"/>
    <s v="Cueibet"/>
    <s v="SS040201"/>
    <s v="Abiriu"/>
    <s v="War Chol"/>
    <n v="6.8478669999999999"/>
    <n v="29.506767"/>
    <s v="Direct Visit"/>
    <x v="1"/>
    <x v="6"/>
    <x v="0"/>
    <s v="On foot"/>
    <s v="No"/>
    <s v="Less than 3 months"/>
    <s v="No"/>
    <s v="N/A"/>
    <s v="N/A"/>
    <s v="N/A"/>
    <s v="N/A"/>
    <s v="N/A"/>
    <s v="N/A"/>
    <s v="N/A"/>
    <s v="N/A"/>
    <s v="Habitual Residence"/>
    <s v="Yes"/>
    <n v="100"/>
    <n v="640"/>
    <n v="0"/>
    <n v="0"/>
    <n v="0"/>
    <n v="0"/>
    <n v="100"/>
    <n v="640"/>
    <n v="34"/>
    <n v="52"/>
    <n v="46"/>
    <n v="55"/>
    <n v="61"/>
    <n v="76"/>
    <n v="93"/>
    <n v="141"/>
    <n v="30"/>
    <n v="52"/>
    <n v="264"/>
    <n v="376"/>
    <n v="640"/>
    <b v="1"/>
    <s v="Severe need, with immediate threat to life"/>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ome need leading to negative impact but no immediate threat to life"/>
    <s v="No"/>
    <s v="N/A"/>
    <s v="No"/>
    <s v="No"/>
    <s v="No"/>
    <s v="Yes, but not sufficient"/>
    <s v="No"/>
    <s v="No"/>
    <s v="Yes, but not sufficient"/>
    <s v="Unknown"/>
    <m/>
    <s v="Not Published"/>
    <m/>
  </r>
  <r>
    <x v="60"/>
    <d v="2020-07-19T00:00:00"/>
    <d v="2020-09-12T00:00:00"/>
    <s v="SS04"/>
    <x v="1"/>
    <x v="14"/>
    <x v="14"/>
    <x v="71"/>
    <x v="75"/>
    <s v="n/a"/>
    <s v="Yiith Magok"/>
    <n v="6.9360447000000001"/>
    <n v="29.358194300000001"/>
    <x v="2"/>
    <x v="0"/>
    <s v="SS04"/>
    <x v="1"/>
    <s v="SS0402"/>
    <s v="Cueibet"/>
    <s v="SS040201"/>
    <s v="Abiriu"/>
    <s v="War Chol"/>
    <n v="6.8478669999999999"/>
    <n v="29.506767"/>
    <s v="Direct Visit"/>
    <x v="1"/>
    <x v="6"/>
    <x v="0"/>
    <s v="On foot"/>
    <s v="No"/>
    <s v="Less than 3 months"/>
    <s v="No"/>
    <s v="N/A"/>
    <s v="N/A"/>
    <s v="N/A"/>
    <s v="N/A"/>
    <s v="N/A"/>
    <s v="N/A"/>
    <s v="N/A"/>
    <s v="N/A"/>
    <s v="Habitual Residence"/>
    <s v="Yes"/>
    <n v="70"/>
    <n v="428"/>
    <n v="0"/>
    <n v="0"/>
    <n v="0"/>
    <n v="0"/>
    <n v="70"/>
    <n v="428"/>
    <n v="22"/>
    <n v="35"/>
    <n v="31"/>
    <n v="37"/>
    <n v="41"/>
    <n v="50"/>
    <n v="60"/>
    <n v="97"/>
    <n v="20"/>
    <n v="35"/>
    <n v="174"/>
    <n v="254"/>
    <n v="428"/>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fe"/>
    <s v="Some need leading to negative impact but no immediate threat to life"/>
    <s v="No"/>
    <s v="N/A"/>
    <s v="No"/>
    <s v="No"/>
    <s v="No"/>
    <s v="Yes, but not sufficient"/>
    <s v="No"/>
    <s v="Yes, but not sufficient"/>
    <s v="Yes, but not sufficient"/>
    <s v="Unknown"/>
    <m/>
    <s v="Not Published"/>
    <m/>
  </r>
  <r>
    <x v="60"/>
    <d v="2020-07-19T00:00:00"/>
    <d v="2020-09-12T00:00:00"/>
    <s v="SS04"/>
    <x v="1"/>
    <x v="14"/>
    <x v="14"/>
    <x v="19"/>
    <x v="80"/>
    <s v="ssid_SS0402_0015"/>
    <s v="Mayath Centre"/>
    <n v="6.9766666700000002"/>
    <n v="29.321666669999999"/>
    <x v="0"/>
    <x v="0"/>
    <s v="SS04"/>
    <x v="1"/>
    <s v="SS0402"/>
    <s v="Cueibet"/>
    <s v="SS040201"/>
    <s v="Abiriu"/>
    <s v="Lang-akot"/>
    <n v="6.8402669999999999"/>
    <n v="29.368466999999999"/>
    <s v="Direect Visit"/>
    <x v="1"/>
    <x v="6"/>
    <x v="0"/>
    <s v="On foot"/>
    <s v="No"/>
    <s v="Less than 3 months"/>
    <s v="No"/>
    <s v="N/A"/>
    <s v="N/A"/>
    <s v="N/A"/>
    <s v="N/A"/>
    <s v="N/A"/>
    <s v="N/A"/>
    <s v="N/A"/>
    <s v="N/A"/>
    <s v="Habitual Residence"/>
    <s v="Yes"/>
    <n v="141"/>
    <n v="740"/>
    <n v="0"/>
    <n v="0"/>
    <n v="0"/>
    <n v="0"/>
    <n v="141"/>
    <n v="740"/>
    <n v="33"/>
    <n v="40"/>
    <n v="50"/>
    <n v="59"/>
    <n v="109"/>
    <n v="135"/>
    <n v="123"/>
    <n v="152"/>
    <n v="19"/>
    <n v="20"/>
    <n v="334"/>
    <n v="406"/>
    <n v="740"/>
    <b v="1"/>
    <s v="Some need leading to negative impact but no immediate threat to life"/>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evere need, with immediate threat to life"/>
    <s v="No"/>
    <s v="N/A"/>
    <s v="No"/>
    <s v="No"/>
    <s v="No"/>
    <s v="Yes, but not sufficient"/>
    <s v="No"/>
    <s v="No"/>
    <s v="No"/>
    <s v="Unknown"/>
    <m/>
    <s v="Not Published"/>
    <m/>
  </r>
  <r>
    <x v="61"/>
    <d v="2020-10-01T00:00:00"/>
    <d v="2020-10-10T00:00:00"/>
    <s v="SS05"/>
    <x v="9"/>
    <x v="36"/>
    <x v="37"/>
    <x v="91"/>
    <x v="96"/>
    <s v="ssid_SS0505_0025"/>
    <s v="Achana"/>
    <n v="8.9232166999999993"/>
    <n v="26.255483000000002"/>
    <x v="0"/>
    <x v="0"/>
    <s v="SS05"/>
    <x v="13"/>
    <s v="SS0505"/>
    <s v="Aweil West"/>
    <s v="SS050501"/>
    <s v="Achana"/>
    <s v="Achana"/>
    <n v="8.9232166999999993"/>
    <n v="26.255483000000002"/>
    <s v="Direct Visit"/>
    <x v="1"/>
    <x v="8"/>
    <x v="0"/>
    <s v="On foot"/>
    <s v="Yes"/>
    <s v="Habitual Residence"/>
    <s v="No"/>
    <s v="N/A"/>
    <s v="N/A"/>
    <s v="N/A"/>
    <s v="N/A"/>
    <s v="N/A"/>
    <s v="No"/>
    <n v="16075"/>
    <n v="3215"/>
    <s v="Less than 3 Months"/>
    <s v="N/A"/>
    <n v="181"/>
    <n v="1086"/>
    <n v="0"/>
    <n v="0"/>
    <n v="0"/>
    <n v="0"/>
    <n v="181"/>
    <n v="1086"/>
    <n v="68"/>
    <n v="50"/>
    <n v="90"/>
    <n v="75"/>
    <n v="100"/>
    <n v="152"/>
    <n v="160"/>
    <n v="318"/>
    <n v="25"/>
    <n v="48"/>
    <n v="443"/>
    <n v="643"/>
    <n v="1086"/>
    <b v="1"/>
    <s v="No significant Need"/>
    <s v="Severe need, with immediate threat to life"/>
    <s v="Severe need, with immediate threat to life"/>
    <s v="Some need leading to negative impact but no immediate threat to life"/>
    <s v="No significant need"/>
    <s v="Severe need, with immediate threat to life"/>
    <s v="No significant need"/>
    <s v="No"/>
    <s v="N/A"/>
    <s v="No"/>
    <s v="No"/>
    <s v="No"/>
    <s v="Ye, but not enough"/>
    <s v="No"/>
    <s v="Yes, but not sufficient"/>
    <s v="Yes"/>
    <s v="Unknown"/>
    <m/>
    <s v="Not Published"/>
    <m/>
  </r>
  <r>
    <x v="61"/>
    <d v="2020-08-12T00:00:00"/>
    <d v="2020-09-18T00:00:00"/>
    <s v="SS06"/>
    <x v="3"/>
    <x v="35"/>
    <x v="36"/>
    <x v="92"/>
    <x v="97"/>
    <s v="ssid_SS0604_0077"/>
    <s v="Leer Town"/>
    <n v="8.3063339999999997"/>
    <n v="30.139756999999999"/>
    <x v="2"/>
    <x v="0"/>
    <s v="SS06"/>
    <x v="10"/>
    <s v="SS0604"/>
    <s v="Leer"/>
    <s v="SS060403"/>
    <s v="Bow"/>
    <s v="Meer, Juet, Achuay, Kudier"/>
    <n v="8.1884169999999994"/>
    <n v="30.258749999999999"/>
    <s v="Remote Assessment ( e.g phone interview, ouside interview"/>
    <x v="1"/>
    <x v="8"/>
    <x v="0"/>
    <s v="On foot"/>
    <s v="Yes"/>
    <s v="Habitual Residence"/>
    <s v="No"/>
    <s v="N/A"/>
    <s v="N/A"/>
    <s v="N/A"/>
    <s v="N/A"/>
    <s v="N/A"/>
    <s v="No"/>
    <n v="180"/>
    <n v="1080"/>
    <s v="3-6 months"/>
    <s v="Livelihood activities"/>
    <n v="100"/>
    <n v="600"/>
    <n v="0"/>
    <n v="0"/>
    <n v="0"/>
    <n v="0"/>
    <n v="100"/>
    <n v="600"/>
    <n v="33"/>
    <n v="45"/>
    <n v="79"/>
    <n v="90"/>
    <n v="59"/>
    <n v="88"/>
    <n v="80"/>
    <n v="63"/>
    <n v="29"/>
    <n v="34"/>
    <n v="280"/>
    <n v="320"/>
    <n v="600"/>
    <b v="1"/>
    <s v="Severe need, with immediate threat to life"/>
    <s v="Severe need, with immediate threat to life"/>
    <s v="Severe need, with immediate threat to life"/>
    <s v="Some need leading to negative impact but no immediate threat to life"/>
    <s v="Severe need, with immediate threat to life"/>
    <s v="No significant need"/>
    <s v="Severe need, with immediate threat to life"/>
    <s v="No"/>
    <s v="N/A"/>
    <s v="No"/>
    <s v="No"/>
    <s v="No"/>
    <s v="Yes, but not sufficient"/>
    <s v="No"/>
    <s v="Yes"/>
    <s v="No"/>
    <s v="Unknown"/>
    <m/>
    <s v="Not Published"/>
    <m/>
  </r>
  <r>
    <x v="61"/>
    <d v="2020-10-01T00:00:00"/>
    <d v="2020-10-10T00:00:00"/>
    <s v="SS05"/>
    <x v="9"/>
    <x v="37"/>
    <x v="38"/>
    <x v="93"/>
    <x v="98"/>
    <m/>
    <s v="Walthok"/>
    <n v="9.0189430000000002"/>
    <n v="27.233194999999998"/>
    <x v="0"/>
    <x v="0"/>
    <s v="SS05"/>
    <x v="13"/>
    <s v="SS0503"/>
    <s v="Aweil North"/>
    <s v="SS050303"/>
    <s v="Malual East"/>
    <s v="Walthok"/>
    <n v="9.0189430000000002"/>
    <n v="27.233194999999998"/>
    <s v="Direct Visit"/>
    <x v="1"/>
    <x v="8"/>
    <x v="0"/>
    <s v="On foot"/>
    <s v="Yes"/>
    <s v="Habitual Residence"/>
    <s v="No"/>
    <s v="N/A"/>
    <s v="N/A"/>
    <s v="N/A"/>
    <s v="N/A"/>
    <s v="N/A"/>
    <s v="No"/>
    <s v="Unknown"/>
    <s v="Unknown"/>
    <s v="Less than 3 Months"/>
    <s v="N/A"/>
    <n v="2688"/>
    <n v="12096"/>
    <n v="0"/>
    <n v="0"/>
    <n v="0"/>
    <n v="0"/>
    <n v="2688"/>
    <n v="12096"/>
    <n v="215"/>
    <n v="150"/>
    <n v="730"/>
    <n v="1223"/>
    <n v="980"/>
    <n v="2228"/>
    <n v="1820"/>
    <n v="3579"/>
    <n v="491"/>
    <n v="680"/>
    <n v="4236"/>
    <n v="7860"/>
    <n v="12096"/>
    <b v="1"/>
    <s v="No significant Need"/>
    <s v="Severe need, with immediate threat to life"/>
    <s v="Severe need, with immediate threat to life"/>
    <s v="No significant need"/>
    <s v="Severe need, with immediate threat to life"/>
    <s v="Severe need, with immediate threat to life"/>
    <s v="No significant need"/>
    <s v="No"/>
    <s v="N/A"/>
    <s v="No"/>
    <s v="No"/>
    <s v="No"/>
    <s v="Yes, but not sufficient"/>
    <s v="No"/>
    <s v="No"/>
    <s v="Yes"/>
    <s v="Unknown"/>
    <m/>
    <s v="Not Published"/>
    <m/>
  </r>
  <r>
    <x v="62"/>
    <d v="2020-08-08T00:00:00"/>
    <d v="2020-09-21T00:00:00"/>
    <s v="SS06"/>
    <x v="3"/>
    <x v="35"/>
    <x v="36"/>
    <x v="89"/>
    <x v="94"/>
    <s v="ssid_SS0604_0087"/>
    <s v="Dindin 1 &amp; 2"/>
    <n v="8.2908670000000004"/>
    <n v="30.23385"/>
    <x v="0"/>
    <x v="0"/>
    <s v="SS06"/>
    <x v="10"/>
    <s v="SS0604"/>
    <s v="Leer"/>
    <s v="SS060401"/>
    <s v="Adok"/>
    <s v="Pakuem, Dindin 1&amp; 2, Thor"/>
    <n v="8.3072464999999998"/>
    <n v="30.213795000000001"/>
    <s v="Direct Visit"/>
    <x v="1"/>
    <x v="8"/>
    <x v="0"/>
    <s v="On foot"/>
    <s v="Yes"/>
    <s v="Habitual Residence"/>
    <s v="No"/>
    <s v="N/A"/>
    <s v="N/A"/>
    <s v="N/A"/>
    <s v="N/A"/>
    <s v="N/A"/>
    <s v="No"/>
    <n v="150"/>
    <n v="900"/>
    <s v="3-6 months"/>
    <s v="Unknown"/>
    <n v="640"/>
    <n v="3840"/>
    <n v="0"/>
    <n v="0"/>
    <n v="0"/>
    <n v="0"/>
    <n v="640"/>
    <n v="3840"/>
    <n v="320"/>
    <n v="313"/>
    <n v="438"/>
    <n v="448"/>
    <n v="476"/>
    <n v="600"/>
    <n v="418"/>
    <n v="476"/>
    <n v="167"/>
    <n v="184"/>
    <n v="1819"/>
    <n v="2021"/>
    <n v="3840"/>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evere need, with immediate threat to life"/>
    <s v="Severe need, with immediate threat to life"/>
    <s v="No"/>
    <s v="N/A"/>
    <s v="Yes, but not sufficient"/>
    <s v="No"/>
    <s v="No"/>
    <s v="Yes, but not sufficient"/>
    <s v="No"/>
    <s v="No"/>
    <s v="No"/>
    <s v="Unknown"/>
    <m/>
    <s v="Not Published"/>
    <m/>
  </r>
  <r>
    <x v="63"/>
    <d v="2020-08-09T00:00:00"/>
    <d v="2020-08-13T00:00:00"/>
    <s v="SS06"/>
    <x v="3"/>
    <x v="35"/>
    <x v="36"/>
    <x v="94"/>
    <x v="99"/>
    <m/>
    <s v="Adok"/>
    <n v="8.2055120000000006"/>
    <n v="30.245100999999998"/>
    <x v="2"/>
    <x v="0"/>
    <s v="SS06"/>
    <x v="10"/>
    <s v="SS0604"/>
    <s v="Leer"/>
    <s v="SS060401"/>
    <s v="Adok"/>
    <s v="Achuay, Liah, Meer"/>
    <n v="8.1884169999999994"/>
    <n v="30.258749999999999"/>
    <s v="Remote Assessment (e.g. phone interview, outside interview"/>
    <x v="1"/>
    <x v="8"/>
    <x v="0"/>
    <s v="On foot"/>
    <s v="Yes"/>
    <s v="Habitual Residence"/>
    <s v="No"/>
    <s v="N/A"/>
    <s v="N/A"/>
    <s v="N/A"/>
    <s v="N/A"/>
    <s v="N/A"/>
    <s v="No"/>
    <n v="150"/>
    <n v="1050"/>
    <s v="Habitual Residence"/>
    <s v="Livelihood activities"/>
    <n v="630"/>
    <n v="3780"/>
    <n v="0"/>
    <n v="0"/>
    <n v="0"/>
    <n v="0"/>
    <n v="630"/>
    <n v="3780"/>
    <n v="311"/>
    <n v="307"/>
    <n v="412"/>
    <n v="448"/>
    <n v="479"/>
    <n v="598"/>
    <n v="413"/>
    <n v="406"/>
    <n v="212"/>
    <n v="194"/>
    <n v="1827"/>
    <n v="1953"/>
    <n v="3780"/>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No"/>
    <s v="N/A"/>
    <s v="No"/>
    <s v="No"/>
    <s v="No"/>
    <s v="No"/>
    <s v="No"/>
    <s v="No"/>
    <s v="No"/>
    <s v="No"/>
    <m/>
    <s v="Not Published"/>
    <m/>
  </r>
  <r>
    <x v="63"/>
    <d v="2020-08-09T00:00:00"/>
    <d v="2020-08-18T00:00:00"/>
    <s v="SS06"/>
    <x v="3"/>
    <x v="35"/>
    <x v="36"/>
    <x v="89"/>
    <x v="94"/>
    <s v="ssid_SS0604_0099"/>
    <s v="Tochriak"/>
    <n v="8.3330362999999998"/>
    <n v="30.214860000000002"/>
    <x v="0"/>
    <x v="0"/>
    <s v="SS06"/>
    <x v="10"/>
    <s v="SS0604"/>
    <s v="Leer"/>
    <s v="SS060401"/>
    <s v="Adok"/>
    <s v="Achuay, Liah, Wulu, Meer"/>
    <n v="8.1884169999999994"/>
    <n v="30.258749999999999"/>
    <s v="Remote Assessment ( e.g phone interview, ouside interview"/>
    <x v="1"/>
    <x v="8"/>
    <x v="0"/>
    <s v="On foot"/>
    <s v="Yes"/>
    <s v="Habitual Residence"/>
    <s v="No"/>
    <s v="N/A"/>
    <s v="N/A"/>
    <s v="N/A"/>
    <s v="N/A"/>
    <s v="N/A"/>
    <s v="No"/>
    <n v="150"/>
    <n v="1050"/>
    <s v="Habitual residece"/>
    <s v="Livelihood activities"/>
    <n v="630"/>
    <n v="3780"/>
    <n v="0"/>
    <n v="0"/>
    <n v="0"/>
    <n v="0"/>
    <n v="630"/>
    <n v="3780"/>
    <n v="311"/>
    <n v="307"/>
    <n v="412"/>
    <n v="448"/>
    <n v="479"/>
    <n v="598"/>
    <n v="413"/>
    <n v="406"/>
    <n v="212"/>
    <n v="194"/>
    <n v="1827"/>
    <n v="1953"/>
    <n v="3780"/>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No"/>
    <s v="N/A"/>
    <s v="No"/>
    <s v="No"/>
    <s v="No"/>
    <s v="No"/>
    <s v="No"/>
    <s v="No"/>
    <s v="No"/>
    <s v="Unknown"/>
    <m/>
    <s v="Not Published"/>
    <m/>
  </r>
  <r>
    <x v="64"/>
    <d v="2020-10-01T00:00:00"/>
    <d v="2020-10-14T00:00:00"/>
    <s v="SS05"/>
    <x v="9"/>
    <x v="37"/>
    <x v="38"/>
    <x v="95"/>
    <x v="100"/>
    <m/>
    <s v="Muony"/>
    <n v="9.0713830000000009"/>
    <n v="26.540482999999998"/>
    <x v="0"/>
    <x v="0"/>
    <s v="SS05"/>
    <x v="13"/>
    <s v="SS0503"/>
    <s v="Aweil North"/>
    <s v="SS050305"/>
    <s v="Malual West"/>
    <s v="Muony"/>
    <n v="9.0713830000000009"/>
    <n v="26.540482999999998"/>
    <s v="Direct Visit"/>
    <x v="1"/>
    <x v="8"/>
    <x v="0"/>
    <s v="On foot"/>
    <s v="Yes"/>
    <s v="Habitual Residence"/>
    <s v="No"/>
    <s v="N/A"/>
    <s v="N/A"/>
    <s v="N/A"/>
    <s v="N/A"/>
    <s v="N/A"/>
    <s v="No"/>
    <n v="3160"/>
    <n v="15800"/>
    <s v="Less than 3 Months"/>
    <s v="N/A"/>
    <n v="1040"/>
    <n v="6240"/>
    <n v="0"/>
    <n v="0"/>
    <n v="0"/>
    <n v="0"/>
    <n v="1040"/>
    <n v="6240"/>
    <n v="160"/>
    <n v="105"/>
    <n v="120"/>
    <n v="189"/>
    <n v="740"/>
    <n v="650"/>
    <n v="800"/>
    <n v="3378"/>
    <n v="60"/>
    <n v="38"/>
    <n v="1880"/>
    <n v="4360"/>
    <n v="6240"/>
    <b v="1"/>
    <s v="No significant Need"/>
    <s v="Severe need, with immediate threat to life"/>
    <s v="Severe need, with immediate threat to life"/>
    <s v="No significant need"/>
    <s v="Severe need, with immediate threat to life"/>
    <s v="Severe need, with immediate threat to life"/>
    <s v="No significant need"/>
    <s v="No"/>
    <s v="N/A"/>
    <s v="No"/>
    <s v="No"/>
    <s v="No"/>
    <s v="Yes, but not sufficient"/>
    <s v="Yes, but not sufficient"/>
    <s v="Yes, but not sufficient"/>
    <s v="Yes"/>
    <s v="Unknown"/>
    <m/>
    <s v="Not Published"/>
    <m/>
  </r>
  <r>
    <x v="64"/>
    <d v="2020-10-01T00:00:00"/>
    <d v="2020-10-14T00:00:00"/>
    <s v="SS05"/>
    <x v="9"/>
    <x v="37"/>
    <x v="38"/>
    <x v="96"/>
    <x v="101"/>
    <m/>
    <s v="Pamat"/>
    <n v="9.2156500000000001"/>
    <n v="26.999366999999999"/>
    <x v="0"/>
    <x v="0"/>
    <s v="SS05"/>
    <x v="13"/>
    <s v="SS0503"/>
    <s v="Aweil North"/>
    <s v="SS050302"/>
    <s v="Malual Centre"/>
    <s v="Pamat"/>
    <n v="9.2156500000000001"/>
    <n v="26.999366999999999"/>
    <s v="Direct Visit"/>
    <x v="1"/>
    <x v="8"/>
    <x v="0"/>
    <s v="On foot"/>
    <s v="Yes"/>
    <s v="Habitual Residence"/>
    <s v="No"/>
    <s v="N/A"/>
    <s v="N/A"/>
    <s v="N/A"/>
    <s v="N/A"/>
    <s v="N/A"/>
    <s v="No"/>
    <s v="Unknown"/>
    <s v="Unknown"/>
    <s v="Habitual Residence"/>
    <s v="N/A"/>
    <n v="1800"/>
    <n v="9900"/>
    <n v="0"/>
    <n v="0"/>
    <n v="0"/>
    <n v="0"/>
    <n v="1800"/>
    <n v="9900"/>
    <n v="486"/>
    <n v="310"/>
    <n v="520"/>
    <n v="380"/>
    <n v="690"/>
    <n v="1800"/>
    <n v="1850"/>
    <n v="3640"/>
    <n v="144"/>
    <n v="80"/>
    <n v="3690"/>
    <n v="6210"/>
    <n v="9900"/>
    <b v="1"/>
    <s v="No significant Need"/>
    <s v="Severe need, with immediate threat to life"/>
    <s v="Severe need, with immediate threat to life"/>
    <s v="No significant need"/>
    <s v="Severe need, with immediate threat to life"/>
    <s v="Severe need, with immediate threat to life"/>
    <s v="No significant need"/>
    <s v="No"/>
    <s v="N/A"/>
    <s v="No"/>
    <s v="No"/>
    <s v="No"/>
    <s v="No"/>
    <s v="Yes, but not sufficient"/>
    <s v="Yes, but not sufficient"/>
    <s v="No"/>
    <s v="Unknown"/>
    <m/>
    <s v="Not Published"/>
    <m/>
  </r>
  <r>
    <x v="64"/>
    <d v="2020-08-08T00:00:00"/>
    <d v="2020-09-10T00:00:00"/>
    <s v="SS06"/>
    <x v="3"/>
    <x v="35"/>
    <x v="36"/>
    <x v="94"/>
    <x v="99"/>
    <s v="ssid_SS0604_0021"/>
    <s v="Thonyor"/>
    <n v="8.2219090000000001"/>
    <n v="30.221332"/>
    <x v="0"/>
    <x v="0"/>
    <s v="SS06"/>
    <x v="10"/>
    <s v="SS0604"/>
    <s v="Leer"/>
    <s v="SS060411"/>
    <s v="Yang"/>
    <s v="Zorbor, Tharyier, Rilee, Zorwichuiok"/>
    <n v="8.2429330000000007"/>
    <n v="30.211317000000001"/>
    <s v="Remote Assessment ( e.g phone interview, ouside interview"/>
    <x v="1"/>
    <x v="8"/>
    <x v="0"/>
    <s v="On foot"/>
    <s v="Yes"/>
    <s v="Habitual Residence"/>
    <s v="No"/>
    <s v="N/A"/>
    <s v="N/A"/>
    <s v="N/A"/>
    <s v="N/A"/>
    <s v="N/A"/>
    <s v="No"/>
    <n v="182"/>
    <n v="1092"/>
    <s v="3-6 months"/>
    <s v="Livelihood activities"/>
    <n v="275"/>
    <n v="1650"/>
    <n v="0"/>
    <n v="0"/>
    <n v="0"/>
    <n v="0"/>
    <n v="275"/>
    <n v="1650"/>
    <n v="152"/>
    <n v="149"/>
    <n v="177"/>
    <n v="189"/>
    <n v="202"/>
    <n v="188"/>
    <n v="159"/>
    <n v="167"/>
    <n v="133"/>
    <n v="134"/>
    <n v="823"/>
    <n v="827"/>
    <n v="1650"/>
    <b v="1"/>
    <s v="Some need leading to negative impact but no immediate threat to life"/>
    <s v="Severe need, with immediate threat to life"/>
    <s v="Severe need, with immediate threat to life"/>
    <s v="Severe need, with immediate threat to life"/>
    <s v="Severe need, with immediate threat to life"/>
    <s v="Some need leading to negative impact but no immediate threat to life"/>
    <s v="Severe need, with immediate threat to life"/>
    <s v="No"/>
    <s v="N/A"/>
    <s v="Yes, but not sufficient"/>
    <s v="No"/>
    <s v="No"/>
    <s v="Yes, but not sufficient"/>
    <s v="No"/>
    <s v="Yes, but not sufficient"/>
    <s v="No"/>
    <s v="Unknown"/>
    <m/>
    <s v="Not Published"/>
    <m/>
  </r>
  <r>
    <x v="65"/>
    <d v="2020-08-09T00:00:00"/>
    <d v="2020-08-20T00:00:00"/>
    <s v="SS06"/>
    <x v="3"/>
    <x v="35"/>
    <x v="36"/>
    <x v="92"/>
    <x v="97"/>
    <m/>
    <s v="Dhorwang"/>
    <n v="8.3142750000000003"/>
    <n v="30.100739999999998"/>
    <x v="0"/>
    <x v="0"/>
    <s v="SS06"/>
    <x v="10"/>
    <s v="SS0604"/>
    <s v="Leer"/>
    <s v="SS060406"/>
    <s v="Leer"/>
    <s v="Jow, Taryang, Kaigai"/>
    <n v="8.3188417000000001"/>
    <n v="30.097532999999999"/>
    <s v="Remote Assessment ( e.g phone interview, ouside interview"/>
    <x v="1"/>
    <x v="8"/>
    <x v="0"/>
    <s v="Boat/Caconoe"/>
    <s v="Yes"/>
    <s v="Habitual Residence"/>
    <s v="No"/>
    <s v="N/A"/>
    <s v="N/A"/>
    <s v="N/A"/>
    <s v="N/A"/>
    <s v="N/A"/>
    <s v="No"/>
    <n v="320"/>
    <n v="1920"/>
    <s v="3-6 months"/>
    <s v="Livelihood activities"/>
    <n v="450"/>
    <n v="2700"/>
    <n v="0"/>
    <n v="0"/>
    <n v="0"/>
    <n v="0"/>
    <n v="450"/>
    <n v="2700"/>
    <n v="271"/>
    <n v="189"/>
    <n v="298"/>
    <n v="243"/>
    <n v="337"/>
    <n v="364"/>
    <n v="273"/>
    <n v="323"/>
    <n v="212"/>
    <n v="190"/>
    <n v="1391"/>
    <n v="1309"/>
    <n v="2700"/>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fe"/>
    <s v="Severe need, with immediate threat to life"/>
    <s v="No"/>
    <s v="N/A"/>
    <s v="Yes, but not sufficient"/>
    <s v="No"/>
    <s v="No"/>
    <s v="Yes, but not sufficient"/>
    <s v="No"/>
    <s v="Yes, but not sufficient"/>
    <s v="No"/>
    <s v="Unknown"/>
    <m/>
    <s v="Not Published"/>
    <m/>
  </r>
  <r>
    <x v="66"/>
    <d v="2020-08-07T00:00:00"/>
    <d v="2020-09-16T00:00:00"/>
    <s v="SS06"/>
    <x v="3"/>
    <x v="35"/>
    <x v="36"/>
    <x v="97"/>
    <x v="102"/>
    <s v="ssid_SS0604_0043"/>
    <s v="Bow"/>
    <n v="8.3330199999999994"/>
    <n v="30.19773"/>
    <x v="0"/>
    <x v="0"/>
    <s v="SS06"/>
    <x v="10"/>
    <s v="SS0604"/>
    <s v="Leer"/>
    <s v="SS060403"/>
    <s v="Bow"/>
    <s v="Koam, Tiep, Juet 1 &amp; 2 Tharkiech "/>
    <n v="8.3334170000000007"/>
    <n v="30.179870000000001"/>
    <s v="Remote Assessment ( e.g phone interview, ouside interview)"/>
    <x v="1"/>
    <x v="8"/>
    <x v="0"/>
    <s v="On foot"/>
    <s v="Yes"/>
    <s v="Habitual Residence"/>
    <s v="No"/>
    <s v="N/A"/>
    <s v="N/A"/>
    <s v="N/A"/>
    <s v="N/A"/>
    <s v="N/A"/>
    <s v="No"/>
    <n v="410"/>
    <n v="2460"/>
    <s v="3-6 months"/>
    <s v="Livelihood activities"/>
    <n v="311"/>
    <n v="1867"/>
    <n v="0"/>
    <n v="0"/>
    <n v="0"/>
    <n v="0"/>
    <n v="311"/>
    <n v="1867"/>
    <n v="155"/>
    <n v="159"/>
    <n v="230"/>
    <n v="189"/>
    <n v="202"/>
    <n v="215"/>
    <n v="213"/>
    <n v="230"/>
    <n v="133"/>
    <n v="141"/>
    <n v="933"/>
    <n v="934"/>
    <n v="1867"/>
    <b v="1"/>
    <s v="Some need leading to negative impact but no immediate threat to life"/>
    <s v="Severe need, with immediate threat to life"/>
    <s v="Severe need, with immediate threat to life"/>
    <s v="Some need leading to negative impact but no immediate threat to life"/>
    <s v="Severe need, with immediate threat to life"/>
    <s v="Some need leading to negative impact but no immediate threat to life"/>
    <s v="Severe need, with immediate threat to life"/>
    <s v="No"/>
    <s v="N/A"/>
    <s v="No"/>
    <s v="No"/>
    <s v="No"/>
    <s v="Yes, but not sufficient"/>
    <s v="No"/>
    <s v="Yes, but not sufficient"/>
    <s v="No"/>
    <s v="Unknown"/>
    <m/>
    <s v="Not Published"/>
    <m/>
  </r>
  <r>
    <x v="66"/>
    <d v="2020-08-08T00:00:00"/>
    <d v="2020-09-20T00:00:00"/>
    <s v="SS06"/>
    <x v="3"/>
    <x v="35"/>
    <x v="36"/>
    <x v="98"/>
    <x v="103"/>
    <s v="ssid_SS0604_0056"/>
    <s v="Joung"/>
    <n v="8.3331582070000003"/>
    <n v="30.153939810000001"/>
    <x v="0"/>
    <x v="0"/>
    <s v="SS06"/>
    <x v="10"/>
    <s v="SS0604"/>
    <s v="Leer"/>
    <s v="SS060405"/>
    <s v="Juong"/>
    <s v="Kuerier"/>
    <n v="8.3259329999999991"/>
    <n v="30.1386"/>
    <s v="Direct Visit"/>
    <x v="1"/>
    <x v="8"/>
    <x v="0"/>
    <s v="On foot"/>
    <s v="Yes"/>
    <s v="Habitual Residence"/>
    <s v="No"/>
    <s v="N/A"/>
    <s v="N/A"/>
    <s v="N/A"/>
    <s v="N/A"/>
    <s v="N/A"/>
    <s v="No"/>
    <n v="315"/>
    <n v="2205"/>
    <s v="3-6 months"/>
    <s v="Unknown"/>
    <n v="250"/>
    <n v="1500"/>
    <n v="0"/>
    <n v="0"/>
    <n v="0"/>
    <n v="0"/>
    <n v="250"/>
    <n v="1500"/>
    <n v="147"/>
    <n v="139"/>
    <n v="152"/>
    <n v="149"/>
    <n v="187"/>
    <n v="168"/>
    <n v="131"/>
    <n v="163"/>
    <n v="134"/>
    <n v="130"/>
    <n v="751"/>
    <n v="749"/>
    <n v="1500"/>
    <b v="1"/>
    <s v="Severe need, with immediate threat to life"/>
    <s v="Some need leading to negative impact but no immediate threat to life"/>
    <s v="Some need leading to negative impact but no immediate threat to life"/>
    <s v="Some need leading to negative impact but no immediate threat to life"/>
    <s v="Severe need, with immediate threat to life"/>
    <s v="Some need leading to negative impact but no immediate threat to life"/>
    <s v="Severe need, with immediate threat to life"/>
    <s v="No"/>
    <s v="N/A"/>
    <s v="No"/>
    <s v="No"/>
    <s v="No"/>
    <s v="Yes, but not sufficient"/>
    <s v="No"/>
    <s v="Yes, but not sufficient"/>
    <s v="No"/>
    <s v="Unkown"/>
    <m/>
    <s v="Not Published"/>
    <m/>
  </r>
  <r>
    <x v="66"/>
    <d v="2020-10-07T00:00:00"/>
    <d v="2020-10-16T00:00:00"/>
    <s v="SS08"/>
    <x v="7"/>
    <x v="11"/>
    <x v="11"/>
    <x v="14"/>
    <x v="15"/>
    <s v="ssid_SS0803_0029"/>
    <s v="Ngap-agok"/>
    <n v="7.95291220200005"/>
    <n v="29.132297741000059"/>
    <x v="2"/>
    <x v="0"/>
    <s v="SS08"/>
    <x v="8"/>
    <s v="SS0803"/>
    <s v="Tonj East"/>
    <s v="SS080302"/>
    <s v="Makuac"/>
    <s v="Malwal, Kacuat, Mideer"/>
    <n v="7.8"/>
    <n v="29.65"/>
    <s v="Remote Assessment( e.g. phone interview, outside interview"/>
    <x v="1"/>
    <x v="7"/>
    <x v="0"/>
    <s v="On foot"/>
    <s v="No"/>
    <s v="Habitual Residence"/>
    <s v="No"/>
    <s v="N/A"/>
    <s v="N/A"/>
    <s v="N/A"/>
    <s v="N/A"/>
    <s v="N/A"/>
    <s v="No "/>
    <s v="Unknown"/>
    <s v="Unknown"/>
    <s v="Habitual Residence"/>
    <s v="N/A"/>
    <n v="1761"/>
    <n v="10040"/>
    <n v="0"/>
    <n v="0"/>
    <n v="0"/>
    <n v="0"/>
    <n v="1761"/>
    <n v="10040"/>
    <n v="351"/>
    <n v="488"/>
    <n v="604"/>
    <n v="897"/>
    <n v="2341"/>
    <n v="1894"/>
    <n v="1547"/>
    <n v="1687"/>
    <n v="77"/>
    <n v="154"/>
    <n v="4920"/>
    <n v="5120"/>
    <n v="10040"/>
    <b v="1"/>
    <s v="No significant Need"/>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evere need, with immediate threat to life"/>
    <s v="Yes"/>
    <s v="Education"/>
    <s v="Yes"/>
    <s v="No"/>
    <s v="No"/>
    <s v="Yes, but not sufficient"/>
    <s v="No"/>
    <s v="No"/>
    <s v="No"/>
    <s v="Unknown"/>
    <m/>
    <s v="Not Published"/>
    <m/>
  </r>
  <r>
    <x v="66"/>
    <d v="2020-10-07T00:00:00"/>
    <d v="2020-10-16T00:00:00"/>
    <s v="SS08"/>
    <x v="7"/>
    <x v="11"/>
    <x v="11"/>
    <x v="16"/>
    <x v="17"/>
    <s v="ssid_SS0803_0036"/>
    <s v="Paliang Centre"/>
    <n v="7.9805000000000001"/>
    <n v="29.31983"/>
    <x v="2"/>
    <x v="0"/>
    <s v="SS08"/>
    <x v="8"/>
    <s v="SS0803"/>
    <s v="Tonj East"/>
    <s v="SS080301"/>
    <s v="Ananatak"/>
    <s v="Madol, Wun- nyieth, Pan- nhial"/>
    <n v="7.7333333"/>
    <n v="29.083333"/>
    <s v="Remote Assessment( e.g. phone interview, outside interview"/>
    <x v="1"/>
    <x v="7"/>
    <x v="0"/>
    <s v="On foot"/>
    <s v="No"/>
    <s v="Habitual Residence"/>
    <s v="No"/>
    <s v="N/A"/>
    <s v="N/A"/>
    <s v="N/A"/>
    <s v="N/A"/>
    <s v="N/A"/>
    <s v="No "/>
    <s v="Unknown"/>
    <s v="Unknown"/>
    <s v="Habitual Residence"/>
    <s v="N/A"/>
    <n v="176"/>
    <n v="1003"/>
    <n v="0"/>
    <n v="0"/>
    <n v="0"/>
    <n v="0"/>
    <n v="176"/>
    <n v="1003"/>
    <n v="89"/>
    <n v="77"/>
    <n v="91"/>
    <n v="58"/>
    <n v="156"/>
    <n v="187"/>
    <n v="140"/>
    <n v="166"/>
    <n v="16"/>
    <n v="23"/>
    <n v="492"/>
    <n v="511"/>
    <n v="1003"/>
    <b v="1"/>
    <s v="No significant Need"/>
    <s v="Severe need, with immediate threat to life"/>
    <s v="Severe need, with immediate threat to life"/>
    <s v="Some need leading to negative impact but no immediate threat to life"/>
    <s v="Some need leading to negative impact but no immediate threat to life"/>
    <s v="Severe need, with immediate threat to life"/>
    <s v="Severe need, with immediate threat to life"/>
    <s v="Yes"/>
    <s v="Education"/>
    <s v="Yes"/>
    <s v="No"/>
    <s v="No"/>
    <s v="Yes, but not sufficient"/>
    <s v="No"/>
    <s v="No"/>
    <s v="No"/>
    <s v="Unknown"/>
    <m/>
    <s v="Not Published"/>
    <m/>
  </r>
  <r>
    <x v="67"/>
    <d v="2020-10-10T00:00:00"/>
    <d v="2020-10-29T00:00:00"/>
    <s v="SS05"/>
    <x v="9"/>
    <x v="37"/>
    <x v="38"/>
    <x v="99"/>
    <x v="104"/>
    <m/>
    <s v="Kiir Adim"/>
    <n v="9.5119788560000007"/>
    <n v="26.835225688000001"/>
    <x v="0"/>
    <x v="0"/>
    <s v="SS05"/>
    <x v="13"/>
    <s v="SS0503"/>
    <s v="Aweil North"/>
    <s v="SS050304"/>
    <s v="Malual North"/>
    <s v="Kiir Adim"/>
    <n v="9.5119788560000007"/>
    <n v="26.835225688000001"/>
    <s v="Direct Visit"/>
    <x v="1"/>
    <x v="8"/>
    <x v="0"/>
    <s v="On foot"/>
    <s v="Yes"/>
    <s v="Less than 3 months"/>
    <s v="No"/>
    <s v="N/A"/>
    <s v="N/A"/>
    <s v="N/A"/>
    <s v="N/A"/>
    <s v="N/A"/>
    <s v="No"/>
    <n v="917"/>
    <n v="6652"/>
    <s v="Habitual Residence"/>
    <s v="Livelihood activities"/>
    <n v="740"/>
    <n v="4989"/>
    <n v="0"/>
    <n v="0"/>
    <n v="0"/>
    <n v="0"/>
    <n v="740"/>
    <n v="4989"/>
    <n v="44"/>
    <n v="55"/>
    <n v="486"/>
    <n v="583"/>
    <n v="872"/>
    <n v="964"/>
    <n v="779"/>
    <n v="841"/>
    <n v="188"/>
    <n v="177"/>
    <n v="2369"/>
    <n v="2620"/>
    <n v="4989"/>
    <b v="1"/>
    <s v="Some need leading to negative impact but no immediate threat to life"/>
    <s v="Severe need, with immediate threat to life"/>
    <s v="Some need leading to negative impact but no immediate threat to life"/>
    <s v="Some need leading to negative impact but no immediate threat to life"/>
    <s v="Severe need, with immediate threat to life"/>
    <s v="Severe need, with immediate threat to life"/>
    <s v="Some need leading to negative impact but no immediate threat to life"/>
    <s v="No"/>
    <s v="N/A"/>
    <s v="No"/>
    <s v="No"/>
    <s v="No"/>
    <s v="No"/>
    <s v="No"/>
    <s v="No"/>
    <s v="No"/>
    <s v="No"/>
    <m/>
    <s v="Not Published"/>
    <m/>
  </r>
  <r>
    <x v="68"/>
    <d v="2020-12-02T00:00:00"/>
    <d v="2020-12-06T00:00:00"/>
    <s v="SS01"/>
    <x v="2"/>
    <x v="17"/>
    <x v="17"/>
    <x v="90"/>
    <x v="95"/>
    <s v="ssid_SS0101_0015"/>
    <s v="Lemon Gaba"/>
    <n v="4.8661199999999996"/>
    <n v="31.50271"/>
    <x v="3"/>
    <x v="0"/>
    <s v="SS01"/>
    <x v="9"/>
    <s v="SS0105"/>
    <s v="Terekeka"/>
    <s v="SS010507"/>
    <s v="Tali"/>
    <s v="Mijiki"/>
    <n v="5.7214770000000001"/>
    <n v="30.835699000000002"/>
    <s v="Key Informant Interview (with RRC or partners on the ground)"/>
    <x v="1"/>
    <x v="9"/>
    <x v="0"/>
    <s v="On foot"/>
    <s v="Yes"/>
    <s v="Less than 3 months"/>
    <s v="No"/>
    <s v="N/A"/>
    <s v="N/A"/>
    <s v="N/A"/>
    <s v="N/A"/>
    <s v="N/A"/>
    <s v="Yes"/>
    <s v="N/A"/>
    <s v="N/A"/>
    <s v="N/A"/>
    <s v="N/A"/>
    <n v="2612"/>
    <n v="11555"/>
    <n v="0"/>
    <n v="0"/>
    <n v="0"/>
    <n v="0"/>
    <n v="2612"/>
    <n v="11555"/>
    <n v="375"/>
    <n v="550"/>
    <n v="609"/>
    <n v="941"/>
    <n v="1070"/>
    <n v="1374"/>
    <n v="2429"/>
    <n v="3160"/>
    <n v="509"/>
    <n v="538"/>
    <n v="4992"/>
    <n v="6563"/>
    <n v="11555"/>
    <b v="1"/>
    <s v="Some need leading to negative impact but no immediate threat to life"/>
    <s v="Some need leading to negative impact but no immediate threat to life"/>
    <s v="Some need leading to negative impact but no immediate threat to life"/>
    <s v="Severe need, with immediate threat to life)"/>
    <s v="Some need leading to negative impact but no immediate threat to life"/>
    <s v="Some need leading to negative impact but no immediate threat to life"/>
    <s v="Severe need, with immediate threat to life)"/>
    <s v="No"/>
    <s v="N/A"/>
    <s v="Question not asked"/>
    <s v="Question not asked"/>
    <s v="Question not asked"/>
    <s v="Question not asked"/>
    <s v="Question not asked"/>
    <s v="Question not asked"/>
    <s v="Question not asked"/>
    <s v="Question not asked"/>
    <m/>
    <s v="Not Published"/>
    <s v="In December, 11555 individuals were displaced from Tali to Gurei Lemon Gaba due to communal clashes."/>
  </r>
  <r>
    <x v="69"/>
    <d v="2020-12-15T00:00:00"/>
    <d v="2020-12-16T00:00:00"/>
    <s v="SS08"/>
    <x v="7"/>
    <x v="38"/>
    <x v="39"/>
    <x v="100"/>
    <x v="105"/>
    <m/>
    <s v="Ayen Amoul"/>
    <n v="8.8862945969999991"/>
    <n v="28.453050905000001"/>
    <x v="0"/>
    <x v="0"/>
    <s v="SS08"/>
    <x v="8"/>
    <s v="SS0806"/>
    <s v="Twic"/>
    <s v="SS080605"/>
    <s v="Turalei"/>
    <s v="Turalei"/>
    <m/>
    <m/>
    <s v="Direct Visit"/>
    <x v="1"/>
    <x v="8"/>
    <x v="0"/>
    <s v="On foot"/>
    <s v="Yes"/>
    <s v="Habitual Residence"/>
    <s v="No"/>
    <s v="N/A"/>
    <s v="N/A"/>
    <s v="N/A"/>
    <s v="N/A"/>
    <s v="N/A"/>
    <s v="No"/>
    <n v="35"/>
    <n v="182"/>
    <s v="Less than 3 Months"/>
    <s v="Disability (Physical, mental, elderly)"/>
    <n v="284"/>
    <n v="1424"/>
    <n v="0"/>
    <n v="0"/>
    <n v="0"/>
    <n v="0"/>
    <n v="284"/>
    <n v="1424"/>
    <n v="88"/>
    <n v="61"/>
    <n v="98"/>
    <n v="119"/>
    <n v="254"/>
    <n v="276"/>
    <n v="170"/>
    <n v="218"/>
    <n v="68"/>
    <n v="72"/>
    <n v="678"/>
    <n v="746"/>
    <n v="1424"/>
    <b v="1"/>
    <s v="Severe need, with immediate threat to life)"/>
    <s v="Severe need, with immediate threat to life)"/>
    <s v="Severe need, with immediate threat to life)"/>
    <s v="Severe need, with immediate threat to life)"/>
    <s v="Severe need, with immediate threat to life)"/>
    <s v="Severe need, with immediate threat to life)"/>
    <s v="Severe need, with immediate threat to life)"/>
    <s v="No"/>
    <s v="N/A"/>
    <s v="Question not asked"/>
    <s v="Question not asked"/>
    <s v="Question not asked"/>
    <s v="Question not asked"/>
    <s v="Question not asked"/>
    <s v="Question not asked"/>
    <s v="Question not asked"/>
    <s v="Question not asked"/>
    <m/>
    <s v="Not Published"/>
    <s v="The first week of December floods displaced 284 house holds with destructions of houses, crops and property. The displaced persons are currently living in Ayen Amoul higher grounds."/>
  </r>
  <r>
    <x v="69"/>
    <d v="2020-11-08T00:00:00"/>
    <d v="2020-12-16T00:00:00"/>
    <s v="SS03"/>
    <x v="5"/>
    <x v="39"/>
    <x v="40"/>
    <x v="101"/>
    <x v="106"/>
    <m/>
    <s v="New Fangak"/>
    <n v="9.4097220000000004"/>
    <n v="31.157736"/>
    <x v="0"/>
    <x v="0"/>
    <s v="SS03"/>
    <x v="5"/>
    <s v="SS0306"/>
    <s v="Fangak"/>
    <s v="SS030605"/>
    <s v="Phom"/>
    <s v="New fangak"/>
    <m/>
    <m/>
    <s v="Direct Visit"/>
    <x v="1"/>
    <x v="8"/>
    <x v="0"/>
    <s v="On foot"/>
    <s v="Yes"/>
    <s v="Habitual Residence"/>
    <s v="No"/>
    <s v="N/A"/>
    <s v="N/A"/>
    <s v="N/A"/>
    <s v="N/A"/>
    <s v="N/A"/>
    <s v="No"/>
    <n v="406"/>
    <n v="2441"/>
    <s v="Habitual Residence"/>
    <s v="Livelihood activities"/>
    <n v="4166"/>
    <n v="25000"/>
    <n v="0"/>
    <n v="0"/>
    <n v="0"/>
    <n v="0"/>
    <n v="4166"/>
    <n v="25000"/>
    <n v="274"/>
    <n v="364"/>
    <n v="554"/>
    <n v="654"/>
    <n v="7862"/>
    <n v="8464"/>
    <n v="2005"/>
    <n v="2413"/>
    <n v="1850"/>
    <n v="560"/>
    <n v="12545"/>
    <n v="12455"/>
    <n v="25000"/>
    <b v="1"/>
    <s v="Severe need, with immediate threat to life)"/>
    <s v="Severe need, with immediate threat to life)"/>
    <s v="Some need leading to negative impact but no immediate threat to life"/>
    <s v="No significant need"/>
    <s v="Some need leading to negative impact but no immediate threat to life"/>
    <s v="Some need leading to negative impact but no immediate threat to life"/>
    <s v="No significant need"/>
    <s v="No"/>
    <s v="N/A"/>
    <s v="Question not asked"/>
    <s v="Question not asked"/>
    <s v="Question not asked"/>
    <s v="Question not asked"/>
    <s v="Question not asked"/>
    <s v="Question not asked"/>
    <s v="Question not asked"/>
    <s v="Question not asked"/>
    <m/>
    <s v="Not Published"/>
    <s v="4,166 HH and 25,000 were displaced in November within Phom payam in Jonglei to New Fangak in Phom payam, Jonglei State due to natural disaster (floods)."/>
  </r>
  <r>
    <x v="70"/>
    <d v="2020-11-17T00:00:00"/>
    <d v="2020-11-20T00:00:00"/>
    <s v="SS10"/>
    <x v="4"/>
    <x v="27"/>
    <x v="27"/>
    <x v="102"/>
    <x v="107"/>
    <s v="ssid_SS1009_0011"/>
    <s v="Ngboko"/>
    <n v="5.3917799999999998"/>
    <n v="27.299330000000001"/>
    <x v="1"/>
    <x v="5"/>
    <s v="CAF63"/>
    <x v="14"/>
    <s v="CAF632"/>
    <s v="Bambouti"/>
    <s v="N/A"/>
    <s v="N/A"/>
    <s v="N/A"/>
    <s v="N/A"/>
    <s v="N/A"/>
    <s v="Direct Visit"/>
    <x v="1"/>
    <x v="10"/>
    <x v="0"/>
    <s v="On foot"/>
    <s v="No"/>
    <s v="Unknown"/>
    <s v="Unknown"/>
    <s v="N/A"/>
    <s v="N/A"/>
    <s v="N/A"/>
    <s v="N/A"/>
    <s v="N/A"/>
    <s v="Yes"/>
    <s v="N/A"/>
    <s v="N/A"/>
    <s v="N/A"/>
    <s v="N/A"/>
    <n v="307"/>
    <n v="1688"/>
    <n v="0"/>
    <n v="0"/>
    <n v="0"/>
    <n v="0"/>
    <n v="307"/>
    <n v="1688"/>
    <m/>
    <m/>
    <m/>
    <m/>
    <m/>
    <m/>
    <m/>
    <m/>
    <m/>
    <m/>
    <m/>
    <m/>
    <m/>
    <b v="0"/>
    <s v="Some need leading to negative impact but no immediate threat to life"/>
    <s v="Severe need, with immediate threat to life)"/>
    <s v="Unknown"/>
    <s v="No significant need"/>
    <s v="Unknown"/>
    <s v="Unknown"/>
    <s v="Unknown"/>
    <s v="No"/>
    <s v="N/A"/>
    <s v="Question not asked"/>
    <s v="Question not asked"/>
    <s v="Question not asked"/>
    <s v="Question not asked"/>
    <s v="Question not asked"/>
    <s v="Question not asked"/>
    <s v="Question not asked"/>
    <s v="Question not asked"/>
    <m/>
    <s v="Not Published"/>
    <m/>
  </r>
  <r>
    <x v="71"/>
    <d v="2020-12-21T00:00:00"/>
    <d v="2020-12-27T00:00:00"/>
    <s v="SS01"/>
    <x v="2"/>
    <x v="40"/>
    <x v="41"/>
    <x v="103"/>
    <x v="108"/>
    <m/>
    <m/>
    <n v="3.8319999999999999"/>
    <n v="31.414000000000001"/>
    <x v="0"/>
    <x v="0"/>
    <s v="SS01"/>
    <x v="9"/>
    <s v="SS0102"/>
    <s v="Kajo-keji"/>
    <s v="SS010204"/>
    <s v="Liwolo"/>
    <s v="Korijo IDP Camp "/>
    <n v="3.8896999999999999"/>
    <n v="31.229199999999999"/>
    <s v="Remote Assessment ( e.g phone interview, ouside interview"/>
    <x v="1"/>
    <x v="10"/>
    <x v="0"/>
    <s v="On foot"/>
    <s v="No"/>
    <s v="3-6 months"/>
    <s v="Yes"/>
    <s v="Less than 3 months"/>
    <s v="Unknown"/>
    <s v="Unknown"/>
    <s v="Unknown"/>
    <s v="Unknown"/>
    <s v="No"/>
    <n v="900"/>
    <n v="5000"/>
    <s v="Unknown"/>
    <s v="Unknown"/>
    <n v="1494"/>
    <n v="7267"/>
    <m/>
    <m/>
    <m/>
    <m/>
    <n v="1494"/>
    <n v="7267"/>
    <m/>
    <m/>
    <m/>
    <m/>
    <m/>
    <m/>
    <m/>
    <m/>
    <m/>
    <m/>
    <m/>
    <m/>
    <m/>
    <b v="0"/>
    <s v="Severe need, with immediate threat to life)"/>
    <s v="Some need leading to negative impact but no immediate threat to life"/>
    <s v="No significant need"/>
    <s v="Severe need, with immediate threat to life)"/>
    <s v="Severe need, with immediate threat to life)"/>
    <s v="Some need leading to negative impact but no immediate threat to life"/>
    <s v="No significant need"/>
    <s v="No"/>
    <s v="N/A"/>
    <s v="Question not asked"/>
    <s v="Question not asked"/>
    <s v="Question not asked"/>
    <s v="Question not asked"/>
    <s v="Question not asked"/>
    <s v="Question not asked"/>
    <s v="Question not asked"/>
    <s v="Question not asked"/>
    <m/>
    <s v="Not Published"/>
    <s v="Displacement bewtween the same payam from Koeijo IDPs to Tululu, Gogorsua and Goloko villages. Coordinates on this data are the centroide of the payam. "/>
  </r>
  <r>
    <x v="72"/>
    <d v="2020-02-18T00:00:00"/>
    <d v="2020-03-05T00:00:00"/>
    <s v="SS03"/>
    <x v="5"/>
    <x v="6"/>
    <x v="6"/>
    <x v="7"/>
    <x v="7"/>
    <s v="ssid_SS0308_0045"/>
    <s v="Pibor UNMISS Adjacent Area"/>
    <n v="6.7986969999999998"/>
    <n v="33.122805"/>
    <x v="0"/>
    <x v="0"/>
    <s v="SS03"/>
    <x v="5"/>
    <s v="SS0308"/>
    <s v="Pibor"/>
    <s v="SS030808"/>
    <s v="Pibor"/>
    <m/>
    <m/>
    <m/>
    <m/>
    <x v="0"/>
    <x v="1"/>
    <x v="0"/>
    <s v="On foot"/>
    <m/>
    <s v="Unknown"/>
    <s v="No"/>
    <m/>
    <m/>
    <m/>
    <m/>
    <m/>
    <m/>
    <m/>
    <m/>
    <m/>
    <m/>
    <n v="1522"/>
    <n v="8491"/>
    <m/>
    <m/>
    <m/>
    <m/>
    <n v="1522"/>
    <n v="8491"/>
    <m/>
    <m/>
    <m/>
    <m/>
    <m/>
    <m/>
    <m/>
    <m/>
    <m/>
    <m/>
    <n v="3566"/>
    <n v="4925"/>
    <n v="8491"/>
    <b v="1"/>
    <s v="Yes"/>
    <s v="Yes"/>
    <s v="Yes"/>
    <s v="No"/>
    <s v="No"/>
    <s v="No"/>
    <s v="No"/>
    <s v="No"/>
    <s v="N/A"/>
    <m/>
    <m/>
    <m/>
    <m/>
    <m/>
    <m/>
    <m/>
    <m/>
    <m/>
    <s v="Published"/>
    <s v="Forty-four per cent of IDPs (3,804 ind. / 663 households) arrived from Pibor/Gogolthin Payam and the_x000a_same proportion from Lekuangole Payam (3,779 ind. / 703 households). Another 178 IDPs (31 households)_x000a_arrived from Gumuruk Payam and the remaining 730 IDPs (125 households) did not feel comfortable_x000a_disclosing information about their area of habitual residence prior to displacement"/>
  </r>
  <r>
    <x v="42"/>
    <d v="2020-08-01T00:00:00"/>
    <d v="2020-08-17T00:00:00"/>
    <s v="SS07"/>
    <x v="8"/>
    <x v="31"/>
    <x v="31"/>
    <x v="104"/>
    <x v="109"/>
    <m/>
    <s v="Monydeng Priamry School"/>
    <n v="11.723599999999999"/>
    <n v="32.835509999999999"/>
    <x v="0"/>
    <x v="0"/>
    <s v="SS07"/>
    <x v="12"/>
    <s v="SS0711"/>
    <s v="Renk"/>
    <s v="SS071104"/>
    <s v="North Renk"/>
    <s v="Hai Selma, Abayok&amp; Maktakhon"/>
    <m/>
    <m/>
    <s v="Direct Visit"/>
    <x v="0"/>
    <x v="6"/>
    <x v="0"/>
    <s v="On foot"/>
    <m/>
    <s v="Habitual Residence"/>
    <m/>
    <m/>
    <m/>
    <m/>
    <m/>
    <m/>
    <m/>
    <m/>
    <m/>
    <m/>
    <m/>
    <n v="1243"/>
    <n v="6231"/>
    <m/>
    <m/>
    <m/>
    <m/>
    <n v="1243"/>
    <n v="6231"/>
    <n v="312"/>
    <n v="623"/>
    <n v="436"/>
    <n v="748"/>
    <n v="623"/>
    <n v="498"/>
    <n v="810"/>
    <n v="1309"/>
    <n v="436"/>
    <n v="436"/>
    <n v="2617"/>
    <n v="3614"/>
    <n v="6231"/>
    <b v="1"/>
    <s v="Yes"/>
    <s v="Yes"/>
    <s v="Yes"/>
    <s v="Yes"/>
    <s v="Yes"/>
    <s v="Yes"/>
    <s v="Yes"/>
    <s v="No"/>
    <s v="N/A"/>
    <s v="Yes, but not enough"/>
    <s v="Yes, but not enough"/>
    <s v="Yes, but not enough"/>
    <s v="Yes, but not enough"/>
    <s v="Yes, but not enough"/>
    <s v="Yes, but not enough"/>
    <s v="Yes, but not enough"/>
    <m/>
    <m/>
    <m/>
    <m/>
  </r>
  <r>
    <x v="40"/>
    <d v="2020-08-01T00:00:00"/>
    <d v="2020-08-11T00:00:00"/>
    <s v="SS07"/>
    <x v="8"/>
    <x v="31"/>
    <x v="31"/>
    <x v="53"/>
    <x v="54"/>
    <m/>
    <s v="Renk 3 Primary School"/>
    <n v="11.740170000000001"/>
    <n v="32.809040000000003"/>
    <x v="0"/>
    <x v="0"/>
    <s v="SS07"/>
    <x v="12"/>
    <s v="SS0711"/>
    <s v="Renk"/>
    <s v="SS071104"/>
    <s v="North Renk"/>
    <s v="Jabarona, Sowara&amp; Imtida"/>
    <m/>
    <m/>
    <s v="Direct Visit"/>
    <x v="0"/>
    <x v="6"/>
    <x v="0"/>
    <s v="On foot"/>
    <m/>
    <s v="Habitual Residence"/>
    <m/>
    <m/>
    <m/>
    <m/>
    <m/>
    <m/>
    <m/>
    <m/>
    <m/>
    <m/>
    <m/>
    <n v="763"/>
    <n v="3680"/>
    <m/>
    <m/>
    <m/>
    <m/>
    <n v="763"/>
    <n v="3680"/>
    <n v="184"/>
    <n v="367"/>
    <n v="258"/>
    <n v="442"/>
    <n v="368"/>
    <n v="295"/>
    <n v="515"/>
    <n v="735"/>
    <n v="258"/>
    <n v="258"/>
    <n v="1583"/>
    <n v="2097"/>
    <n v="3680"/>
    <b v="1"/>
    <s v="Yes"/>
    <s v="Yes"/>
    <s v="Yes"/>
    <s v="Yes"/>
    <s v="Yes"/>
    <s v="Yes"/>
    <s v="Yes"/>
    <s v="No"/>
    <s v="N/A"/>
    <s v="Yes, but not enough"/>
    <s v="Yes, but not enough"/>
    <s v="Yes, but not enough"/>
    <s v="Yes, but not enough"/>
    <s v="Yes, but not enough"/>
    <s v="Yes, but not enough"/>
    <s v="Yes, but not enough"/>
    <m/>
    <m/>
    <m/>
    <m/>
  </r>
  <r>
    <x v="73"/>
    <d v="2020-07-25T00:00:00"/>
    <d v="2020-07-31T00:00:00"/>
    <s v="SS06"/>
    <x v="3"/>
    <x v="21"/>
    <x v="21"/>
    <x v="105"/>
    <x v="110"/>
    <m/>
    <s v="Thaker &amp; Tharbika"/>
    <n v="8.3927200000000006"/>
    <n v="30.04862"/>
    <x v="0"/>
    <x v="0"/>
    <s v="SS06"/>
    <x v="10"/>
    <s v="SS0605"/>
    <s v="Mayendit"/>
    <s v="SS060507"/>
    <s v="Thaker"/>
    <s v="Pantot, Kuok"/>
    <m/>
    <m/>
    <s v="Key Informant Interview"/>
    <x v="1"/>
    <x v="8"/>
    <x v="0"/>
    <s v="On foot"/>
    <m/>
    <s v="Habitual Residence"/>
    <m/>
    <m/>
    <m/>
    <m/>
    <m/>
    <m/>
    <m/>
    <m/>
    <m/>
    <m/>
    <m/>
    <n v="42"/>
    <n v="294"/>
    <m/>
    <m/>
    <m/>
    <m/>
    <n v="42"/>
    <n v="294"/>
    <n v="29"/>
    <n v="35"/>
    <n v="38"/>
    <n v="45"/>
    <n v="41"/>
    <n v="30"/>
    <n v="23"/>
    <n v="29"/>
    <n v="15"/>
    <n v="9"/>
    <n v="146"/>
    <n v="148"/>
    <n v="294"/>
    <b v="1"/>
    <s v="Yes"/>
    <s v="Yes"/>
    <s v="Yes"/>
    <s v="No"/>
    <s v="Yes"/>
    <s v="Yes"/>
    <s v="No"/>
    <s v="No"/>
    <m/>
    <s v="Yes but not enough"/>
    <s v="No"/>
    <s v="No"/>
    <s v="Yes"/>
    <s v="Yes but not enough"/>
    <s v="Yes but not enough"/>
    <s v="Yes"/>
    <s v="No"/>
    <m/>
    <s v="Published"/>
    <m/>
  </r>
  <r>
    <x v="73"/>
    <d v="2020-07-25T00:00:00"/>
    <d v="2020-07-31T00:00:00"/>
    <s v="SS06"/>
    <x v="3"/>
    <x v="21"/>
    <x v="21"/>
    <x v="27"/>
    <x v="28"/>
    <m/>
    <s v="Mirnyal&amp; Bur"/>
    <n v="8.3269800000000007"/>
    <n v="30.07619"/>
    <x v="0"/>
    <x v="0"/>
    <s v="SS06"/>
    <x v="10"/>
    <s v="SS0605"/>
    <s v="Mayendit"/>
    <s v="SS060503"/>
    <s v="Dablual"/>
    <s v="Kat, Dhorteah, &amp; Dimthuok("/>
    <m/>
    <m/>
    <s v="Direct Visit"/>
    <x v="1"/>
    <x v="8"/>
    <x v="0"/>
    <s v="On foot"/>
    <m/>
    <s v="Habitual Residence"/>
    <m/>
    <m/>
    <m/>
    <m/>
    <m/>
    <m/>
    <m/>
    <m/>
    <m/>
    <m/>
    <m/>
    <n v="92"/>
    <n v="474"/>
    <m/>
    <m/>
    <m/>
    <m/>
    <n v="92"/>
    <n v="474"/>
    <n v="47"/>
    <n v="43"/>
    <n v="56"/>
    <n v="57"/>
    <n v="68"/>
    <n v="62"/>
    <n v="36"/>
    <n v="38"/>
    <n v="28"/>
    <n v="39"/>
    <n v="235"/>
    <n v="239"/>
    <n v="474"/>
    <b v="1"/>
    <s v="Yes"/>
    <s v="Yes"/>
    <s v="Yes"/>
    <s v="No"/>
    <s v="Yes"/>
    <s v="Yes"/>
    <s v="No"/>
    <s v="No"/>
    <m/>
    <s v="Yes but not enough"/>
    <s v="No"/>
    <s v="No"/>
    <s v="Yes"/>
    <s v="Yes but not enough"/>
    <s v="Yes but not enough"/>
    <s v="Yes"/>
    <s v="No"/>
    <m/>
    <s v="Published"/>
    <m/>
  </r>
  <r>
    <x v="73"/>
    <d v="2020-07-25T00:00:00"/>
    <d v="2020-07-31T00:00:00"/>
    <s v="SS06"/>
    <x v="3"/>
    <x v="21"/>
    <x v="21"/>
    <x v="106"/>
    <x v="111"/>
    <m/>
    <s v="Bor"/>
    <n v="8.2251799999999999"/>
    <n v="29.931799999999999"/>
    <x v="0"/>
    <x v="0"/>
    <s v="SS06"/>
    <x v="10"/>
    <s v="SS0605"/>
    <s v="Mayendit"/>
    <s v="SS060505"/>
    <s v="Mal"/>
    <s v="Maal"/>
    <n v="8.1634499999999992"/>
    <n v="29.942959999999999"/>
    <s v="Key Informant Interview"/>
    <x v="1"/>
    <x v="8"/>
    <x v="0"/>
    <s v="On foot"/>
    <m/>
    <s v="Habitual Residence"/>
    <m/>
    <m/>
    <m/>
    <m/>
    <m/>
    <m/>
    <m/>
    <m/>
    <m/>
    <m/>
    <m/>
    <n v="67"/>
    <n v="439"/>
    <m/>
    <m/>
    <m/>
    <m/>
    <n v="67"/>
    <n v="439"/>
    <n v="45"/>
    <n v="40"/>
    <n v="48"/>
    <n v="61"/>
    <n v="57"/>
    <n v="57"/>
    <n v="35"/>
    <n v="35"/>
    <n v="30"/>
    <n v="31"/>
    <n v="215"/>
    <n v="224"/>
    <n v="439"/>
    <b v="1"/>
    <s v="Yes"/>
    <s v="Yes"/>
    <s v="Yes"/>
    <s v="No"/>
    <s v="Yes"/>
    <s v="Yes"/>
    <s v="No"/>
    <s v="No"/>
    <m/>
    <s v="Yes but not enough"/>
    <s v="No"/>
    <s v="No"/>
    <s v="Yes"/>
    <s v="No"/>
    <s v="Yes, but"/>
    <s v="Yes"/>
    <s v="No"/>
    <m/>
    <s v="Published"/>
    <m/>
  </r>
  <r>
    <x v="74"/>
    <d v="2020-08-04T00:00:00"/>
    <d v="2020-08-10T00:00:00"/>
    <s v="SS07"/>
    <x v="3"/>
    <x v="41"/>
    <x v="42"/>
    <x v="107"/>
    <x v="112"/>
    <m/>
    <s v="Dhorek"/>
    <n v="9.3156300000000005"/>
    <n v="30.044619999999998"/>
    <x v="0"/>
    <x v="0"/>
    <s v="SS07"/>
    <x v="10"/>
    <s v="SS0602"/>
    <s v="Guit"/>
    <s v="SS060207"/>
    <s v="Nimni"/>
    <s v="Pang, Dhornor&amp; Keach"/>
    <n v="9.3059399999999997"/>
    <n v="30.040500000000002"/>
    <s v="Remote Assessment ( e.g phone interview, ouside interview)"/>
    <x v="1"/>
    <x v="8"/>
    <x v="0"/>
    <s v="On foot"/>
    <m/>
    <s v="Habitual Residence"/>
    <m/>
    <m/>
    <m/>
    <m/>
    <m/>
    <m/>
    <m/>
    <m/>
    <m/>
    <m/>
    <m/>
    <n v="85"/>
    <n v="510"/>
    <m/>
    <m/>
    <m/>
    <m/>
    <n v="85"/>
    <n v="510"/>
    <n v="0"/>
    <n v="10"/>
    <n v="15"/>
    <n v="26"/>
    <n v="72"/>
    <n v="87"/>
    <n v="97"/>
    <n v="143"/>
    <n v="25"/>
    <n v="35"/>
    <n v="209"/>
    <n v="301"/>
    <n v="510"/>
    <b v="1"/>
    <s v="Yes"/>
    <s v="Yes"/>
    <s v="Yes"/>
    <s v="No"/>
    <s v="Yes"/>
    <s v="Yes"/>
    <s v="No"/>
    <s v="No"/>
    <m/>
    <s v="Yes but not enough"/>
    <s v="No"/>
    <s v="No"/>
    <s v="Yes"/>
    <s v="Yes but not enough"/>
    <s v="Yes but not enough"/>
    <s v="Yes"/>
    <s v="No"/>
    <m/>
    <s v="Published"/>
    <m/>
  </r>
  <r>
    <x v="40"/>
    <d v="2020-08-02T00:00:00"/>
    <d v="2020-08-09T00:00:00"/>
    <s v="SS07"/>
    <x v="3"/>
    <x v="41"/>
    <x v="42"/>
    <x v="108"/>
    <x v="113"/>
    <m/>
    <s v="Kadet"/>
    <n v="9.2065400000000004"/>
    <n v="30.065840000000001"/>
    <x v="0"/>
    <x v="0"/>
    <s v="SS07"/>
    <x v="10"/>
    <s v="SS0602"/>
    <s v="Guit"/>
    <s v="SS060204"/>
    <s v="Kadet"/>
    <s v="Dorar, Mumkuan&amp; Jonyan"/>
    <n v="9.2393800000000006"/>
    <n v="30.022590000000001"/>
    <s v="Remote Assessment ( e.g phone interview, ouside interview)"/>
    <x v="0"/>
    <x v="8"/>
    <x v="0"/>
    <s v="On foot"/>
    <m/>
    <s v="Habitual Residence"/>
    <m/>
    <m/>
    <m/>
    <m/>
    <m/>
    <m/>
    <m/>
    <m/>
    <m/>
    <m/>
    <m/>
    <n v="236"/>
    <n v="2572"/>
    <m/>
    <m/>
    <m/>
    <m/>
    <n v="236"/>
    <n v="2572"/>
    <n v="26"/>
    <n v="26"/>
    <n v="77"/>
    <n v="77"/>
    <n v="180"/>
    <n v="360"/>
    <n v="540"/>
    <n v="977"/>
    <n v="103"/>
    <n v="206"/>
    <n v="926"/>
    <n v="1646"/>
    <n v="2572"/>
    <b v="1"/>
    <s v="Yes"/>
    <s v="Yes"/>
    <s v="Yes"/>
    <s v="No"/>
    <s v="Yes"/>
    <s v="Yes"/>
    <s v="No"/>
    <s v="No"/>
    <m/>
    <s v="Yes but not enough"/>
    <s v="No"/>
    <s v="No"/>
    <s v="Yes"/>
    <s v="No"/>
    <s v="No"/>
    <s v="Yes"/>
    <s v="No"/>
    <m/>
    <s v="Published"/>
    <m/>
  </r>
  <r>
    <x v="75"/>
    <d v="2020-08-11T00:00:00"/>
    <d v="2020-08-14T00:00:00"/>
    <s v="SS08"/>
    <x v="3"/>
    <x v="20"/>
    <x v="20"/>
    <x v="26"/>
    <x v="114"/>
    <m/>
    <s v="Mankapi"/>
    <n v="9.1206200000000006"/>
    <n v="29.459869999999999"/>
    <x v="0"/>
    <x v="0"/>
    <s v="SS08"/>
    <x v="10"/>
    <s v="SS0606"/>
    <s v="Mayom"/>
    <s v="SS060612"/>
    <s v="Wangkei"/>
    <s v="WangkieTown"/>
    <m/>
    <m/>
    <s v="Direct Visit"/>
    <x v="1"/>
    <x v="8"/>
    <x v="0"/>
    <s v="On foot"/>
    <m/>
    <s v="Habitual Residence"/>
    <m/>
    <m/>
    <m/>
    <m/>
    <m/>
    <m/>
    <m/>
    <m/>
    <m/>
    <m/>
    <m/>
    <n v="30"/>
    <n v="210"/>
    <m/>
    <m/>
    <m/>
    <m/>
    <n v="30"/>
    <n v="210"/>
    <n v="5"/>
    <n v="6"/>
    <n v="8"/>
    <n v="11"/>
    <n v="17"/>
    <n v="27"/>
    <n v="48"/>
    <n v="76"/>
    <n v="6"/>
    <n v="6"/>
    <n v="84"/>
    <n v="126"/>
    <n v="210"/>
    <b v="1"/>
    <s v="Yes"/>
    <s v="Yes"/>
    <s v="Yes"/>
    <s v="No"/>
    <s v="Yes"/>
    <s v="Yes"/>
    <s v="No"/>
    <s v="No"/>
    <m/>
    <s v="Yes but not enough"/>
    <s v="No"/>
    <s v="No"/>
    <s v="Yes"/>
    <s v="No"/>
    <s v="No"/>
    <s v="Yes"/>
    <s v="No"/>
    <m/>
    <s v="Published"/>
    <m/>
  </r>
  <r>
    <x v="75"/>
    <d v="2020-08-11T00:00:00"/>
    <d v="2020-08-14T00:00:00"/>
    <s v="SS08"/>
    <x v="3"/>
    <x v="20"/>
    <x v="20"/>
    <x v="26"/>
    <x v="114"/>
    <m/>
    <s v="WangkiePrimary School"/>
    <n v="9.0333299999999994"/>
    <n v="29.483329999999999"/>
    <x v="0"/>
    <x v="0"/>
    <s v="SS08"/>
    <x v="10"/>
    <s v="SS0606"/>
    <s v="Mayom"/>
    <s v="SS060612"/>
    <s v="Wangkei"/>
    <s v="WangkieTown"/>
    <m/>
    <m/>
    <s v="Remote Assessment ( e.g phone interview, ouside interview)"/>
    <x v="0"/>
    <x v="8"/>
    <x v="0"/>
    <s v="On foot"/>
    <m/>
    <s v="Habitual Residence"/>
    <m/>
    <m/>
    <m/>
    <m/>
    <m/>
    <m/>
    <m/>
    <m/>
    <m/>
    <m/>
    <m/>
    <n v="29"/>
    <n v="203"/>
    <m/>
    <m/>
    <m/>
    <m/>
    <n v="29"/>
    <n v="203"/>
    <n v="4"/>
    <n v="4"/>
    <n v="16"/>
    <n v="8"/>
    <n v="20"/>
    <n v="13"/>
    <n v="45"/>
    <n v="69"/>
    <n v="10"/>
    <n v="14"/>
    <n v="95"/>
    <n v="108"/>
    <n v="203"/>
    <b v="1"/>
    <s v="Yes"/>
    <s v="Yes"/>
    <s v="Yes"/>
    <s v="No"/>
    <s v="Yes"/>
    <s v="Yes"/>
    <s v="No"/>
    <s v="No"/>
    <m/>
    <s v="Yes but not enough"/>
    <s v="No"/>
    <s v="No"/>
    <s v="Yes"/>
    <s v="No"/>
    <s v="No"/>
    <s v="Yes"/>
    <s v="No"/>
    <m/>
    <s v="Published"/>
    <m/>
  </r>
  <r>
    <x v="76"/>
    <d v="2020-08-19T00:00:00"/>
    <d v="2020-08-20T00:00:00"/>
    <s v="SS01"/>
    <x v="2"/>
    <x v="19"/>
    <x v="19"/>
    <x v="109"/>
    <x v="115"/>
    <m/>
    <s v="Lainya Centre"/>
    <n v="4.2544899999999997"/>
    <n v="31.000409999999999"/>
    <x v="0"/>
    <x v="0"/>
    <s v="SS09"/>
    <x v="9"/>
    <s v="SS0103"/>
    <s v="Lainya"/>
    <s v="SS010305"/>
    <s v="Wuji"/>
    <s v="Giwaya"/>
    <m/>
    <m/>
    <s v="Remote Assessment ( e.g phone interview, ouside interview)"/>
    <x v="0"/>
    <x v="10"/>
    <x v="0"/>
    <s v="On foot"/>
    <m/>
    <s v="Habitual Residence"/>
    <m/>
    <m/>
    <m/>
    <m/>
    <m/>
    <m/>
    <m/>
    <m/>
    <m/>
    <m/>
    <m/>
    <n v="261"/>
    <n v="1574"/>
    <m/>
    <m/>
    <m/>
    <m/>
    <n v="261"/>
    <n v="1574"/>
    <n v="31"/>
    <n v="63"/>
    <n v="63"/>
    <n v="94"/>
    <n v="205"/>
    <n v="252"/>
    <n v="315"/>
    <n v="441"/>
    <n v="16"/>
    <n v="94"/>
    <n v="630"/>
    <n v="944"/>
    <n v="1574"/>
    <b v="1"/>
    <s v="No"/>
    <s v="Yes"/>
    <s v="Yes"/>
    <s v="No"/>
    <s v="Yes"/>
    <s v="No"/>
    <s v="No"/>
    <s v="No"/>
    <m/>
    <s v="Yes"/>
    <s v="Yes but not enough"/>
    <s v="Yes but not enough"/>
    <s v="Yes but not enough"/>
    <s v="No"/>
    <s v="Yes"/>
    <s v="Yes"/>
    <s v="No"/>
    <m/>
    <s v="Published"/>
    <m/>
  </r>
  <r>
    <x v="77"/>
    <d v="2020-08-17T00:00:00"/>
    <d v="2020-08-21T00:00:00"/>
    <s v="SS01"/>
    <x v="2"/>
    <x v="16"/>
    <x v="16"/>
    <x v="0"/>
    <x v="116"/>
    <m/>
    <s v="High Land Gemmeiza, Nyori &amp; Terekeka"/>
    <m/>
    <m/>
    <x v="5"/>
    <x v="0"/>
    <s v="SS01"/>
    <x v="9"/>
    <s v="SS0105"/>
    <s v="Terekeka"/>
    <m/>
    <m/>
    <s v="Low Land, Gemmeiza, Nyori&amp; TerekekaTown"/>
    <m/>
    <m/>
    <s v="Remote Assessment ( e.g phone interview, ouside interview)"/>
    <x v="1"/>
    <x v="8"/>
    <x v="0"/>
    <s v="On foot"/>
    <m/>
    <m/>
    <m/>
    <m/>
    <m/>
    <m/>
    <m/>
    <m/>
    <m/>
    <m/>
    <m/>
    <m/>
    <m/>
    <n v="17344"/>
    <n v="86720"/>
    <m/>
    <m/>
    <m/>
    <m/>
    <n v="17344"/>
    <n v="86720"/>
    <n v="8671"/>
    <n v="6938"/>
    <n v="11274"/>
    <n v="7805"/>
    <n v="7805"/>
    <n v="9539"/>
    <n v="12141"/>
    <n v="19078"/>
    <n v="867"/>
    <n v="2602"/>
    <n v="40758"/>
    <n v="45962"/>
    <n v="86720"/>
    <b v="1"/>
    <s v="Yes"/>
    <s v="Yes"/>
    <s v="Yes"/>
    <s v="No"/>
    <s v="No"/>
    <s v="Yes"/>
    <s v="Yes"/>
    <s v="No"/>
    <m/>
    <s v="No"/>
    <s v="No"/>
    <s v="Yes but not enough"/>
    <s v="Yes"/>
    <s v="Yes"/>
    <s v="Yes but not enough"/>
    <s v="No"/>
    <s v="No"/>
    <m/>
    <s v="Published"/>
    <s v="Differents payam in Terekeka county"/>
  </r>
  <r>
    <x v="77"/>
    <d v="2020-08-13T00:00:00"/>
    <d v="2020-08-21T00:00:00"/>
    <s v="SS01"/>
    <x v="2"/>
    <x v="17"/>
    <x v="17"/>
    <x v="110"/>
    <x v="117"/>
    <m/>
    <s v="Lobonok"/>
    <n v="4.32"/>
    <n v="31.635449999999999"/>
    <x v="0"/>
    <x v="0"/>
    <s v="SS01"/>
    <x v="9"/>
    <s v="SS0101"/>
    <s v="Juba"/>
    <s v="SS010109"/>
    <s v="Lokiliri"/>
    <m/>
    <n v="4.5205555999999998"/>
    <n v="31.6827778"/>
    <s v="Remote Assessment (e.g. phone interview, outside interview)"/>
    <x v="1"/>
    <x v="10"/>
    <x v="0"/>
    <s v="On foot"/>
    <m/>
    <m/>
    <m/>
    <m/>
    <m/>
    <m/>
    <m/>
    <m/>
    <m/>
    <m/>
    <m/>
    <m/>
    <m/>
    <n v="3820"/>
    <n v="19100"/>
    <m/>
    <m/>
    <m/>
    <m/>
    <n v="3820"/>
    <n v="19100"/>
    <n v="573"/>
    <n v="573"/>
    <n v="1528"/>
    <n v="2292"/>
    <n v="2674"/>
    <n v="5539"/>
    <n v="3438"/>
    <n v="1910"/>
    <n v="382"/>
    <n v="191"/>
    <n v="8595"/>
    <n v="10505"/>
    <n v="19100"/>
    <b v="1"/>
    <s v="No"/>
    <s v="Yes"/>
    <s v="Yes"/>
    <s v="No"/>
    <s v="Yes"/>
    <s v="Yes"/>
    <s v="No"/>
    <s v="No"/>
    <m/>
    <s v="Yes"/>
    <s v="Yes but not enough"/>
    <s v="Yes but not enough"/>
    <s v="Yes"/>
    <s v="Yes but not enough"/>
    <s v="Yes but not enough"/>
    <s v="Yes"/>
    <s v="No"/>
    <m/>
    <s v="Published"/>
    <m/>
  </r>
  <r>
    <x v="77"/>
    <d v="2020-08-17T00:00:00"/>
    <d v="2020-08-21T00:00:00"/>
    <s v="SS01"/>
    <x v="2"/>
    <x v="17"/>
    <x v="17"/>
    <x v="111"/>
    <x v="118"/>
    <m/>
    <s v="Lirya"/>
    <n v="4.75"/>
    <n v="32"/>
    <x v="0"/>
    <x v="0"/>
    <s v="SS01"/>
    <x v="9"/>
    <s v="SS0101"/>
    <s v="Juba"/>
    <s v="SS010107"/>
    <s v="Lirya"/>
    <m/>
    <n v="4.6422999999999996"/>
    <n v="32.112200000000001"/>
    <s v="Remote Assessment (e.g. phone interview, outside interview)"/>
    <x v="1"/>
    <x v="10"/>
    <x v="0"/>
    <s v="On foot"/>
    <m/>
    <m/>
    <m/>
    <m/>
    <m/>
    <m/>
    <m/>
    <m/>
    <m/>
    <m/>
    <m/>
    <m/>
    <m/>
    <n v="1001"/>
    <n v="6208"/>
    <m/>
    <m/>
    <m/>
    <m/>
    <n v="1001"/>
    <n v="6208"/>
    <n v="373"/>
    <n v="497"/>
    <n v="621"/>
    <n v="683"/>
    <n v="682"/>
    <n v="869"/>
    <n v="993"/>
    <n v="1180"/>
    <n v="124"/>
    <n v="186"/>
    <n v="2793"/>
    <n v="3415"/>
    <n v="6208"/>
    <b v="1"/>
    <s v="No"/>
    <s v="Yes"/>
    <s v="Yes"/>
    <s v="Yes"/>
    <s v="Yes"/>
    <s v="Yes"/>
    <s v="Yes"/>
    <s v="No"/>
    <m/>
    <s v="Yes"/>
    <s v="Yes but not enough"/>
    <s v="No"/>
    <s v="No"/>
    <s v="No"/>
    <s v="Yes but not enough"/>
    <s v="Yes"/>
    <s v="No"/>
    <m/>
    <s v="Published"/>
    <m/>
  </r>
  <r>
    <x v="78"/>
    <d v="2020-08-20T00:00:00"/>
    <d v="2020-08-23T00:00:00"/>
    <s v="SS01"/>
    <x v="2"/>
    <x v="17"/>
    <x v="17"/>
    <x v="90"/>
    <x v="95"/>
    <m/>
    <s v="Jabal Lado"/>
    <n v="5.03"/>
    <n v="31.68"/>
    <x v="0"/>
    <x v="0"/>
    <s v="SS01"/>
    <x v="9"/>
    <s v="SS0101"/>
    <s v="Juba"/>
    <s v="SS010112"/>
    <s v="Northern Bari"/>
    <m/>
    <m/>
    <m/>
    <s v="Remote Assessment (e.g. phone interview, outside interview)"/>
    <x v="1"/>
    <x v="8"/>
    <x v="0"/>
    <s v="On foot"/>
    <m/>
    <m/>
    <m/>
    <m/>
    <m/>
    <m/>
    <m/>
    <m/>
    <m/>
    <m/>
    <m/>
    <m/>
    <m/>
    <n v="420"/>
    <n v="2520"/>
    <m/>
    <m/>
    <m/>
    <m/>
    <n v="420"/>
    <n v="2520"/>
    <n v="151"/>
    <n v="277"/>
    <n v="277"/>
    <n v="302"/>
    <n v="252"/>
    <n v="328"/>
    <n v="378"/>
    <n v="328"/>
    <n v="25"/>
    <n v="202"/>
    <n v="1083"/>
    <n v="1437"/>
    <n v="2520"/>
    <b v="1"/>
    <s v="Yes"/>
    <s v="Yes"/>
    <s v="Yes"/>
    <s v="Yes"/>
    <s v="Yes"/>
    <s v="No"/>
    <s v="No"/>
    <s v="No"/>
    <m/>
    <s v="No"/>
    <s v="No"/>
    <s v="No"/>
    <s v="Yes but not enough"/>
    <s v="No"/>
    <s v="No"/>
    <s v="Yes"/>
    <s v="No"/>
    <m/>
    <s v="Published"/>
    <m/>
  </r>
  <r>
    <x v="23"/>
    <s v="NA"/>
    <s v="NA"/>
    <s v="SS06"/>
    <x v="3"/>
    <x v="20"/>
    <x v="20"/>
    <x v="26"/>
    <x v="114"/>
    <m/>
    <s v="Chotjaak"/>
    <n v="29.278957420000001"/>
    <n v="9.1208459689999994"/>
    <x v="0"/>
    <x v="0"/>
    <s v="SS06"/>
    <x v="10"/>
    <s v="SS0606"/>
    <s v="Mayom"/>
    <m/>
    <m/>
    <m/>
    <m/>
    <m/>
    <s v="Key informant interview "/>
    <x v="1"/>
    <x v="1"/>
    <x v="0"/>
    <s v="On foot"/>
    <s v="N/A"/>
    <s v="N/A"/>
    <s v="N/A"/>
    <s v="N/A"/>
    <s v="N/A"/>
    <s v="N/A"/>
    <s v="N/A"/>
    <s v="N/A"/>
    <s v="N/A"/>
    <s v="N/A"/>
    <s v="N/A"/>
    <s v="N/A"/>
    <s v="N/A"/>
    <n v="257"/>
    <n v="1799"/>
    <m/>
    <m/>
    <m/>
    <m/>
    <n v="257"/>
    <n v="1799"/>
    <n v="36"/>
    <n v="18"/>
    <n v="54"/>
    <n v="72"/>
    <n v="126"/>
    <n v="180"/>
    <n v="432"/>
    <n v="737"/>
    <n v="72"/>
    <n v="72"/>
    <n v="720"/>
    <n v="1079"/>
    <n v="1799"/>
    <b v="1"/>
    <s v="N/A"/>
    <s v="N/A"/>
    <s v="N/A"/>
    <s v="N/A"/>
    <s v="N/A"/>
    <s v="N/A"/>
    <s v="N/A"/>
    <s v="N/A"/>
    <s v="N/A"/>
    <s v="Yes but not enough"/>
    <s v="No"/>
    <s v="No"/>
    <s v="Yes but not enough"/>
    <s v="No"/>
    <s v="No"/>
    <s v="No"/>
    <s v="Unknown"/>
    <m/>
    <s v="Published"/>
    <m/>
  </r>
  <r>
    <x v="79"/>
    <d v="2020-03-08T00:00:00"/>
    <d v="2020-03-15T00:00:00"/>
    <s v="SS09"/>
    <x v="6"/>
    <x v="8"/>
    <x v="8"/>
    <x v="9"/>
    <x v="9"/>
    <m/>
    <s v="Dakum"/>
    <n v="28.462769999999999"/>
    <n v="7.2466600000000003"/>
    <x v="0"/>
    <x v="0"/>
    <s v="SS09"/>
    <x v="6"/>
    <s v="SS0901"/>
    <s v="Jur River"/>
    <s v="SS090103"/>
    <s v="Kuarjena"/>
    <s v="Yikana"/>
    <m/>
    <m/>
    <s v="Direct Visit"/>
    <x v="1"/>
    <x v="1"/>
    <x v="0"/>
    <s v="On foot"/>
    <s v="N/A"/>
    <s v="N/A"/>
    <s v="N/A"/>
    <s v="N/A"/>
    <s v="N/A"/>
    <s v="N/A"/>
    <s v="N/A"/>
    <s v="N/A"/>
    <s v="N/A"/>
    <s v="N/A"/>
    <s v="N/A"/>
    <s v="N/A"/>
    <s v="N/A"/>
    <n v="122"/>
    <n v="800"/>
    <m/>
    <m/>
    <m/>
    <m/>
    <n v="122"/>
    <n v="800"/>
    <n v="40"/>
    <n v="48"/>
    <n v="72"/>
    <n v="96"/>
    <n v="96"/>
    <n v="112"/>
    <n v="96"/>
    <n v="120"/>
    <n v="48"/>
    <n v="72"/>
    <n v="352"/>
    <n v="448"/>
    <n v="800"/>
    <b v="1"/>
    <s v="No"/>
    <s v="Yes"/>
    <s v="Yes"/>
    <s v="Yes"/>
    <s v="No"/>
    <s v="No"/>
    <s v="No"/>
    <s v="No"/>
    <s v="N/A"/>
    <s v="N/A"/>
    <s v="N/A"/>
    <s v="N/A"/>
    <s v="N/A"/>
    <s v="N/A"/>
    <s v="N/A"/>
    <s v="N/A"/>
    <s v="N/A"/>
    <m/>
    <s v="Published"/>
    <m/>
  </r>
  <r>
    <x v="0"/>
    <s v="N/A"/>
    <s v="N/A"/>
    <m/>
    <x v="0"/>
    <x v="0"/>
    <x v="0"/>
    <x v="0"/>
    <x v="11"/>
    <m/>
    <s v="Abyei Girls Seconday School"/>
    <n v="9.5908333300000006"/>
    <n v="28.454999999999998"/>
    <x v="0"/>
    <x v="0"/>
    <m/>
    <x v="15"/>
    <m/>
    <s v="Amelt Aguok"/>
    <m/>
    <s v="Dokura"/>
    <s v="Dokura"/>
    <m/>
    <m/>
    <s v="Direct Visit"/>
    <x v="3"/>
    <x v="0"/>
    <x v="0"/>
    <s v="On foot"/>
    <s v="No"/>
    <s v="Habitual Residence"/>
    <s v="No"/>
    <s v="N/A"/>
    <s v="N/A"/>
    <s v="N/A"/>
    <s v="N/A"/>
    <s v="N/A"/>
    <s v="Yes"/>
    <s v="N/A"/>
    <s v="N/A"/>
    <s v="N/A"/>
    <s v="N/A"/>
    <n v="182"/>
    <n v="1275"/>
    <m/>
    <m/>
    <m/>
    <m/>
    <n v="182"/>
    <n v="1275"/>
    <n v="64"/>
    <n v="77"/>
    <n v="64"/>
    <n v="89"/>
    <n v="230"/>
    <n v="290"/>
    <n v="64"/>
    <n v="320"/>
    <n v="13"/>
    <n v="64"/>
    <n v="435"/>
    <n v="840"/>
    <n v="1275"/>
    <b v="1"/>
    <s v="Yes "/>
    <s v="Yes"/>
    <s v="Yes "/>
    <s v="Yes"/>
    <s v="No"/>
    <s v="Yes"/>
    <s v="No"/>
    <s v="No"/>
    <s v="N/A"/>
    <s v="No"/>
    <s v="No"/>
    <s v="No"/>
    <s v="No"/>
    <s v="No"/>
    <s v="No"/>
    <s v="No"/>
    <s v="Unknown"/>
    <m/>
    <s v="Published"/>
    <m/>
  </r>
  <r>
    <x v="0"/>
    <s v="N/A"/>
    <s v="N/A"/>
    <m/>
    <x v="0"/>
    <x v="0"/>
    <x v="0"/>
    <x v="0"/>
    <x v="11"/>
    <m/>
    <s v="Abyei Boys Secondary School "/>
    <n v="9.6033333299999999"/>
    <n v="28.43222222"/>
    <x v="0"/>
    <x v="0"/>
    <m/>
    <x v="15"/>
    <m/>
    <s v="Alal"/>
    <m/>
    <s v="Kolom"/>
    <s v="Kolom"/>
    <m/>
    <m/>
    <s v="Direct Visit"/>
    <x v="1"/>
    <x v="0"/>
    <x v="0"/>
    <s v="On foot"/>
    <s v="No"/>
    <s v="Habitual Residence"/>
    <s v="No"/>
    <s v="N/A"/>
    <s v="N/A"/>
    <s v="N/A"/>
    <s v="N/A"/>
    <s v="N/A"/>
    <s v="No"/>
    <s v="N/A"/>
    <s v="N/A"/>
    <s v="N/A"/>
    <s v="N/A"/>
    <n v="213"/>
    <n v="606"/>
    <m/>
    <m/>
    <m/>
    <m/>
    <n v="213"/>
    <n v="606"/>
    <n v="30"/>
    <n v="37"/>
    <n v="31"/>
    <n v="42"/>
    <n v="109"/>
    <n v="139"/>
    <n v="30"/>
    <n v="152"/>
    <n v="6"/>
    <n v="30"/>
    <n v="206"/>
    <n v="400"/>
    <n v="606"/>
    <b v="1"/>
    <s v="Yes "/>
    <s v="Yes"/>
    <s v="Yes "/>
    <s v="No"/>
    <s v="Yes"/>
    <s v="No"/>
    <s v="No"/>
    <s v="No"/>
    <s v="N/A"/>
    <s v="Yes"/>
    <s v="Yes"/>
    <s v="Yes"/>
    <s v="No"/>
    <s v="Yes"/>
    <s v="No"/>
    <s v="No"/>
    <s v="Unknown"/>
    <m/>
    <s v="Published"/>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2014DD-C5F3-40D8-B922-5DFBFD6E3AE7}" name="PivotTable5" cacheId="0" dataOnRows="1"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TRIGGER">
  <location ref="G35:H45" firstHeaderRow="1" firstDataRow="1"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numFmtId="166" showAll="0"/>
    <pivotField showAll="0"/>
    <pivotField showAll="0"/>
    <pivotField showAll="0"/>
    <pivotField showAll="0"/>
    <pivotField numFmtId="166" showAll="0"/>
    <pivotField numFmtId="166" showAll="0"/>
    <pivotField dataField="1" numFmtId="166" showAll="0"/>
    <pivotField dataField="1" numFmtId="166" showAll="0"/>
    <pivotField dataField="1" numFmtId="166" showAll="0"/>
    <pivotField dataField="1" numFmtId="166" showAll="0"/>
    <pivotField dataField="1" numFmtId="166" showAll="0"/>
    <pivotField dataField="1" numFmtId="166" showAll="0"/>
    <pivotField dataField="1" numFmtId="166" showAll="0"/>
    <pivotField dataField="1" numFmtId="166" showAll="0"/>
    <pivotField dataField="1" numFmtId="166" showAll="0"/>
    <pivotField dataField="1"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10">
    <i>
      <x/>
    </i>
    <i i="1">
      <x v="1"/>
    </i>
    <i i="2">
      <x v="2"/>
    </i>
    <i i="3">
      <x v="3"/>
    </i>
    <i i="4">
      <x v="4"/>
    </i>
    <i i="5">
      <x v="5"/>
    </i>
    <i i="6">
      <x v="6"/>
    </i>
    <i i="7">
      <x v="7"/>
    </i>
    <i i="8">
      <x v="8"/>
    </i>
    <i i="9">
      <x v="9"/>
    </i>
  </rowItems>
  <colItems count="1">
    <i/>
  </colItems>
  <dataFields count="10">
    <dataField name="Sum of M &lt;1" fld="50" baseField="0" baseItem="0"/>
    <dataField name="Sum of F &lt;1" fld="51" baseField="0" baseItem="0"/>
    <dataField name="Sum of M 1-5" fld="52" baseField="0" baseItem="0"/>
    <dataField name="Sum of F 1-5" fld="53" baseField="0" baseItem="0"/>
    <dataField name="Sum of M 6-17" fld="54" baseField="0" baseItem="0"/>
    <dataField name="Sum of F 6-17 " fld="55" baseField="0" baseItem="0"/>
    <dataField name="Sum of M 18-59 " fld="56" baseField="0" baseItem="0"/>
    <dataField name="Sum of F 18-59" fld="57" baseField="0" baseItem="0"/>
    <dataField name="Sum of M &gt;60" fld="58" baseField="0" baseItem="0"/>
    <dataField name="Sum of F &gt;60 " fld="59" baseField="0" baseItem="0"/>
  </dataFields>
  <formats count="23">
    <format dxfId="126">
      <pivotArea outline="0" collapsedLevelsAreSubtotals="1" fieldPosition="0"/>
    </format>
    <format dxfId="125">
      <pivotArea field="-2" type="button" dataOnly="0" labelOnly="1" outline="0" axis="axisRow" fieldPosition="0"/>
    </format>
    <format dxfId="124">
      <pivotArea field="-2" type="button" dataOnly="0" labelOnly="1" outline="0" axis="axisRow" fieldPosition="0"/>
    </format>
    <format dxfId="123">
      <pivotArea field="-2" type="button" dataOnly="0" labelOnly="1" outline="0" axis="axisRow" fieldPosition="0"/>
    </format>
    <format dxfId="122">
      <pivotArea field="25" type="button" dataOnly="0" labelOnly="1" outline="0"/>
    </format>
    <format dxfId="121">
      <pivotArea grandRow="1" outline="0" collapsedLevelsAreSubtotals="1" fieldPosition="0"/>
    </format>
    <format dxfId="120">
      <pivotArea dataOnly="0" labelOnly="1" grandRow="1" outline="0" fieldPosition="0"/>
    </format>
    <format dxfId="119">
      <pivotArea type="all" dataOnly="0" outline="0" fieldPosition="0"/>
    </format>
    <format dxfId="118">
      <pivotArea outline="0" collapsedLevelsAreSubtotals="1" fieldPosition="0"/>
    </format>
    <format dxfId="117">
      <pivotArea field="25" type="button" dataOnly="0" labelOnly="1" outline="0"/>
    </format>
    <format dxfId="116">
      <pivotArea dataOnly="0" labelOnly="1" grandRow="1" outline="0" fieldPosition="0"/>
    </format>
    <format dxfId="115">
      <pivotArea field="-2" type="button" dataOnly="0" labelOnly="1" outline="0" axis="axisRow" fieldPosition="0"/>
    </format>
    <format dxfId="114">
      <pivotArea dataOnly="0" labelOnly="1" grandCol="1" outline="0" axis="axisCol" fieldPosition="0"/>
    </format>
    <format dxfId="113">
      <pivotArea type="all" dataOnly="0" outline="0" fieldPosition="0"/>
    </format>
    <format dxfId="112">
      <pivotArea outline="0" collapsedLevelsAreSubtotals="1" fieldPosition="0"/>
    </format>
    <format dxfId="111">
      <pivotArea field="-2" type="button" dataOnly="0" labelOnly="1" outline="0" axis="axisRow" fieldPosition="0"/>
    </format>
    <format dxfId="110">
      <pivotArea dataOnly="0" labelOnly="1" outline="0" fieldPosition="0">
        <references count="1">
          <reference field="4294967294" count="10">
            <x v="0"/>
            <x v="1"/>
            <x v="2"/>
            <x v="3"/>
            <x v="4"/>
            <x v="5"/>
            <x v="6"/>
            <x v="7"/>
            <x v="8"/>
            <x v="9"/>
          </reference>
        </references>
      </pivotArea>
    </format>
    <format dxfId="109">
      <pivotArea dataOnly="0" labelOnly="1" grandCol="1" outline="0" axis="axisCol" fieldPosition="0"/>
    </format>
    <format dxfId="108">
      <pivotArea type="all" dataOnly="0" outline="0" fieldPosition="0"/>
    </format>
    <format dxfId="107">
      <pivotArea outline="0" collapsedLevelsAreSubtotals="1" fieldPosition="0"/>
    </format>
    <format dxfId="106">
      <pivotArea field="-2" type="button" dataOnly="0" labelOnly="1" outline="0" axis="axisRow" fieldPosition="0"/>
    </format>
    <format dxfId="105">
      <pivotArea dataOnly="0" labelOnly="1" outline="0" fieldPosition="0">
        <references count="1">
          <reference field="4294967294" count="10">
            <x v="0"/>
            <x v="1"/>
            <x v="2"/>
            <x v="3"/>
            <x v="4"/>
            <x v="5"/>
            <x v="6"/>
            <x v="7"/>
            <x v="8"/>
            <x v="9"/>
          </reference>
        </references>
      </pivotArea>
    </format>
    <format dxfId="104">
      <pivotArea dataOnly="0" labelOnly="1" grandCol="1" outline="0" axis="axisCol" fieldPosition="0"/>
    </format>
  </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29C3B9D-E4D2-4089-BB42-D5C1B75CB46A}" name="PivotTable15" cacheId="0" applyNumberFormats="0" applyBorderFormats="0" applyFontFormats="0" applyPatternFormats="0" applyAlignmentFormats="0" applyWidthHeightFormats="1" dataCaption="Affected population category (ind)" missingCaption="N/A" updatedVersion="6" minRefreshableVersion="5" itemPrintTitles="1" createdVersion="6" indent="0" compact="0" compactData="0" multipleFieldFilters="0" chartFormat="15" rowHeaderCaption="Location type">
  <location ref="L114:S125" firstHeaderRow="1" firstDataRow="2" firstDataCol="2"/>
  <pivotFields count="85">
    <pivotField compact="0" numFmtId="1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6">
        <item x="1"/>
        <item x="4"/>
        <item x="2"/>
        <item x="0"/>
        <item x="3"/>
        <item x="5"/>
      </items>
      <extLst>
        <ext xmlns:x14="http://schemas.microsoft.com/office/spreadsheetml/2009/9/main" uri="{2946ED86-A175-432a-8AC1-64E0C546D7DE}">
          <x14:pivotField fillDownLabels="1"/>
        </ext>
      </extLst>
    </pivotField>
    <pivotField axis="axisRow" compact="0" outline="0" showAll="0" defaultSubtotal="0">
      <items count="6">
        <item x="1"/>
        <item x="4"/>
        <item x="0"/>
        <item x="2"/>
        <item x="3"/>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0"/>
        <item x="9"/>
        <item x="11"/>
        <item x="2"/>
        <item x="5"/>
        <item m="1" x="16"/>
        <item x="3"/>
        <item x="1"/>
        <item x="13"/>
        <item x="10"/>
        <item x="12"/>
        <item x="8"/>
        <item x="7"/>
        <item x="6"/>
        <item x="4"/>
        <item m="1" x="17"/>
        <item x="14"/>
        <item x="1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items count="13">
        <item h="1" x="10"/>
        <item h="1" x="0"/>
        <item h="1" x="1"/>
        <item h="1" x="4"/>
        <item h="1" m="1" x="12"/>
        <item h="1" m="1" x="11"/>
        <item h="1" x="7"/>
        <item h="1" x="3"/>
        <item x="6"/>
        <item x="8"/>
        <item h="1" x="2"/>
        <item h="1" x="9"/>
        <item h="1"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dataField="1" compact="0" numFmtId="166"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2">
    <field x="14"/>
    <field x="16"/>
  </rowFields>
  <rowItems count="10">
    <i>
      <x v="2"/>
      <x v="1"/>
    </i>
    <i r="1">
      <x v="4"/>
    </i>
    <i r="1">
      <x v="7"/>
    </i>
    <i r="1">
      <x v="8"/>
    </i>
    <i r="1">
      <x v="9"/>
    </i>
    <i r="1">
      <x v="10"/>
    </i>
    <i r="1">
      <x v="11"/>
    </i>
    <i r="1">
      <x v="13"/>
    </i>
    <i r="1">
      <x v="14"/>
    </i>
    <i t="grand">
      <x/>
    </i>
  </rowItems>
  <colFields count="1">
    <field x="13"/>
  </colFields>
  <colItems count="6">
    <i>
      <x v="1"/>
    </i>
    <i>
      <x v="2"/>
    </i>
    <i>
      <x v="3"/>
    </i>
    <i>
      <x v="4"/>
    </i>
    <i>
      <x v="5"/>
    </i>
    <i t="grand">
      <x/>
    </i>
  </colItems>
  <dataFields count="1">
    <dataField name="IDP" fld="43" showDataAs="percentOfTotal" baseField="16" baseItem="10" numFmtId="9"/>
  </dataFields>
  <formats count="33">
    <format dxfId="364">
      <pivotArea outline="0" collapsedLevelsAreSubtotals="1" fieldPosition="0"/>
    </format>
    <format dxfId="363">
      <pivotArea field="-2" type="button" dataOnly="0" labelOnly="1" outline="0" axis="axisValues" fieldPosition="0"/>
    </format>
    <format dxfId="362">
      <pivotArea field="-2" type="button" dataOnly="0" labelOnly="1" outline="0" axis="axisValues" fieldPosition="0"/>
    </format>
    <format dxfId="361">
      <pivotArea field="-2" type="button" dataOnly="0" labelOnly="1" outline="0" axis="axisValues" fieldPosition="0"/>
    </format>
    <format dxfId="360">
      <pivotArea field="25" type="button" dataOnly="0" labelOnly="1" outline="0"/>
    </format>
    <format dxfId="359">
      <pivotArea dataOnly="0" labelOnly="1" outline="0" fieldPosition="0">
        <references count="1">
          <reference field="4294967294" count="1">
            <x v="0"/>
          </reference>
        </references>
      </pivotArea>
    </format>
    <format dxfId="358">
      <pivotArea grandRow="1" outline="0" collapsedLevelsAreSubtotals="1" fieldPosition="0"/>
    </format>
    <format dxfId="357">
      <pivotArea dataOnly="0" labelOnly="1" grandRow="1" outline="0" fieldPosition="0"/>
    </format>
    <format dxfId="356">
      <pivotArea type="all" dataOnly="0" outline="0" fieldPosition="0"/>
    </format>
    <format dxfId="355">
      <pivotArea outline="0" collapsedLevelsAreSubtotals="1" fieldPosition="0"/>
    </format>
    <format dxfId="354">
      <pivotArea field="25" type="button" dataOnly="0" labelOnly="1" outline="0"/>
    </format>
    <format dxfId="353">
      <pivotArea dataOnly="0" labelOnly="1" grandRow="1" outline="0" fieldPosition="0"/>
    </format>
    <format dxfId="352">
      <pivotArea dataOnly="0" labelOnly="1" outline="0" fieldPosition="0">
        <references count="1">
          <reference field="4294967294" count="1">
            <x v="0"/>
          </reference>
        </references>
      </pivotArea>
    </format>
    <format dxfId="351">
      <pivotArea type="all" dataOnly="0" outline="0" fieldPosition="0"/>
    </format>
    <format dxfId="350">
      <pivotArea outline="0" collapsedLevelsAreSubtotals="1" fieldPosition="0"/>
    </format>
    <format dxfId="349">
      <pivotArea field="25" type="button" dataOnly="0" labelOnly="1" outline="0"/>
    </format>
    <format dxfId="348">
      <pivotArea dataOnly="0" labelOnly="1" grandRow="1" outline="0" fieldPosition="0"/>
    </format>
    <format dxfId="347">
      <pivotArea dataOnly="0" labelOnly="1" outline="0" fieldPosition="0">
        <references count="1">
          <reference field="4294967294" count="1">
            <x v="0"/>
          </reference>
        </references>
      </pivotArea>
    </format>
    <format dxfId="346">
      <pivotArea type="all" dataOnly="0" outline="0" fieldPosition="0"/>
    </format>
    <format dxfId="345">
      <pivotArea outline="0" collapsedLevelsAreSubtotals="1" fieldPosition="0"/>
    </format>
    <format dxfId="344">
      <pivotArea field="14" type="button" dataOnly="0" labelOnly="1" outline="0" axis="axisRow" fieldPosition="0"/>
    </format>
    <format dxfId="343">
      <pivotArea field="16" type="button" dataOnly="0" labelOnly="1" outline="0" axis="axisRow" fieldPosition="1"/>
    </format>
    <format dxfId="342">
      <pivotArea dataOnly="0" labelOnly="1" outline="0" fieldPosition="0">
        <references count="1">
          <reference field="14" count="0"/>
        </references>
      </pivotArea>
    </format>
    <format dxfId="341">
      <pivotArea dataOnly="0" labelOnly="1" grandRow="1" outline="0" fieldPosition="0"/>
    </format>
    <format dxfId="340">
      <pivotArea dataOnly="0" labelOnly="1" outline="0" fieldPosition="0">
        <references count="2">
          <reference field="14" count="1" selected="0">
            <x v="0"/>
          </reference>
          <reference field="16" count="1">
            <x v="3"/>
          </reference>
        </references>
      </pivotArea>
    </format>
    <format dxfId="339">
      <pivotArea dataOnly="0" labelOnly="1" outline="0" fieldPosition="0">
        <references count="2">
          <reference field="14" count="1" selected="0">
            <x v="1"/>
          </reference>
          <reference field="16" count="1">
            <x v="2"/>
          </reference>
        </references>
      </pivotArea>
    </format>
    <format dxfId="338">
      <pivotArea dataOnly="0" labelOnly="1" outline="0" fieldPosition="0">
        <references count="2">
          <reference field="14" count="1" selected="0">
            <x v="2"/>
          </reference>
          <reference field="16" count="10">
            <x v="0"/>
            <x v="1"/>
            <x v="4"/>
            <x v="7"/>
            <x v="8"/>
            <x v="9"/>
            <x v="10"/>
            <x v="11"/>
            <x v="13"/>
            <x v="14"/>
          </reference>
        </references>
      </pivotArea>
    </format>
    <format dxfId="337">
      <pivotArea dataOnly="0" labelOnly="1" outline="0" fieldPosition="0">
        <references count="2">
          <reference field="14" count="1" selected="0">
            <x v="3"/>
          </reference>
          <reference field="16" count="1">
            <x v="6"/>
          </reference>
        </references>
      </pivotArea>
    </format>
    <format dxfId="336">
      <pivotArea dataOnly="0" labelOnly="1" outline="0" fieldPosition="0">
        <references count="2">
          <reference field="14" count="1" selected="0">
            <x v="4"/>
          </reference>
          <reference field="16" count="1">
            <x v="12"/>
          </reference>
        </references>
      </pivotArea>
    </format>
    <format dxfId="335">
      <pivotArea dataOnly="0" labelOnly="1" outline="0" fieldPosition="0">
        <references count="1">
          <reference field="4294967294" count="1">
            <x v="0"/>
          </reference>
        </references>
      </pivotArea>
    </format>
    <format dxfId="334">
      <pivotArea outline="0" fieldPosition="0">
        <references count="1">
          <reference field="4294967294" count="1">
            <x v="0"/>
          </reference>
        </references>
      </pivotArea>
    </format>
    <format dxfId="333">
      <pivotArea outline="0" fieldPosition="0">
        <references count="2">
          <reference field="14" count="1" selected="0">
            <x v="2"/>
          </reference>
          <reference field="16" count="8" selected="0">
            <x v="4"/>
            <x v="7"/>
            <x v="8"/>
            <x v="9"/>
            <x v="10"/>
            <x v="11"/>
            <x v="13"/>
            <x v="14"/>
          </reference>
        </references>
      </pivotArea>
    </format>
    <format dxfId="332">
      <pivotArea outline="0" collapsedLevelsAreSubtotals="1" fieldPosition="0"/>
    </format>
  </formats>
  <conditionalFormats count="1">
    <conditionalFormat priority="1">
      <pivotAreas count="1">
        <pivotArea type="data" outline="0" collapsedLevelsAreSubtotals="1" fieldPosition="0">
          <references count="3">
            <reference field="4294967294" count="1" selected="0">
              <x v="0"/>
            </reference>
            <reference field="14" count="1" selected="0">
              <x v="2"/>
            </reference>
            <reference field="16" count="8" selected="0">
              <x v="4"/>
              <x v="7"/>
              <x v="8"/>
              <x v="9"/>
              <x v="10"/>
              <x v="11"/>
              <x v="13"/>
              <x v="14"/>
            </reference>
          </references>
        </pivotArea>
      </pivotAreas>
    </conditionalFormat>
  </conditionalFormats>
  <chartFormats count="2">
    <chartFormat chart="14" format="0" series="1">
      <pivotArea type="data" outline="0" fieldPosition="0">
        <references count="1">
          <reference field="4294967294" count="1" selected="0">
            <x v="0"/>
          </reference>
        </references>
      </pivotArea>
    </chartFormat>
    <chartFormat chart="14" format="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DE6916A-C91E-4E10-9D3F-8603264D54E7}" name="PivotTable4"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TRIGGER">
  <location ref="D35:E38" firstHeaderRow="1" firstDataRow="1"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axis="axisRow" showAll="0">
      <items count="14">
        <item h="1" x="0"/>
        <item h="1" x="1"/>
        <item h="1" x="4"/>
        <item h="1" m="1" x="12"/>
        <item h="1" m="1" x="11"/>
        <item h="1" x="3"/>
        <item x="6"/>
        <item x="8"/>
        <item h="1" x="2"/>
        <item h="1" x="9"/>
        <item h="1" x="5"/>
        <item h="1" x="7"/>
        <item h="1"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6"/>
  </rowFields>
  <rowItems count="3">
    <i>
      <x v="6"/>
    </i>
    <i>
      <x v="7"/>
    </i>
    <i t="grand">
      <x/>
    </i>
  </rowItems>
  <colItems count="1">
    <i/>
  </colItems>
  <dataFields count="1">
    <dataField name="IDP" fld="43" baseField="0" baseItem="60817408"/>
  </dataFields>
  <formats count="27">
    <format dxfId="391">
      <pivotArea outline="0" collapsedLevelsAreSubtotals="1" fieldPosition="0"/>
    </format>
    <format dxfId="390">
      <pivotArea field="-2" type="button" dataOnly="0" labelOnly="1" outline="0" axis="axisValues" fieldPosition="0"/>
    </format>
    <format dxfId="389">
      <pivotArea field="-2" type="button" dataOnly="0" labelOnly="1" outline="0" axis="axisValues" fieldPosition="0"/>
    </format>
    <format dxfId="388">
      <pivotArea field="-2" type="button" dataOnly="0" labelOnly="1" outline="0" axis="axisValues" fieldPosition="0"/>
    </format>
    <format dxfId="387">
      <pivotArea field="25" type="button" dataOnly="0" labelOnly="1" outline="0"/>
    </format>
    <format dxfId="386">
      <pivotArea dataOnly="0" labelOnly="1" outline="0" fieldPosition="0">
        <references count="1">
          <reference field="4294967294" count="1">
            <x v="0"/>
          </reference>
        </references>
      </pivotArea>
    </format>
    <format dxfId="385">
      <pivotArea grandRow="1" outline="0" collapsedLevelsAreSubtotals="1" fieldPosition="0"/>
    </format>
    <format dxfId="384">
      <pivotArea dataOnly="0" labelOnly="1" grandRow="1" outline="0" fieldPosition="0"/>
    </format>
    <format dxfId="383">
      <pivotArea type="all" dataOnly="0" outline="0" fieldPosition="0"/>
    </format>
    <format dxfId="382">
      <pivotArea outline="0" collapsedLevelsAreSubtotals="1" fieldPosition="0"/>
    </format>
    <format dxfId="381">
      <pivotArea field="25" type="button" dataOnly="0" labelOnly="1" outline="0"/>
    </format>
    <format dxfId="380">
      <pivotArea dataOnly="0" labelOnly="1" grandRow="1" outline="0" fieldPosition="0"/>
    </format>
    <format dxfId="379">
      <pivotArea dataOnly="0" labelOnly="1" outline="0" fieldPosition="0">
        <references count="1">
          <reference field="4294967294" count="1">
            <x v="0"/>
          </reference>
        </references>
      </pivotArea>
    </format>
    <format dxfId="378">
      <pivotArea field="26" type="button" dataOnly="0" labelOnly="1" outline="0" axis="axisRow" fieldPosition="0"/>
    </format>
    <format dxfId="377">
      <pivotArea dataOnly="0" labelOnly="1" outline="0" axis="axisValues" fieldPosition="0"/>
    </format>
    <format dxfId="376">
      <pivotArea type="all" dataOnly="0" outline="0" fieldPosition="0"/>
    </format>
    <format dxfId="375">
      <pivotArea outline="0" collapsedLevelsAreSubtotals="1" fieldPosition="0"/>
    </format>
    <format dxfId="374">
      <pivotArea field="26" type="button" dataOnly="0" labelOnly="1" outline="0" axis="axisRow" fieldPosition="0"/>
    </format>
    <format dxfId="373">
      <pivotArea dataOnly="0" labelOnly="1" fieldPosition="0">
        <references count="1">
          <reference field="26" count="0"/>
        </references>
      </pivotArea>
    </format>
    <format dxfId="372">
      <pivotArea dataOnly="0" labelOnly="1" grandRow="1" outline="0" fieldPosition="0"/>
    </format>
    <format dxfId="371">
      <pivotArea dataOnly="0" labelOnly="1" outline="0" axis="axisValues" fieldPosition="0"/>
    </format>
    <format dxfId="370">
      <pivotArea type="all" dataOnly="0" outline="0" fieldPosition="0"/>
    </format>
    <format dxfId="369">
      <pivotArea outline="0" collapsedLevelsAreSubtotals="1" fieldPosition="0"/>
    </format>
    <format dxfId="368">
      <pivotArea field="26" type="button" dataOnly="0" labelOnly="1" outline="0" axis="axisRow" fieldPosition="0"/>
    </format>
    <format dxfId="367">
      <pivotArea dataOnly="0" labelOnly="1" fieldPosition="0">
        <references count="1">
          <reference field="26" count="0"/>
        </references>
      </pivotArea>
    </format>
    <format dxfId="366">
      <pivotArea dataOnly="0" labelOnly="1" grandRow="1" outline="0" fieldPosition="0"/>
    </format>
    <format dxfId="365">
      <pivotArea dataOnly="0" labelOnly="1" outline="0" axis="axisValues" fieldPosition="0"/>
    </format>
  </formats>
  <chartFormats count="2">
    <chartFormat chart="14" format="0" series="1">
      <pivotArea type="data" outline="0" fieldPosition="0">
        <references count="1">
          <reference field="4294967294" count="1" selected="0">
            <x v="0"/>
          </reference>
        </references>
      </pivotArea>
    </chartFormat>
    <chartFormat chart="14" format="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F004DFA-7C90-49C0-85C5-2DCF01100D16}" name="PivotTable13"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L136:M143" firstHeaderRow="1" firstDataRow="1" firstDataCol="1"/>
  <pivotFields count="85">
    <pivotField axis="axisRow"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sd="0" x="5"/>
        <item x="6"/>
        <item sd="0" x="7"/>
        <item sd="0" x="8"/>
        <item sd="0" x="9"/>
        <item sd="0" x="10"/>
        <item x="11"/>
        <item sd="0" x="12"/>
        <item x="13"/>
        <item t="default"/>
      </items>
    </pivotField>
  </pivotFields>
  <rowFields count="2">
    <field x="84"/>
    <field x="0"/>
  </rowFields>
  <rowItems count="7">
    <i>
      <x v="5"/>
    </i>
    <i>
      <x v="7"/>
    </i>
    <i>
      <x v="8"/>
    </i>
    <i>
      <x v="9"/>
    </i>
    <i>
      <x v="10"/>
    </i>
    <i>
      <x v="12"/>
    </i>
    <i t="grand">
      <x/>
    </i>
  </rowItems>
  <colItems count="1">
    <i/>
  </colItems>
  <dataFields count="1">
    <dataField name="IDP" fld="43" showDataAs="percentOfTotal" baseField="83" baseItem="10" numFmtId="10"/>
  </dataFields>
  <formats count="29">
    <format dxfId="420">
      <pivotArea outline="0" collapsedLevelsAreSubtotals="1" fieldPosition="0"/>
    </format>
    <format dxfId="419">
      <pivotArea field="-2" type="button" dataOnly="0" labelOnly="1" outline="0" axis="axisValues" fieldPosition="0"/>
    </format>
    <format dxfId="418">
      <pivotArea field="-2" type="button" dataOnly="0" labelOnly="1" outline="0" axis="axisValues" fieldPosition="0"/>
    </format>
    <format dxfId="417">
      <pivotArea field="-2" type="button" dataOnly="0" labelOnly="1" outline="0" axis="axisValues" fieldPosition="0"/>
    </format>
    <format dxfId="416">
      <pivotArea field="25" type="button" dataOnly="0" labelOnly="1" outline="0"/>
    </format>
    <format dxfId="415">
      <pivotArea dataOnly="0" labelOnly="1" outline="0" fieldPosition="0">
        <references count="1">
          <reference field="4294967294" count="1">
            <x v="0"/>
          </reference>
        </references>
      </pivotArea>
    </format>
    <format dxfId="414">
      <pivotArea grandRow="1" outline="0" collapsedLevelsAreSubtotals="1" fieldPosition="0"/>
    </format>
    <format dxfId="413">
      <pivotArea dataOnly="0" labelOnly="1" grandRow="1" outline="0" fieldPosition="0"/>
    </format>
    <format dxfId="412">
      <pivotArea type="all" dataOnly="0" outline="0" fieldPosition="0"/>
    </format>
    <format dxfId="411">
      <pivotArea outline="0" collapsedLevelsAreSubtotals="1" fieldPosition="0"/>
    </format>
    <format dxfId="410">
      <pivotArea field="25" type="button" dataOnly="0" labelOnly="1" outline="0"/>
    </format>
    <format dxfId="409">
      <pivotArea dataOnly="0" labelOnly="1" grandRow="1" outline="0" fieldPosition="0"/>
    </format>
    <format dxfId="408">
      <pivotArea dataOnly="0" labelOnly="1" outline="0" fieldPosition="0">
        <references count="1">
          <reference field="4294967294" count="1">
            <x v="0"/>
          </reference>
        </references>
      </pivotArea>
    </format>
    <format dxfId="407">
      <pivotArea type="all" dataOnly="0" outline="0" fieldPosition="0"/>
    </format>
    <format dxfId="406">
      <pivotArea outline="0" collapsedLevelsAreSubtotals="1" fieldPosition="0"/>
    </format>
    <format dxfId="405">
      <pivotArea field="25" type="button" dataOnly="0" labelOnly="1" outline="0"/>
    </format>
    <format dxfId="404">
      <pivotArea dataOnly="0" labelOnly="1" grandRow="1" outline="0" fieldPosition="0"/>
    </format>
    <format dxfId="403">
      <pivotArea dataOnly="0" labelOnly="1" outline="0" fieldPosition="0">
        <references count="1">
          <reference field="4294967294" count="1">
            <x v="0"/>
          </reference>
        </references>
      </pivotArea>
    </format>
    <format dxfId="402">
      <pivotArea type="all" dataOnly="0" outline="0" fieldPosition="0"/>
    </format>
    <format dxfId="401">
      <pivotArea outline="0" collapsedLevelsAreSubtotals="1" fieldPosition="0"/>
    </format>
    <format dxfId="400">
      <pivotArea field="25" type="button" dataOnly="0" labelOnly="1" outline="0"/>
    </format>
    <format dxfId="399">
      <pivotArea dataOnly="0" labelOnly="1" grandRow="1" outline="0" fieldPosition="0"/>
    </format>
    <format dxfId="398">
      <pivotArea dataOnly="0" labelOnly="1" outline="0" fieldPosition="0">
        <references count="1">
          <reference field="4294967294" count="1">
            <x v="0"/>
          </reference>
        </references>
      </pivotArea>
    </format>
    <format dxfId="397">
      <pivotArea outline="0" fieldPosition="0">
        <references count="1">
          <reference field="4294967294" count="1">
            <x v="0"/>
          </reference>
        </references>
      </pivotArea>
    </format>
    <format dxfId="396">
      <pivotArea collapsedLevelsAreSubtotals="1" fieldPosition="0">
        <references count="1">
          <reference field="84" count="1">
            <x v="5"/>
          </reference>
        </references>
      </pivotArea>
    </format>
    <format dxfId="395">
      <pivotArea collapsedLevelsAreSubtotals="1" fieldPosition="0">
        <references count="1">
          <reference field="84" count="1">
            <x v="8"/>
          </reference>
        </references>
      </pivotArea>
    </format>
    <format dxfId="394">
      <pivotArea collapsedLevelsAreSubtotals="1" fieldPosition="0">
        <references count="1">
          <reference field="84" count="1">
            <x v="9"/>
          </reference>
        </references>
      </pivotArea>
    </format>
    <format dxfId="393">
      <pivotArea collapsedLevelsAreSubtotals="1" fieldPosition="0">
        <references count="1">
          <reference field="84" count="1">
            <x v="10"/>
          </reference>
        </references>
      </pivotArea>
    </format>
    <format dxfId="392">
      <pivotArea collapsedLevelsAreSubtotals="1" fieldPosition="0">
        <references count="1">
          <reference field="84" count="1">
            <x v="12"/>
          </reference>
        </references>
      </pivotArea>
    </format>
  </formats>
  <chartFormats count="2">
    <chartFormat chart="14" format="0" series="1">
      <pivotArea type="data" outline="0" fieldPosition="0">
        <references count="1">
          <reference field="4294967294" count="1" selected="0">
            <x v="0"/>
          </reference>
        </references>
      </pivotArea>
    </chartFormat>
    <chartFormat chart="14" format="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7834A252-C1BF-49DA-8107-A1444E827ADE}" name="PivotTable7" cacheId="0" applyNumberFormats="0" applyBorderFormats="0" applyFontFormats="0" applyPatternFormats="0" applyAlignmentFormats="0" applyWidthHeightFormats="1" dataCaption="Affected population category (ind)" missingCaption="N/A" updatedVersion="6" minRefreshableVersion="5" itemPrintTitles="1" createdVersion="6" indent="0" compact="0" compactData="0" multipleFieldFilters="0" chartFormat="15" rowHeaderCaption="Location type">
  <location ref="K55:P65" firstHeaderRow="0" firstDataRow="1" firstDataCol="2"/>
  <pivotFields count="85">
    <pivotField compact="0" numFmtId="1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6">
        <item x="1"/>
        <item x="4"/>
        <item x="0"/>
        <item x="2"/>
        <item x="3"/>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0"/>
        <item x="9"/>
        <item x="11"/>
        <item x="2"/>
        <item x="5"/>
        <item m="1" x="16"/>
        <item x="3"/>
        <item x="1"/>
        <item x="13"/>
        <item x="10"/>
        <item x="12"/>
        <item x="8"/>
        <item x="7"/>
        <item x="6"/>
        <item x="4"/>
        <item m="1" x="17"/>
        <item x="14"/>
        <item x="1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items count="13">
        <item h="1" x="10"/>
        <item h="1" x="0"/>
        <item h="1" x="1"/>
        <item h="1" x="4"/>
        <item h="1" m="1" x="12"/>
        <item h="1" m="1" x="11"/>
        <item h="1" x="7"/>
        <item h="1" x="3"/>
        <item x="6"/>
        <item x="8"/>
        <item h="1" x="2"/>
        <item h="1" x="9"/>
        <item h="1"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dataField="1" compact="0" numFmtId="166"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2">
    <field x="14"/>
    <field x="16"/>
  </rowFields>
  <rowItems count="10">
    <i>
      <x v="2"/>
      <x v="1"/>
    </i>
    <i r="1">
      <x v="4"/>
    </i>
    <i r="1">
      <x v="7"/>
    </i>
    <i r="1">
      <x v="8"/>
    </i>
    <i r="1">
      <x v="9"/>
    </i>
    <i r="1">
      <x v="10"/>
    </i>
    <i r="1">
      <x v="11"/>
    </i>
    <i r="1">
      <x v="13"/>
    </i>
    <i r="1">
      <x v="14"/>
    </i>
    <i t="grand">
      <x/>
    </i>
  </rowItems>
  <colFields count="1">
    <field x="-2"/>
  </colFields>
  <colItems count="4">
    <i>
      <x/>
    </i>
    <i i="1">
      <x v="1"/>
    </i>
    <i i="2">
      <x v="2"/>
    </i>
    <i i="3">
      <x v="3"/>
    </i>
  </colItems>
  <dataFields count="4">
    <dataField name="Number of locations assessed " fld="10" subtotal="count" baseField="0" baseItem="0"/>
    <dataField name="IDP" fld="43" baseField="0" baseItem="60817408"/>
    <dataField name="Returnee" fld="45" baseField="0" baseItem="60817408"/>
    <dataField name="Relocated" fld="47" baseField="0" baseItem="60817408"/>
  </dataFields>
  <formats count="30">
    <format dxfId="450">
      <pivotArea outline="0" collapsedLevelsAreSubtotals="1" fieldPosition="0"/>
    </format>
    <format dxfId="449">
      <pivotArea field="-2" type="button" dataOnly="0" labelOnly="1" outline="0" axis="axisCol" fieldPosition="0"/>
    </format>
    <format dxfId="448">
      <pivotArea field="-2" type="button" dataOnly="0" labelOnly="1" outline="0" axis="axisCol" fieldPosition="0"/>
    </format>
    <format dxfId="447">
      <pivotArea field="-2" type="button" dataOnly="0" labelOnly="1" outline="0" axis="axisCol" fieldPosition="0"/>
    </format>
    <format dxfId="446">
      <pivotArea field="25" type="button" dataOnly="0" labelOnly="1" outline="0"/>
    </format>
    <format dxfId="445">
      <pivotArea dataOnly="0" labelOnly="1" outline="0" fieldPosition="0">
        <references count="1">
          <reference field="4294967294" count="4">
            <x v="0"/>
            <x v="1"/>
            <x v="2"/>
            <x v="3"/>
          </reference>
        </references>
      </pivotArea>
    </format>
    <format dxfId="444">
      <pivotArea grandRow="1" outline="0" collapsedLevelsAreSubtotals="1" fieldPosition="0"/>
    </format>
    <format dxfId="443">
      <pivotArea dataOnly="0" labelOnly="1" grandRow="1" outline="0" fieldPosition="0"/>
    </format>
    <format dxfId="442">
      <pivotArea type="all" dataOnly="0" outline="0" fieldPosition="0"/>
    </format>
    <format dxfId="441">
      <pivotArea outline="0" collapsedLevelsAreSubtotals="1" fieldPosition="0"/>
    </format>
    <format dxfId="440">
      <pivotArea field="25" type="button" dataOnly="0" labelOnly="1" outline="0"/>
    </format>
    <format dxfId="439">
      <pivotArea dataOnly="0" labelOnly="1" grandRow="1" outline="0" fieldPosition="0"/>
    </format>
    <format dxfId="438">
      <pivotArea dataOnly="0" labelOnly="1" outline="0" fieldPosition="0">
        <references count="1">
          <reference field="4294967294" count="4">
            <x v="0"/>
            <x v="1"/>
            <x v="2"/>
            <x v="3"/>
          </reference>
        </references>
      </pivotArea>
    </format>
    <format dxfId="437">
      <pivotArea type="all" dataOnly="0" outline="0" fieldPosition="0"/>
    </format>
    <format dxfId="436">
      <pivotArea outline="0" collapsedLevelsAreSubtotals="1" fieldPosition="0"/>
    </format>
    <format dxfId="435">
      <pivotArea field="25" type="button" dataOnly="0" labelOnly="1" outline="0"/>
    </format>
    <format dxfId="434">
      <pivotArea dataOnly="0" labelOnly="1" grandRow="1" outline="0" fieldPosition="0"/>
    </format>
    <format dxfId="433">
      <pivotArea dataOnly="0" labelOnly="1" outline="0" fieldPosition="0">
        <references count="1">
          <reference field="4294967294" count="4">
            <x v="0"/>
            <x v="1"/>
            <x v="2"/>
            <x v="3"/>
          </reference>
        </references>
      </pivotArea>
    </format>
    <format dxfId="432">
      <pivotArea type="all" dataOnly="0" outline="0" fieldPosition="0"/>
    </format>
    <format dxfId="431">
      <pivotArea outline="0" collapsedLevelsAreSubtotals="1" fieldPosition="0"/>
    </format>
    <format dxfId="430">
      <pivotArea field="14" type="button" dataOnly="0" labelOnly="1" outline="0" axis="axisRow" fieldPosition="0"/>
    </format>
    <format dxfId="429">
      <pivotArea field="16" type="button" dataOnly="0" labelOnly="1" outline="0" axis="axisRow" fieldPosition="1"/>
    </format>
    <format dxfId="428">
      <pivotArea dataOnly="0" labelOnly="1" outline="0" fieldPosition="0">
        <references count="1">
          <reference field="14" count="0"/>
        </references>
      </pivotArea>
    </format>
    <format dxfId="427">
      <pivotArea dataOnly="0" labelOnly="1" grandRow="1" outline="0" fieldPosition="0"/>
    </format>
    <format dxfId="426">
      <pivotArea dataOnly="0" labelOnly="1" outline="0" fieldPosition="0">
        <references count="2">
          <reference field="14" count="1" selected="0">
            <x v="0"/>
          </reference>
          <reference field="16" count="1">
            <x v="3"/>
          </reference>
        </references>
      </pivotArea>
    </format>
    <format dxfId="425">
      <pivotArea dataOnly="0" labelOnly="1" outline="0" fieldPosition="0">
        <references count="2">
          <reference field="14" count="1" selected="0">
            <x v="1"/>
          </reference>
          <reference field="16" count="1">
            <x v="2"/>
          </reference>
        </references>
      </pivotArea>
    </format>
    <format dxfId="424">
      <pivotArea dataOnly="0" labelOnly="1" outline="0" fieldPosition="0">
        <references count="2">
          <reference field="14" count="1" selected="0">
            <x v="2"/>
          </reference>
          <reference field="16" count="10">
            <x v="0"/>
            <x v="1"/>
            <x v="4"/>
            <x v="7"/>
            <x v="8"/>
            <x v="9"/>
            <x v="10"/>
            <x v="11"/>
            <x v="13"/>
            <x v="14"/>
          </reference>
        </references>
      </pivotArea>
    </format>
    <format dxfId="423">
      <pivotArea dataOnly="0" labelOnly="1" outline="0" fieldPosition="0">
        <references count="2">
          <reference field="14" count="1" selected="0">
            <x v="3"/>
          </reference>
          <reference field="16" count="1">
            <x v="6"/>
          </reference>
        </references>
      </pivotArea>
    </format>
    <format dxfId="422">
      <pivotArea dataOnly="0" labelOnly="1" outline="0" fieldPosition="0">
        <references count="2">
          <reference field="14" count="1" selected="0">
            <x v="4"/>
          </reference>
          <reference field="16" count="1">
            <x v="12"/>
          </reference>
        </references>
      </pivotArea>
    </format>
    <format dxfId="421">
      <pivotArea dataOnly="0" labelOnly="1" outline="0" fieldPosition="0">
        <references count="1">
          <reference field="4294967294" count="4">
            <x v="0"/>
            <x v="1"/>
            <x v="2"/>
            <x v="3"/>
          </reference>
        </references>
      </pivotArea>
    </format>
  </formats>
  <chartFormats count="2">
    <chartFormat chart="14" format="0" series="1">
      <pivotArea type="data" outline="0" fieldPosition="0">
        <references count="1">
          <reference field="4294967294" count="1" selected="0">
            <x v="1"/>
          </reference>
        </references>
      </pivotArea>
    </chartFormat>
    <chartFormat chart="14" format="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9E69209-41A3-4892-8221-509733F018DF}" name="PivotTable16" cacheId="0" applyNumberFormats="0" applyBorderFormats="0" applyFontFormats="0" applyPatternFormats="0" applyAlignmentFormats="0" applyWidthHeightFormats="1" dataCaption="Affected population category (ind)" missingCaption="N/A" updatedVersion="6" minRefreshableVersion="5" itemPrintTitles="1" createdVersion="6" indent="0" compact="0" compactData="0" multipleFieldFilters="0" chartFormat="15" rowHeaderCaption="Origin">
  <location ref="R12:T18" firstHeaderRow="0" firstDataRow="1" firstDataCol="1"/>
  <pivotFields count="85">
    <pivotField compact="0" numFmtId="1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Origin category" axis="axisRow" compact="0" outline="0" showAll="0" defaultSubtotal="0">
      <items count="6">
        <item x="1"/>
        <item x="5"/>
        <item x="4"/>
        <item x="2"/>
        <item x="0"/>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3">
        <item h="1" x="10"/>
        <item h="1" x="0"/>
        <item h="1" x="1"/>
        <item h="1" x="4"/>
        <item h="1" m="1" x="12"/>
        <item h="1" m="1" x="11"/>
        <item h="1" x="7"/>
        <item h="1" x="3"/>
        <item x="6"/>
        <item x="8"/>
        <item h="1" x="2"/>
        <item h="1" x="9"/>
        <item h="1"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dataField="1" compact="0" numFmtId="166"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13"/>
  </rowFields>
  <rowItems count="6">
    <i>
      <x v="1"/>
    </i>
    <i>
      <x v="2"/>
    </i>
    <i>
      <x v="3"/>
    </i>
    <i>
      <x v="4"/>
    </i>
    <i>
      <x v="5"/>
    </i>
    <i t="grand">
      <x/>
    </i>
  </rowItems>
  <colFields count="1">
    <field x="-2"/>
  </colFields>
  <colItems count="2">
    <i>
      <x/>
    </i>
    <i i="1">
      <x v="1"/>
    </i>
  </colItems>
  <dataFields count="2">
    <dataField name="IDP" fld="43" baseField="0" baseItem="60817408"/>
    <dataField name="% Affected population: IDP (ind) " fld="43" showDataAs="percentOfTotal" baseField="13" baseItem="1" numFmtId="10"/>
  </dataFields>
  <formats count="20">
    <format dxfId="470">
      <pivotArea outline="0" collapsedLevelsAreSubtotals="1" fieldPosition="0"/>
    </format>
    <format dxfId="469">
      <pivotArea field="-2" type="button" dataOnly="0" labelOnly="1" outline="0" axis="axisCol" fieldPosition="0"/>
    </format>
    <format dxfId="468">
      <pivotArea field="-2" type="button" dataOnly="0" labelOnly="1" outline="0" axis="axisCol" fieldPosition="0"/>
    </format>
    <format dxfId="467">
      <pivotArea field="-2" type="button" dataOnly="0" labelOnly="1" outline="0" axis="axisCol" fieldPosition="0"/>
    </format>
    <format dxfId="466">
      <pivotArea type="all" dataOnly="0" outline="0" fieldPosition="0"/>
    </format>
    <format dxfId="465">
      <pivotArea outline="0" collapsedLevelsAreSubtotals="1" fieldPosition="0"/>
    </format>
    <format dxfId="464">
      <pivotArea field="-2" type="button" dataOnly="0" labelOnly="1" outline="0" axis="axisCol" fieldPosition="0"/>
    </format>
    <format dxfId="463">
      <pivotArea dataOnly="0" labelOnly="1" outline="0" fieldPosition="0">
        <references count="1">
          <reference field="4294967294" count="1">
            <x v="0"/>
          </reference>
        </references>
      </pivotArea>
    </format>
    <format dxfId="462">
      <pivotArea dataOnly="0" labelOnly="1" grandCol="1" outline="0" axis="axisCol" fieldPosition="0"/>
    </format>
    <format dxfId="461">
      <pivotArea type="all" dataOnly="0" outline="0" fieldPosition="0"/>
    </format>
    <format dxfId="460">
      <pivotArea outline="0" collapsedLevelsAreSubtotals="1" fieldPosition="0"/>
    </format>
    <format dxfId="459">
      <pivotArea field="-2" type="button" dataOnly="0" labelOnly="1" outline="0" axis="axisCol" fieldPosition="0"/>
    </format>
    <format dxfId="458">
      <pivotArea dataOnly="0" labelOnly="1" outline="0" fieldPosition="0">
        <references count="1">
          <reference field="4294967294" count="1">
            <x v="0"/>
          </reference>
        </references>
      </pivotArea>
    </format>
    <format dxfId="457">
      <pivotArea dataOnly="0" labelOnly="1" grandCol="1" outline="0" axis="axisCol" fieldPosition="0"/>
    </format>
    <format dxfId="456">
      <pivotArea type="all" dataOnly="0" outline="0" fieldPosition="0"/>
    </format>
    <format dxfId="455">
      <pivotArea outline="0" collapsedLevelsAreSubtotals="1" fieldPosition="0"/>
    </format>
    <format dxfId="454">
      <pivotArea field="-2" type="button" dataOnly="0" labelOnly="1" outline="0" axis="axisCol" fieldPosition="0"/>
    </format>
    <format dxfId="453">
      <pivotArea dataOnly="0" labelOnly="1" outline="0" fieldPosition="0">
        <references count="1">
          <reference field="4294967294" count="1">
            <x v="0"/>
          </reference>
        </references>
      </pivotArea>
    </format>
    <format dxfId="452">
      <pivotArea dataOnly="0" labelOnly="1" grandCol="1" outline="0" axis="axisCol" fieldPosition="0"/>
    </format>
    <format dxfId="451">
      <pivotArea outline="0" fieldPosition="0">
        <references count="1">
          <reference field="4294967294" count="1">
            <x v="1"/>
          </reference>
        </references>
      </pivotArea>
    </format>
  </formats>
  <chartFormats count="2">
    <chartFormat chart="14" format="0" series="1">
      <pivotArea type="data" outline="0" fieldPosition="0">
        <references count="1">
          <reference field="4294967294" count="1" selected="0">
            <x v="0"/>
          </reference>
        </references>
      </pivotArea>
    </chartFormat>
    <chartFormat chart="14" format="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80D942A9-C859-421C-897A-EE6213719F9C}" name="PivotTable6"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D55:I65" firstHeaderRow="0" firstDataRow="1"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11">
        <item x="0"/>
        <item x="2"/>
        <item x="5"/>
        <item x="1"/>
        <item x="9"/>
        <item x="3"/>
        <item x="8"/>
        <item x="7"/>
        <item x="6"/>
        <item x="4"/>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dataField="1" showAll="0"/>
    <pivotField showAll="0"/>
    <pivotField dataField="1"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4"/>
  </rowFields>
  <rowItems count="10">
    <i>
      <x v="1"/>
    </i>
    <i>
      <x v="2"/>
    </i>
    <i>
      <x v="3"/>
    </i>
    <i>
      <x v="4"/>
    </i>
    <i>
      <x v="5"/>
    </i>
    <i>
      <x v="6"/>
    </i>
    <i>
      <x v="7"/>
    </i>
    <i>
      <x v="8"/>
    </i>
    <i>
      <x v="9"/>
    </i>
    <i t="grand">
      <x/>
    </i>
  </rowItems>
  <colFields count="1">
    <field x="-2"/>
  </colFields>
  <colItems count="5">
    <i>
      <x/>
    </i>
    <i i="1">
      <x v="1"/>
    </i>
    <i i="2">
      <x v="2"/>
    </i>
    <i i="3">
      <x v="3"/>
    </i>
    <i i="4">
      <x v="4"/>
    </i>
  </colItems>
  <dataFields count="5">
    <dataField name="Number of locations assessed " fld="10" subtotal="count" baseField="0" baseItem="0"/>
    <dataField name="IDP" fld="43" baseField="0" baseItem="60817408"/>
    <dataField name="% IDP " fld="43" showDataAs="percentOfTotal" baseField="4" baseItem="1" numFmtId="10"/>
    <dataField name="Returnee" fld="45" baseField="0" baseItem="60817408"/>
    <dataField name="Relocated" fld="47" baseField="0" baseItem="60817408"/>
  </dataFields>
  <formats count="26">
    <format dxfId="496">
      <pivotArea outline="0" collapsedLevelsAreSubtotals="1" fieldPosition="0"/>
    </format>
    <format dxfId="495">
      <pivotArea field="-2" type="button" dataOnly="0" labelOnly="1" outline="0" axis="axisCol" fieldPosition="0"/>
    </format>
    <format dxfId="494">
      <pivotArea field="-2" type="button" dataOnly="0" labelOnly="1" outline="0" axis="axisCol" fieldPosition="0"/>
    </format>
    <format dxfId="493">
      <pivotArea field="-2" type="button" dataOnly="0" labelOnly="1" outline="0" axis="axisCol" fieldPosition="0"/>
    </format>
    <format dxfId="492">
      <pivotArea field="25" type="button" dataOnly="0" labelOnly="1" outline="0"/>
    </format>
    <format dxfId="491">
      <pivotArea dataOnly="0" labelOnly="1" outline="0" fieldPosition="0">
        <references count="1">
          <reference field="4294967294" count="4">
            <x v="0"/>
            <x v="1"/>
            <x v="3"/>
            <x v="4"/>
          </reference>
        </references>
      </pivotArea>
    </format>
    <format dxfId="490">
      <pivotArea grandRow="1" outline="0" collapsedLevelsAreSubtotals="1" fieldPosition="0"/>
    </format>
    <format dxfId="489">
      <pivotArea dataOnly="0" labelOnly="1" grandRow="1" outline="0" fieldPosition="0"/>
    </format>
    <format dxfId="488">
      <pivotArea type="all" dataOnly="0" outline="0" fieldPosition="0"/>
    </format>
    <format dxfId="487">
      <pivotArea outline="0" collapsedLevelsAreSubtotals="1" fieldPosition="0"/>
    </format>
    <format dxfId="486">
      <pivotArea field="25" type="button" dataOnly="0" labelOnly="1" outline="0"/>
    </format>
    <format dxfId="485">
      <pivotArea dataOnly="0" labelOnly="1" grandRow="1" outline="0" fieldPosition="0"/>
    </format>
    <format dxfId="484">
      <pivotArea dataOnly="0" labelOnly="1" outline="0" fieldPosition="0">
        <references count="1">
          <reference field="4294967294" count="4">
            <x v="0"/>
            <x v="1"/>
            <x v="3"/>
            <x v="4"/>
          </reference>
        </references>
      </pivotArea>
    </format>
    <format dxfId="483">
      <pivotArea type="all" dataOnly="0" outline="0" fieldPosition="0"/>
    </format>
    <format dxfId="482">
      <pivotArea outline="0" collapsedLevelsAreSubtotals="1" fieldPosition="0"/>
    </format>
    <format dxfId="481">
      <pivotArea field="25" type="button" dataOnly="0" labelOnly="1" outline="0"/>
    </format>
    <format dxfId="480">
      <pivotArea dataOnly="0" labelOnly="1" grandRow="1" outline="0" fieldPosition="0"/>
    </format>
    <format dxfId="479">
      <pivotArea dataOnly="0" labelOnly="1" outline="0" fieldPosition="0">
        <references count="1">
          <reference field="4294967294" count="4">
            <x v="0"/>
            <x v="1"/>
            <x v="3"/>
            <x v="4"/>
          </reference>
        </references>
      </pivotArea>
    </format>
    <format dxfId="478">
      <pivotArea type="all" dataOnly="0" outline="0" fieldPosition="0"/>
    </format>
    <format dxfId="477">
      <pivotArea outline="0" collapsedLevelsAreSubtotals="1" fieldPosition="0"/>
    </format>
    <format dxfId="476">
      <pivotArea field="4" type="button" dataOnly="0" labelOnly="1" outline="0" axis="axisRow" fieldPosition="0"/>
    </format>
    <format dxfId="475">
      <pivotArea dataOnly="0" labelOnly="1" fieldPosition="0">
        <references count="1">
          <reference field="4" count="0"/>
        </references>
      </pivotArea>
    </format>
    <format dxfId="474">
      <pivotArea dataOnly="0" labelOnly="1" grandRow="1" outline="0" fieldPosition="0"/>
    </format>
    <format dxfId="473">
      <pivotArea dataOnly="0" labelOnly="1" outline="0" fieldPosition="0">
        <references count="1">
          <reference field="4294967294" count="4">
            <x v="0"/>
            <x v="1"/>
            <x v="3"/>
            <x v="4"/>
          </reference>
        </references>
      </pivotArea>
    </format>
    <format dxfId="472">
      <pivotArea outline="0" fieldPosition="0">
        <references count="1">
          <reference field="4294967294" count="1">
            <x v="2"/>
          </reference>
        </references>
      </pivotArea>
    </format>
    <format dxfId="471">
      <pivotArea collapsedLevelsAreSubtotals="1" fieldPosition="0">
        <references count="2">
          <reference field="4294967294" count="1" selected="0">
            <x v="2"/>
          </reference>
          <reference field="4" count="5">
            <x v="1"/>
            <x v="2"/>
            <x v="4"/>
            <x v="5"/>
            <x v="7"/>
          </reference>
        </references>
      </pivotArea>
    </format>
  </formats>
  <chartFormats count="2">
    <chartFormat chart="14" format="0" series="1">
      <pivotArea type="data" outline="0" fieldPosition="0">
        <references count="1">
          <reference field="4294967294" count="1" selected="0">
            <x v="1"/>
          </reference>
        </references>
      </pivotArea>
    </chartFormat>
    <chartFormat chart="14" format="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29E02927-0F4C-4CBA-A766-CDD3F00949B9}" name="PivotTable1"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D95:J106" firstHeaderRow="1" firstDataRow="2"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11">
        <item x="0"/>
        <item x="2"/>
        <item x="5"/>
        <item x="1"/>
        <item x="9"/>
        <item x="3"/>
        <item x="8"/>
        <item x="7"/>
        <item x="6"/>
        <item x="4"/>
        <item t="default"/>
      </items>
    </pivotField>
    <pivotField showAll="0"/>
    <pivotField showAll="0"/>
    <pivotField showAll="0"/>
    <pivotField showAll="0"/>
    <pivotField showAll="0"/>
    <pivotField showAll="0"/>
    <pivotField showAll="0"/>
    <pivotField showAll="0"/>
    <pivotField axis="axisCol" showAll="0">
      <items count="7">
        <item x="1"/>
        <item x="4"/>
        <item x="2"/>
        <item x="0"/>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4"/>
  </rowFields>
  <rowItems count="10">
    <i>
      <x v="1"/>
    </i>
    <i>
      <x v="2"/>
    </i>
    <i>
      <x v="3"/>
    </i>
    <i>
      <x v="4"/>
    </i>
    <i>
      <x v="5"/>
    </i>
    <i>
      <x v="6"/>
    </i>
    <i>
      <x v="7"/>
    </i>
    <i>
      <x v="8"/>
    </i>
    <i>
      <x v="9"/>
    </i>
    <i t="grand">
      <x/>
    </i>
  </rowItems>
  <colFields count="1">
    <field x="13"/>
  </colFields>
  <colItems count="6">
    <i>
      <x v="1"/>
    </i>
    <i>
      <x v="2"/>
    </i>
    <i>
      <x v="3"/>
    </i>
    <i>
      <x v="4"/>
    </i>
    <i>
      <x v="5"/>
    </i>
    <i t="grand">
      <x/>
    </i>
  </colItems>
  <dataFields count="1">
    <dataField name="% IDP " fld="43" showDataAs="percentOfTotal" baseField="4" baseItem="1" numFmtId="10"/>
  </dataFields>
  <formats count="23">
    <format dxfId="519">
      <pivotArea outline="0" collapsedLevelsAreSubtotals="1" fieldPosition="0"/>
    </format>
    <format dxfId="518">
      <pivotArea field="-2" type="button" dataOnly="0" labelOnly="1" outline="0" axis="axisValues" fieldPosition="0"/>
    </format>
    <format dxfId="517">
      <pivotArea field="-2" type="button" dataOnly="0" labelOnly="1" outline="0" axis="axisValues" fieldPosition="0"/>
    </format>
    <format dxfId="516">
      <pivotArea field="-2" type="button" dataOnly="0" labelOnly="1" outline="0" axis="axisValues" fieldPosition="0"/>
    </format>
    <format dxfId="515">
      <pivotArea field="25" type="button" dataOnly="0" labelOnly="1" outline="0"/>
    </format>
    <format dxfId="514">
      <pivotArea grandRow="1" outline="0" collapsedLevelsAreSubtotals="1" fieldPosition="0"/>
    </format>
    <format dxfId="513">
      <pivotArea dataOnly="0" labelOnly="1" grandRow="1" outline="0" fieldPosition="0"/>
    </format>
    <format dxfId="512">
      <pivotArea type="all" dataOnly="0" outline="0" fieldPosition="0"/>
    </format>
    <format dxfId="511">
      <pivotArea outline="0" collapsedLevelsAreSubtotals="1" fieldPosition="0"/>
    </format>
    <format dxfId="510">
      <pivotArea field="25" type="button" dataOnly="0" labelOnly="1" outline="0"/>
    </format>
    <format dxfId="509">
      <pivotArea dataOnly="0" labelOnly="1" grandRow="1" outline="0" fieldPosition="0"/>
    </format>
    <format dxfId="508">
      <pivotArea type="all" dataOnly="0" outline="0" fieldPosition="0"/>
    </format>
    <format dxfId="507">
      <pivotArea outline="0" collapsedLevelsAreSubtotals="1" fieldPosition="0"/>
    </format>
    <format dxfId="506">
      <pivotArea field="25" type="button" dataOnly="0" labelOnly="1" outline="0"/>
    </format>
    <format dxfId="505">
      <pivotArea dataOnly="0" labelOnly="1" grandRow="1" outline="0" fieldPosition="0"/>
    </format>
    <format dxfId="504">
      <pivotArea type="all" dataOnly="0" outline="0" fieldPosition="0"/>
    </format>
    <format dxfId="503">
      <pivotArea outline="0" collapsedLevelsAreSubtotals="1" fieldPosition="0"/>
    </format>
    <format dxfId="502">
      <pivotArea field="4" type="button" dataOnly="0" labelOnly="1" outline="0" axis="axisRow" fieldPosition="0"/>
    </format>
    <format dxfId="501">
      <pivotArea dataOnly="0" labelOnly="1" fieldPosition="0">
        <references count="1">
          <reference field="4" count="0"/>
        </references>
      </pivotArea>
    </format>
    <format dxfId="500">
      <pivotArea dataOnly="0" labelOnly="1" grandRow="1" outline="0" fieldPosition="0"/>
    </format>
    <format dxfId="499">
      <pivotArea outline="0" fieldPosition="0">
        <references count="1">
          <reference field="4294967294" count="1">
            <x v="0"/>
          </reference>
        </references>
      </pivotArea>
    </format>
    <format dxfId="498">
      <pivotArea collapsedLevelsAreSubtotals="1" fieldPosition="0">
        <references count="2">
          <reference field="4294967294" count="1" selected="0">
            <x v="0"/>
          </reference>
          <reference field="4" count="5">
            <x v="1"/>
            <x v="2"/>
            <x v="4"/>
            <x v="5"/>
            <x v="7"/>
          </reference>
        </references>
      </pivotArea>
    </format>
    <format dxfId="497">
      <pivotArea field="4" grandCol="1" collapsedLevelsAreSubtotals="1" axis="axisRow" fieldPosition="0">
        <references count="1">
          <reference field="4" count="9">
            <x v="1"/>
            <x v="2"/>
            <x v="3"/>
            <x v="4"/>
            <x v="5"/>
            <x v="6"/>
            <x v="7"/>
            <x v="8"/>
            <x v="9"/>
          </reference>
        </references>
      </pivotArea>
    </format>
  </formats>
  <conditionalFormats count="1">
    <conditionalFormat priority="3">
      <pivotAreas count="1">
        <pivotArea type="data" collapsedLevelsAreSubtotals="1" fieldPosition="0">
          <references count="2">
            <reference field="4294967294" count="1" selected="0">
              <x v="0"/>
            </reference>
            <reference field="4" count="9">
              <x v="1"/>
              <x v="2"/>
              <x v="3"/>
              <x v="4"/>
              <x v="5"/>
              <x v="6"/>
              <x v="7"/>
              <x v="8"/>
              <x v="9"/>
            </reference>
          </references>
        </pivotArea>
      </pivotAreas>
    </conditionalFormat>
  </conditional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9B431D7-E4AE-456F-9102-86581446712C}" name="PivotTable12"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L131:N133" firstHeaderRow="0" firstDataRow="1"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7"/>
  </rowFields>
  <rowItems count="2">
    <i>
      <x v="1"/>
    </i>
    <i t="grand">
      <x/>
    </i>
  </rowItems>
  <colFields count="1">
    <field x="-2"/>
  </colFields>
  <colItems count="2">
    <i>
      <x/>
    </i>
    <i i="1">
      <x v="1"/>
    </i>
  </colItems>
  <dataFields count="2">
    <dataField name="Count of Location Name (Destination)" fld="10" subtotal="count" baseField="0" baseItem="0"/>
    <dataField name="IDP" fld="43" baseField="0" baseItem="60817408"/>
  </dataFields>
  <formats count="23">
    <format dxfId="149">
      <pivotArea outline="0" collapsedLevelsAreSubtotals="1" fieldPosition="0"/>
    </format>
    <format dxfId="148">
      <pivotArea field="-2" type="button" dataOnly="0" labelOnly="1" outline="0" axis="axisCol" fieldPosition="0"/>
    </format>
    <format dxfId="147">
      <pivotArea field="-2" type="button" dataOnly="0" labelOnly="1" outline="0" axis="axisCol" fieldPosition="0"/>
    </format>
    <format dxfId="146">
      <pivotArea field="-2" type="button" dataOnly="0" labelOnly="1" outline="0" axis="axisCol" fieldPosition="0"/>
    </format>
    <format dxfId="145">
      <pivotArea field="25" type="button" dataOnly="0" labelOnly="1" outline="0"/>
    </format>
    <format dxfId="144">
      <pivotArea dataOnly="0" labelOnly="1" outline="0" fieldPosition="0">
        <references count="1">
          <reference field="4294967294" count="1">
            <x v="1"/>
          </reference>
        </references>
      </pivotArea>
    </format>
    <format dxfId="143">
      <pivotArea grandRow="1" outline="0" collapsedLevelsAreSubtotals="1" fieldPosition="0"/>
    </format>
    <format dxfId="142">
      <pivotArea dataOnly="0" labelOnly="1" grandRow="1" outline="0" fieldPosition="0"/>
    </format>
    <format dxfId="141">
      <pivotArea type="all" dataOnly="0" outline="0" fieldPosition="0"/>
    </format>
    <format dxfId="140">
      <pivotArea outline="0" collapsedLevelsAreSubtotals="1" fieldPosition="0"/>
    </format>
    <format dxfId="139">
      <pivotArea field="25" type="button" dataOnly="0" labelOnly="1" outline="0"/>
    </format>
    <format dxfId="138">
      <pivotArea dataOnly="0" labelOnly="1" grandRow="1" outline="0" fieldPosition="0"/>
    </format>
    <format dxfId="137">
      <pivotArea dataOnly="0" labelOnly="1" outline="0" fieldPosition="0">
        <references count="1">
          <reference field="4294967294" count="1">
            <x v="1"/>
          </reference>
        </references>
      </pivotArea>
    </format>
    <format dxfId="136">
      <pivotArea type="all" dataOnly="0" outline="0" fieldPosition="0"/>
    </format>
    <format dxfId="135">
      <pivotArea outline="0" collapsedLevelsAreSubtotals="1" fieldPosition="0"/>
    </format>
    <format dxfId="134">
      <pivotArea field="25" type="button" dataOnly="0" labelOnly="1" outline="0"/>
    </format>
    <format dxfId="133">
      <pivotArea dataOnly="0" labelOnly="1" grandRow="1" outline="0" fieldPosition="0"/>
    </format>
    <format dxfId="132">
      <pivotArea dataOnly="0" labelOnly="1" outline="0" fieldPosition="0">
        <references count="1">
          <reference field="4294967294" count="1">
            <x v="1"/>
          </reference>
        </references>
      </pivotArea>
    </format>
    <format dxfId="131">
      <pivotArea type="all" dataOnly="0" outline="0" fieldPosition="0"/>
    </format>
    <format dxfId="130">
      <pivotArea outline="0" collapsedLevelsAreSubtotals="1" fieldPosition="0"/>
    </format>
    <format dxfId="129">
      <pivotArea field="25" type="button" dataOnly="0" labelOnly="1" outline="0"/>
    </format>
    <format dxfId="128">
      <pivotArea dataOnly="0" labelOnly="1" grandRow="1" outline="0" fieldPosition="0"/>
    </format>
    <format dxfId="127">
      <pivotArea dataOnly="0" labelOnly="1" outline="0" fieldPosition="0">
        <references count="1">
          <reference field="4294967294" count="1">
            <x v="1"/>
          </reference>
        </references>
      </pivotArea>
    </format>
  </formats>
  <chartFormats count="2">
    <chartFormat chart="14" format="0" series="1">
      <pivotArea type="data" outline="0" fieldPosition="0">
        <references count="1">
          <reference field="4294967294" count="1" selected="0">
            <x v="1"/>
          </reference>
        </references>
      </pivotArea>
    </chartFormat>
    <chartFormat chart="14" format="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3CBD2A-8854-4D01-8214-F29141D33BCD}" name="PivotTable8"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D111:J122" firstHeaderRow="1" firstDataRow="2"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11">
        <item x="0"/>
        <item x="2"/>
        <item x="5"/>
        <item x="1"/>
        <item x="9"/>
        <item x="3"/>
        <item x="8"/>
        <item x="7"/>
        <item x="6"/>
        <item x="4"/>
        <item t="default"/>
      </items>
    </pivotField>
    <pivotField showAll="0"/>
    <pivotField showAll="0"/>
    <pivotField showAll="0"/>
    <pivotField showAll="0"/>
    <pivotField showAll="0"/>
    <pivotField showAll="0"/>
    <pivotField showAll="0"/>
    <pivotField showAll="0"/>
    <pivotField axis="axisCol" showAll="0">
      <items count="7">
        <item x="1"/>
        <item x="4"/>
        <item x="2"/>
        <item x="0"/>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4"/>
  </rowFields>
  <rowItems count="10">
    <i>
      <x v="1"/>
    </i>
    <i>
      <x v="2"/>
    </i>
    <i>
      <x v="3"/>
    </i>
    <i>
      <x v="4"/>
    </i>
    <i>
      <x v="5"/>
    </i>
    <i>
      <x v="6"/>
    </i>
    <i>
      <x v="7"/>
    </i>
    <i>
      <x v="8"/>
    </i>
    <i>
      <x v="9"/>
    </i>
    <i t="grand">
      <x/>
    </i>
  </rowItems>
  <colFields count="1">
    <field x="13"/>
  </colFields>
  <colItems count="6">
    <i>
      <x v="1"/>
    </i>
    <i>
      <x v="2"/>
    </i>
    <i>
      <x v="3"/>
    </i>
    <i>
      <x v="4"/>
    </i>
    <i>
      <x v="5"/>
    </i>
    <i t="grand">
      <x/>
    </i>
  </colItems>
  <dataFields count="1">
    <dataField name="IDP " fld="43" baseField="4" baseItem="1" numFmtId="166"/>
  </dataFields>
  <formats count="23">
    <format dxfId="172">
      <pivotArea outline="0" collapsedLevelsAreSubtotals="1" fieldPosition="0"/>
    </format>
    <format dxfId="171">
      <pivotArea field="-2" type="button" dataOnly="0" labelOnly="1" outline="0" axis="axisValues" fieldPosition="0"/>
    </format>
    <format dxfId="170">
      <pivotArea field="-2" type="button" dataOnly="0" labelOnly="1" outline="0" axis="axisValues" fieldPosition="0"/>
    </format>
    <format dxfId="169">
      <pivotArea field="-2" type="button" dataOnly="0" labelOnly="1" outline="0" axis="axisValues" fieldPosition="0"/>
    </format>
    <format dxfId="168">
      <pivotArea field="25" type="button" dataOnly="0" labelOnly="1" outline="0"/>
    </format>
    <format dxfId="167">
      <pivotArea grandRow="1" outline="0" collapsedLevelsAreSubtotals="1" fieldPosition="0"/>
    </format>
    <format dxfId="166">
      <pivotArea dataOnly="0" labelOnly="1" grandRow="1" outline="0" fieldPosition="0"/>
    </format>
    <format dxfId="165">
      <pivotArea type="all" dataOnly="0" outline="0" fieldPosition="0"/>
    </format>
    <format dxfId="164">
      <pivotArea outline="0" collapsedLevelsAreSubtotals="1" fieldPosition="0"/>
    </format>
    <format dxfId="163">
      <pivotArea field="25" type="button" dataOnly="0" labelOnly="1" outline="0"/>
    </format>
    <format dxfId="162">
      <pivotArea dataOnly="0" labelOnly="1" grandRow="1" outline="0" fieldPosition="0"/>
    </format>
    <format dxfId="161">
      <pivotArea type="all" dataOnly="0" outline="0" fieldPosition="0"/>
    </format>
    <format dxfId="160">
      <pivotArea outline="0" collapsedLevelsAreSubtotals="1" fieldPosition="0"/>
    </format>
    <format dxfId="159">
      <pivotArea field="25" type="button" dataOnly="0" labelOnly="1" outline="0"/>
    </format>
    <format dxfId="158">
      <pivotArea dataOnly="0" labelOnly="1" grandRow="1" outline="0" fieldPosition="0"/>
    </format>
    <format dxfId="157">
      <pivotArea type="all" dataOnly="0" outline="0" fieldPosition="0"/>
    </format>
    <format dxfId="156">
      <pivotArea outline="0" collapsedLevelsAreSubtotals="1" fieldPosition="0"/>
    </format>
    <format dxfId="155">
      <pivotArea field="4" type="button" dataOnly="0" labelOnly="1" outline="0" axis="axisRow" fieldPosition="0"/>
    </format>
    <format dxfId="154">
      <pivotArea dataOnly="0" labelOnly="1" fieldPosition="0">
        <references count="1">
          <reference field="4" count="0"/>
        </references>
      </pivotArea>
    </format>
    <format dxfId="153">
      <pivotArea dataOnly="0" labelOnly="1" grandRow="1" outline="0" fieldPosition="0"/>
    </format>
    <format dxfId="152">
      <pivotArea collapsedLevelsAreSubtotals="1" fieldPosition="0">
        <references count="2">
          <reference field="4294967294" count="1" selected="0">
            <x v="0"/>
          </reference>
          <reference field="4" count="5">
            <x v="1"/>
            <x v="2"/>
            <x v="4"/>
            <x v="5"/>
            <x v="7"/>
          </reference>
        </references>
      </pivotArea>
    </format>
    <format dxfId="151">
      <pivotArea outline="0" fieldPosition="0">
        <references count="1">
          <reference field="4294967294" count="1">
            <x v="0"/>
          </reference>
        </references>
      </pivotArea>
    </format>
    <format dxfId="150">
      <pivotArea outline="0" collapsedLevelsAreSubtotals="1" fieldPosition="0"/>
    </format>
  </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35E06A0-CCE6-4FD3-B693-0F43A0B87044}" name="PivotTable10"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D131:J140" firstHeaderRow="1" firstDataRow="3" firstDataCol="1"/>
  <pivotFields count="85">
    <pivotField axis="axisRow"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sd="0" x="5"/>
        <item x="6"/>
        <item sd="0" x="7"/>
        <item sd="0" x="8"/>
        <item sd="0" x="9"/>
        <item sd="0" x="10"/>
        <item x="11"/>
        <item sd="0" x="12"/>
        <item x="13"/>
        <item t="default"/>
      </items>
    </pivotField>
  </pivotFields>
  <rowFields count="2">
    <field x="84"/>
    <field x="0"/>
  </rowFields>
  <rowItems count="7">
    <i>
      <x v="5"/>
    </i>
    <i>
      <x v="7"/>
    </i>
    <i>
      <x v="8"/>
    </i>
    <i>
      <x v="9"/>
    </i>
    <i>
      <x v="10"/>
    </i>
    <i>
      <x v="12"/>
    </i>
    <i t="grand">
      <x/>
    </i>
  </rowItems>
  <colFields count="2">
    <field x="25"/>
    <field x="-2"/>
  </colFields>
  <colItems count="6">
    <i>
      <x/>
      <x/>
    </i>
    <i r="1" i="1">
      <x v="1"/>
    </i>
    <i>
      <x v="1"/>
      <x/>
    </i>
    <i r="1" i="1">
      <x v="1"/>
    </i>
    <i t="grand">
      <x/>
    </i>
    <i t="grand" i="1">
      <x/>
    </i>
  </colItems>
  <dataFields count="2">
    <dataField name="Number of locations assessed " fld="10" subtotal="count" baseField="0" baseItem="0"/>
    <dataField name="IDP" fld="43" baseField="0" baseItem="60817408"/>
  </dataFields>
  <formats count="26">
    <format dxfId="198">
      <pivotArea outline="0" collapsedLevelsAreSubtotals="1" fieldPosition="0"/>
    </format>
    <format dxfId="197">
      <pivotArea field="-2" type="button" dataOnly="0" labelOnly="1" outline="0" axis="axisCol" fieldPosition="1"/>
    </format>
    <format dxfId="196">
      <pivotArea field="-2" type="button" dataOnly="0" labelOnly="1" outline="0" axis="axisCol" fieldPosition="1"/>
    </format>
    <format dxfId="195">
      <pivotArea field="-2" type="button" dataOnly="0" labelOnly="1" outline="0" axis="axisCol" fieldPosition="1"/>
    </format>
    <format dxfId="194">
      <pivotArea field="25" type="button" dataOnly="0" labelOnly="1" outline="0" axis="axisCol" fieldPosition="0"/>
    </format>
    <format dxfId="193">
      <pivotArea dataOnly="0" labelOnly="1" outline="0" fieldPosition="0">
        <references count="1">
          <reference field="4294967294" count="2">
            <x v="0"/>
            <x v="1"/>
          </reference>
        </references>
      </pivotArea>
    </format>
    <format dxfId="192">
      <pivotArea grandRow="1" outline="0" collapsedLevelsAreSubtotals="1" fieldPosition="0"/>
    </format>
    <format dxfId="191">
      <pivotArea dataOnly="0" labelOnly="1" grandRow="1" outline="0" fieldPosition="0"/>
    </format>
    <format dxfId="190">
      <pivotArea type="all" dataOnly="0" outline="0" fieldPosition="0"/>
    </format>
    <format dxfId="189">
      <pivotArea outline="0" collapsedLevelsAreSubtotals="1" fieldPosition="0"/>
    </format>
    <format dxfId="188">
      <pivotArea field="25" type="button" dataOnly="0" labelOnly="1" outline="0" axis="axisCol" fieldPosition="0"/>
    </format>
    <format dxfId="187">
      <pivotArea dataOnly="0" labelOnly="1" fieldPosition="0">
        <references count="1">
          <reference field="25" count="0"/>
        </references>
      </pivotArea>
    </format>
    <format dxfId="186">
      <pivotArea dataOnly="0" labelOnly="1" grandRow="1" outline="0" fieldPosition="0"/>
    </format>
    <format dxfId="185">
      <pivotArea dataOnly="0" labelOnly="1" outline="0" fieldPosition="0">
        <references count="1">
          <reference field="4294967294" count="2">
            <x v="0"/>
            <x v="1"/>
          </reference>
        </references>
      </pivotArea>
    </format>
    <format dxfId="184">
      <pivotArea type="all" dataOnly="0" outline="0" fieldPosition="0"/>
    </format>
    <format dxfId="183">
      <pivotArea outline="0" collapsedLevelsAreSubtotals="1" fieldPosition="0"/>
    </format>
    <format dxfId="182">
      <pivotArea field="25" type="button" dataOnly="0" labelOnly="1" outline="0" axis="axisCol" fieldPosition="0"/>
    </format>
    <format dxfId="181">
      <pivotArea dataOnly="0" labelOnly="1" fieldPosition="0">
        <references count="1">
          <reference field="25" count="0"/>
        </references>
      </pivotArea>
    </format>
    <format dxfId="180">
      <pivotArea dataOnly="0" labelOnly="1" grandRow="1" outline="0" fieldPosition="0"/>
    </format>
    <format dxfId="179">
      <pivotArea dataOnly="0" labelOnly="1" outline="0" fieldPosition="0">
        <references count="1">
          <reference field="4294967294" count="2">
            <x v="0"/>
            <x v="1"/>
          </reference>
        </references>
      </pivotArea>
    </format>
    <format dxfId="178">
      <pivotArea type="all" dataOnly="0" outline="0" fieldPosition="0"/>
    </format>
    <format dxfId="177">
      <pivotArea outline="0" collapsedLevelsAreSubtotals="1" fieldPosition="0"/>
    </format>
    <format dxfId="176">
      <pivotArea field="25" type="button" dataOnly="0" labelOnly="1" outline="0" axis="axisCol" fieldPosition="0"/>
    </format>
    <format dxfId="175">
      <pivotArea dataOnly="0" labelOnly="1" fieldPosition="0">
        <references count="1">
          <reference field="25" count="1">
            <x v="1"/>
          </reference>
        </references>
      </pivotArea>
    </format>
    <format dxfId="174">
      <pivotArea dataOnly="0" labelOnly="1" grandRow="1" outline="0" fieldPosition="0"/>
    </format>
    <format dxfId="173">
      <pivotArea dataOnly="0" labelOnly="1" outline="0" fieldPosition="0">
        <references count="1">
          <reference field="4294967294" count="2">
            <x v="0"/>
            <x v="1"/>
          </reference>
        </references>
      </pivotArea>
    </format>
  </formats>
  <chartFormats count="2">
    <chartFormat chart="14" format="0" series="1">
      <pivotArea type="data" outline="0" fieldPosition="0">
        <references count="1">
          <reference field="4294967294" count="1" selected="0">
            <x v="1"/>
          </reference>
        </references>
      </pivotArea>
    </chartFormat>
    <chartFormat chart="14" format="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737906E-688F-4670-BBA7-F4D603F59103}" name="PivotTable11"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D79:N83" firstHeaderRow="1" firstDataRow="2"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Col" showAll="0">
      <items count="11">
        <item x="0"/>
        <item x="2"/>
        <item x="5"/>
        <item x="1"/>
        <item x="9"/>
        <item x="3"/>
        <item x="8"/>
        <item x="7"/>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x="1"/>
        <item x="2"/>
        <item x="3"/>
        <item t="default"/>
      </items>
    </pivotField>
    <pivotField axis="axisRow" showAll="0">
      <items count="14">
        <item h="1" x="0"/>
        <item h="1" x="1"/>
        <item h="1" x="4"/>
        <item h="1" m="1" x="12"/>
        <item h="1" m="1" x="11"/>
        <item h="1" x="3"/>
        <item x="6"/>
        <item x="8"/>
        <item h="1" x="2"/>
        <item h="1" x="9"/>
        <item h="1" x="5"/>
        <item h="1" x="7"/>
        <item h="1"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showAll="0"/>
    <pivotField showAll="0"/>
    <pivotField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6"/>
  </rowFields>
  <rowItems count="3">
    <i>
      <x v="6"/>
    </i>
    <i>
      <x v="7"/>
    </i>
    <i t="grand">
      <x/>
    </i>
  </rowItems>
  <colFields count="1">
    <field x="4"/>
  </colFields>
  <colItems count="10">
    <i>
      <x v="1"/>
    </i>
    <i>
      <x v="2"/>
    </i>
    <i>
      <x v="3"/>
    </i>
    <i>
      <x v="4"/>
    </i>
    <i>
      <x v="5"/>
    </i>
    <i>
      <x v="6"/>
    </i>
    <i>
      <x v="7"/>
    </i>
    <i>
      <x v="8"/>
    </i>
    <i>
      <x v="9"/>
    </i>
    <i t="grand">
      <x/>
    </i>
  </colItems>
  <dataFields count="1">
    <dataField name="% IDP " fld="43" showDataAs="percentOfTotal" baseField="4" baseItem="1" numFmtId="10"/>
  </dataFields>
  <formats count="28">
    <format dxfId="226">
      <pivotArea outline="0" collapsedLevelsAreSubtotals="1" fieldPosition="0"/>
    </format>
    <format dxfId="225">
      <pivotArea field="-2" type="button" dataOnly="0" labelOnly="1" outline="0" axis="axisValues" fieldPosition="0"/>
    </format>
    <format dxfId="224">
      <pivotArea field="-2" type="button" dataOnly="0" labelOnly="1" outline="0" axis="axisValues" fieldPosition="0"/>
    </format>
    <format dxfId="223">
      <pivotArea field="-2" type="button" dataOnly="0" labelOnly="1" outline="0" axis="axisValues" fieldPosition="0"/>
    </format>
    <format dxfId="222">
      <pivotArea field="25" type="button" dataOnly="0" labelOnly="1" outline="0"/>
    </format>
    <format dxfId="221">
      <pivotArea grandRow="1" outline="0" collapsedLevelsAreSubtotals="1" fieldPosition="0"/>
    </format>
    <format dxfId="220">
      <pivotArea dataOnly="0" labelOnly="1" grandRow="1" outline="0" fieldPosition="0"/>
    </format>
    <format dxfId="219">
      <pivotArea type="all" dataOnly="0" outline="0" fieldPosition="0"/>
    </format>
    <format dxfId="218">
      <pivotArea outline="0" collapsedLevelsAreSubtotals="1" fieldPosition="0"/>
    </format>
    <format dxfId="217">
      <pivotArea field="25" type="button" dataOnly="0" labelOnly="1" outline="0"/>
    </format>
    <format dxfId="216">
      <pivotArea dataOnly="0" labelOnly="1" grandRow="1" outline="0" fieldPosition="0"/>
    </format>
    <format dxfId="215">
      <pivotArea type="all" dataOnly="0" outline="0" fieldPosition="0"/>
    </format>
    <format dxfId="214">
      <pivotArea outline="0" collapsedLevelsAreSubtotals="1" fieldPosition="0"/>
    </format>
    <format dxfId="213">
      <pivotArea field="25" type="button" dataOnly="0" labelOnly="1" outline="0"/>
    </format>
    <format dxfId="212">
      <pivotArea dataOnly="0" labelOnly="1" grandRow="1" outline="0" fieldPosition="0"/>
    </format>
    <format dxfId="211">
      <pivotArea type="all" dataOnly="0" outline="0" fieldPosition="0"/>
    </format>
    <format dxfId="210">
      <pivotArea outline="0" collapsedLevelsAreSubtotals="1" fieldPosition="0"/>
    </format>
    <format dxfId="209">
      <pivotArea field="4" type="button" dataOnly="0" labelOnly="1" outline="0" axis="axisCol" fieldPosition="0"/>
    </format>
    <format dxfId="208">
      <pivotArea dataOnly="0" labelOnly="1" fieldPosition="0">
        <references count="1">
          <reference field="4" count="0"/>
        </references>
      </pivotArea>
    </format>
    <format dxfId="207">
      <pivotArea dataOnly="0" labelOnly="1" grandRow="1" outline="0" fieldPosition="0"/>
    </format>
    <format dxfId="206">
      <pivotArea outline="0" fieldPosition="0">
        <references count="1">
          <reference field="4294967294" count="1">
            <x v="0"/>
          </reference>
        </references>
      </pivotArea>
    </format>
    <format dxfId="205">
      <pivotArea collapsedLevelsAreSubtotals="1" fieldPosition="0">
        <references count="2">
          <reference field="4294967294" count="1" selected="0">
            <x v="0"/>
          </reference>
          <reference field="4" count="5">
            <x v="1"/>
            <x v="2"/>
            <x v="4"/>
            <x v="5"/>
            <x v="7"/>
          </reference>
        </references>
      </pivotArea>
    </format>
    <format dxfId="204">
      <pivotArea collapsedLevelsAreSubtotals="1" fieldPosition="0">
        <references count="1">
          <reference field="26" count="2">
            <x v="6"/>
            <x v="7"/>
          </reference>
        </references>
      </pivotArea>
    </format>
    <format dxfId="203">
      <pivotArea dataOnly="0" labelOnly="1" fieldPosition="0">
        <references count="1">
          <reference field="26" count="2">
            <x v="6"/>
            <x v="7"/>
          </reference>
        </references>
      </pivotArea>
    </format>
    <format dxfId="202">
      <pivotArea collapsedLevelsAreSubtotals="1" fieldPosition="0">
        <references count="2">
          <reference field="4" count="1" selected="0">
            <x v="4"/>
          </reference>
          <reference field="26" count="1">
            <x v="7"/>
          </reference>
        </references>
      </pivotArea>
    </format>
    <format dxfId="201">
      <pivotArea collapsedLevelsAreSubtotals="1" fieldPosition="0">
        <references count="2">
          <reference field="4" count="1" selected="0">
            <x v="2"/>
          </reference>
          <reference field="26" count="1">
            <x v="7"/>
          </reference>
        </references>
      </pivotArea>
    </format>
    <format dxfId="200">
      <pivotArea collapsedLevelsAreSubtotals="1" fieldPosition="0">
        <references count="2">
          <reference field="4" count="1" selected="0">
            <x v="5"/>
          </reference>
          <reference field="26" count="1">
            <x v="7"/>
          </reference>
        </references>
      </pivotArea>
    </format>
    <format dxfId="199">
      <pivotArea collapsedLevelsAreSubtotals="1" fieldPosition="0">
        <references count="2">
          <reference field="4" count="1" selected="0">
            <x v="1"/>
          </reference>
          <reference field="26" count="1">
            <x v="7"/>
          </reference>
        </references>
      </pivotArea>
    </format>
  </formats>
  <conditionalFormats count="3">
    <conditionalFormat priority="6">
      <pivotAreas count="1">
        <pivotArea type="data" collapsedLevelsAreSubtotals="1" fieldPosition="0">
          <references count="3">
            <reference field="4294967294" count="1" selected="0">
              <x v="0"/>
            </reference>
            <reference field="4" count="5" selected="0">
              <x v="1"/>
              <x v="2"/>
              <x v="4"/>
              <x v="5"/>
              <x v="7"/>
            </reference>
            <reference field="26" count="4">
              <x v="3"/>
              <x v="6"/>
              <x v="7"/>
              <x v="9"/>
            </reference>
          </references>
        </pivotArea>
      </pivotAreas>
    </conditionalFormat>
    <conditionalFormat priority="5">
      <pivotAreas count="1">
        <pivotArea type="data" collapsedLevelsAreSubtotals="1" fieldPosition="0">
          <references count="3">
            <reference field="4294967294" count="1" selected="0">
              <x v="0"/>
            </reference>
            <reference field="4" count="5" selected="0">
              <x v="1"/>
              <x v="2"/>
              <x v="4"/>
              <x v="5"/>
              <x v="7"/>
            </reference>
            <reference field="26" count="1">
              <x v="12"/>
            </reference>
          </references>
        </pivotArea>
      </pivotAreas>
    </conditionalFormat>
    <conditionalFormat priority="4">
      <pivotAreas count="1">
        <pivotArea type="data" collapsedLevelsAreSubtotals="1" fieldPosition="0">
          <references count="3">
            <reference field="4294967294" count="1" selected="0">
              <x v="0"/>
            </reference>
            <reference field="4" count="5" selected="0">
              <x v="1"/>
              <x v="2"/>
              <x v="4"/>
              <x v="5"/>
              <x v="7"/>
            </reference>
            <reference field="26" count="1">
              <x v="11"/>
            </reference>
          </references>
        </pivotArea>
      </pivotAreas>
    </conditionalFormat>
  </conditional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79B56C8-67D2-46D7-BF8B-8FBC3C1E6140}" name="PivotTable3" cacheId="0"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rowHeaderCaption="Location type">
  <location ref="D22:H25" firstHeaderRow="0" firstDataRow="1"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1"/>
        <item x="2"/>
        <item x="3"/>
        <item t="default"/>
      </items>
    </pivotField>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dataField="1" showAll="0"/>
    <pivotField showAll="0"/>
    <pivotField dataField="1"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5"/>
  </rowFields>
  <rowItems count="3">
    <i>
      <x/>
    </i>
    <i>
      <x v="1"/>
    </i>
    <i t="grand">
      <x/>
    </i>
  </rowItems>
  <colFields count="1">
    <field x="-2"/>
  </colFields>
  <colItems count="4">
    <i>
      <x/>
    </i>
    <i i="1">
      <x v="1"/>
    </i>
    <i i="2">
      <x v="2"/>
    </i>
    <i i="3">
      <x v="3"/>
    </i>
  </colItems>
  <dataFields count="4">
    <dataField name="Number of locations assessed " fld="10" subtotal="count" baseField="0" baseItem="0"/>
    <dataField name="IDP" fld="43" baseField="0" baseItem="60817408"/>
    <dataField name="Returnee" fld="45" baseField="0" baseItem="60817408"/>
    <dataField name="Relocated" fld="47" baseField="0" baseItem="60817408"/>
  </dataFields>
  <formats count="26">
    <format dxfId="252">
      <pivotArea outline="0" collapsedLevelsAreSubtotals="1" fieldPosition="0"/>
    </format>
    <format dxfId="251">
      <pivotArea field="-2" type="button" dataOnly="0" labelOnly="1" outline="0" axis="axisCol" fieldPosition="0"/>
    </format>
    <format dxfId="250">
      <pivotArea field="-2" type="button" dataOnly="0" labelOnly="1" outline="0" axis="axisCol" fieldPosition="0"/>
    </format>
    <format dxfId="249">
      <pivotArea field="-2" type="button" dataOnly="0" labelOnly="1" outline="0" axis="axisCol" fieldPosition="0"/>
    </format>
    <format dxfId="248">
      <pivotArea field="25" type="button" dataOnly="0" labelOnly="1" outline="0" axis="axisRow" fieldPosition="0"/>
    </format>
    <format dxfId="247">
      <pivotArea dataOnly="0" labelOnly="1" outline="0" fieldPosition="0">
        <references count="1">
          <reference field="4294967294" count="4">
            <x v="0"/>
            <x v="1"/>
            <x v="2"/>
            <x v="3"/>
          </reference>
        </references>
      </pivotArea>
    </format>
    <format dxfId="246">
      <pivotArea grandRow="1" outline="0" collapsedLevelsAreSubtotals="1" fieldPosition="0"/>
    </format>
    <format dxfId="245">
      <pivotArea dataOnly="0" labelOnly="1" grandRow="1" outline="0" fieldPosition="0"/>
    </format>
    <format dxfId="244">
      <pivotArea type="all" dataOnly="0" outline="0" fieldPosition="0"/>
    </format>
    <format dxfId="243">
      <pivotArea outline="0" collapsedLevelsAreSubtotals="1" fieldPosition="0"/>
    </format>
    <format dxfId="242">
      <pivotArea field="25" type="button" dataOnly="0" labelOnly="1" outline="0" axis="axisRow" fieldPosition="0"/>
    </format>
    <format dxfId="241">
      <pivotArea dataOnly="0" labelOnly="1" fieldPosition="0">
        <references count="1">
          <reference field="25" count="0"/>
        </references>
      </pivotArea>
    </format>
    <format dxfId="240">
      <pivotArea dataOnly="0" labelOnly="1" grandRow="1" outline="0" fieldPosition="0"/>
    </format>
    <format dxfId="239">
      <pivotArea dataOnly="0" labelOnly="1" outline="0" fieldPosition="0">
        <references count="1">
          <reference field="4294967294" count="4">
            <x v="0"/>
            <x v="1"/>
            <x v="2"/>
            <x v="3"/>
          </reference>
        </references>
      </pivotArea>
    </format>
    <format dxfId="238">
      <pivotArea type="all" dataOnly="0" outline="0" fieldPosition="0"/>
    </format>
    <format dxfId="237">
      <pivotArea outline="0" collapsedLevelsAreSubtotals="1" fieldPosition="0"/>
    </format>
    <format dxfId="236">
      <pivotArea field="25" type="button" dataOnly="0" labelOnly="1" outline="0" axis="axisRow" fieldPosition="0"/>
    </format>
    <format dxfId="235">
      <pivotArea dataOnly="0" labelOnly="1" fieldPosition="0">
        <references count="1">
          <reference field="25" count="0"/>
        </references>
      </pivotArea>
    </format>
    <format dxfId="234">
      <pivotArea dataOnly="0" labelOnly="1" grandRow="1" outline="0" fieldPosition="0"/>
    </format>
    <format dxfId="233">
      <pivotArea dataOnly="0" labelOnly="1" outline="0" fieldPosition="0">
        <references count="1">
          <reference field="4294967294" count="4">
            <x v="0"/>
            <x v="1"/>
            <x v="2"/>
            <x v="3"/>
          </reference>
        </references>
      </pivotArea>
    </format>
    <format dxfId="232">
      <pivotArea type="all" dataOnly="0" outline="0" fieldPosition="0"/>
    </format>
    <format dxfId="231">
      <pivotArea outline="0" collapsedLevelsAreSubtotals="1" fieldPosition="0"/>
    </format>
    <format dxfId="230">
      <pivotArea field="25" type="button" dataOnly="0" labelOnly="1" outline="0" axis="axisRow" fieldPosition="0"/>
    </format>
    <format dxfId="229">
      <pivotArea dataOnly="0" labelOnly="1" fieldPosition="0">
        <references count="1">
          <reference field="25" count="1">
            <x v="1"/>
          </reference>
        </references>
      </pivotArea>
    </format>
    <format dxfId="228">
      <pivotArea dataOnly="0" labelOnly="1" grandRow="1" outline="0" fieldPosition="0"/>
    </format>
    <format dxfId="227">
      <pivotArea dataOnly="0" labelOnly="1" outline="0" fieldPosition="0">
        <references count="1">
          <reference field="4294967294" count="4">
            <x v="0"/>
            <x v="1"/>
            <x v="2"/>
            <x v="3"/>
          </reference>
        </references>
      </pivotArea>
    </format>
  </formats>
  <chartFormats count="2">
    <chartFormat chart="14" format="0" series="1">
      <pivotArea type="data" outline="0" fieldPosition="0">
        <references count="1">
          <reference field="4294967294" count="1" selected="0">
            <x v="1"/>
          </reference>
        </references>
      </pivotArea>
    </chartFormat>
    <chartFormat chart="14" format="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22B1386-4906-4933-BAE3-5CFFB02F0B66}" name="PivotTable2" cacheId="0" dataOnRows="1" applyNumberFormats="0" applyBorderFormats="0" applyFontFormats="0" applyPatternFormats="0" applyAlignmentFormats="0" applyWidthHeightFormats="1" dataCaption="Affected population category (ind)" missingCaption="N/A" updatedVersion="6" minRefreshableVersion="5" itemPrintTitles="1" createdVersion="6" indent="0" outline="1" outlineData="1" multipleFieldFilters="0" chartFormat="15">
  <location ref="D13:E16" firstHeaderRow="1" firstDataRow="1" firstDataCol="1"/>
  <pivotFields count="85">
    <pivotField numFmtId="1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4">
        <item h="1" x="10"/>
        <item h="1" x="0"/>
        <item h="1" x="1"/>
        <item h="1" x="4"/>
        <item h="1" m="1" x="12"/>
        <item h="1" m="1" x="11"/>
        <item h="1" x="7"/>
        <item h="1" x="3"/>
        <item x="6"/>
        <item x="8"/>
        <item h="1" x="2"/>
        <item h="1" x="9"/>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dataField="1" numFmtId="166" showAll="0"/>
    <pivotField showAll="0"/>
    <pivotField dataField="1" showAll="0"/>
    <pivotField showAll="0"/>
    <pivotField dataField="1"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3">
    <i>
      <x/>
    </i>
    <i i="1">
      <x v="1"/>
    </i>
    <i i="2">
      <x v="2"/>
    </i>
  </rowItems>
  <colItems count="1">
    <i/>
  </colItems>
  <dataFields count="3">
    <dataField name="IDP" fld="43" baseField="0" baseItem="60817408"/>
    <dataField name="Returnee" fld="45" baseField="0" baseItem="60817408"/>
    <dataField name="Relocated" fld="47" baseField="0" baseItem="60817408"/>
  </dataFields>
  <formats count="19">
    <format dxfId="271">
      <pivotArea outline="0" collapsedLevelsAreSubtotals="1" fieldPosition="0"/>
    </format>
    <format dxfId="270">
      <pivotArea field="-2" type="button" dataOnly="0" labelOnly="1" outline="0" axis="axisRow" fieldPosition="0"/>
    </format>
    <format dxfId="269">
      <pivotArea field="-2" type="button" dataOnly="0" labelOnly="1" outline="0" axis="axisRow" fieldPosition="0"/>
    </format>
    <format dxfId="268">
      <pivotArea field="-2" type="button" dataOnly="0" labelOnly="1" outline="0" axis="axisRow" fieldPosition="0"/>
    </format>
    <format dxfId="267">
      <pivotArea type="all" dataOnly="0" outline="0" fieldPosition="0"/>
    </format>
    <format dxfId="266">
      <pivotArea outline="0" collapsedLevelsAreSubtotals="1" fieldPosition="0"/>
    </format>
    <format dxfId="265">
      <pivotArea field="-2" type="button" dataOnly="0" labelOnly="1" outline="0" axis="axisRow" fieldPosition="0"/>
    </format>
    <format dxfId="264">
      <pivotArea dataOnly="0" labelOnly="1" outline="0" fieldPosition="0">
        <references count="1">
          <reference field="4294967294" count="3">
            <x v="0"/>
            <x v="1"/>
            <x v="2"/>
          </reference>
        </references>
      </pivotArea>
    </format>
    <format dxfId="263">
      <pivotArea dataOnly="0" labelOnly="1" grandCol="1" outline="0" axis="axisCol" fieldPosition="0"/>
    </format>
    <format dxfId="262">
      <pivotArea type="all" dataOnly="0" outline="0" fieldPosition="0"/>
    </format>
    <format dxfId="261">
      <pivotArea outline="0" collapsedLevelsAreSubtotals="1" fieldPosition="0"/>
    </format>
    <format dxfId="260">
      <pivotArea field="-2" type="button" dataOnly="0" labelOnly="1" outline="0" axis="axisRow" fieldPosition="0"/>
    </format>
    <format dxfId="259">
      <pivotArea dataOnly="0" labelOnly="1" outline="0" fieldPosition="0">
        <references count="1">
          <reference field="4294967294" count="3">
            <x v="0"/>
            <x v="1"/>
            <x v="2"/>
          </reference>
        </references>
      </pivotArea>
    </format>
    <format dxfId="258">
      <pivotArea dataOnly="0" labelOnly="1" grandCol="1" outline="0" axis="axisCol" fieldPosition="0"/>
    </format>
    <format dxfId="257">
      <pivotArea type="all" dataOnly="0" outline="0" fieldPosition="0"/>
    </format>
    <format dxfId="256">
      <pivotArea outline="0" collapsedLevelsAreSubtotals="1" fieldPosition="0"/>
    </format>
    <format dxfId="255">
      <pivotArea field="-2" type="button" dataOnly="0" labelOnly="1" outline="0" axis="axisRow" fieldPosition="0"/>
    </format>
    <format dxfId="254">
      <pivotArea dataOnly="0" labelOnly="1" outline="0" fieldPosition="0">
        <references count="1">
          <reference field="4294967294" count="3">
            <x v="0"/>
            <x v="1"/>
            <x v="2"/>
          </reference>
        </references>
      </pivotArea>
    </format>
    <format dxfId="253">
      <pivotArea dataOnly="0" labelOnly="1" grandCol="1" outline="0" axis="axisCol" fieldPosition="0"/>
    </format>
  </formats>
  <chartFormats count="2">
    <chartFormat chart="14" format="0" series="1">
      <pivotArea type="data" outline="0" fieldPosition="0">
        <references count="1">
          <reference field="4294967294" count="1" selected="0">
            <x v="0"/>
          </reference>
        </references>
      </pivotArea>
    </chartFormat>
    <chartFormat chart="14" format="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482EE97-F029-4D8C-B8EE-F6D178CCCE2F}" name="PivotTable9" cacheId="0" applyNumberFormats="0" applyBorderFormats="0" applyFontFormats="0" applyPatternFormats="0" applyAlignmentFormats="0" applyWidthHeightFormats="1" dataCaption="Affected population category (ind)" missingCaption="N/A" updatedVersion="6" minRefreshableVersion="5" itemPrintTitles="1" createdVersion="6" indent="0" compact="0" compactData="0" multipleFieldFilters="0" chartFormat="15" rowHeaderCaption="Location type">
  <location ref="V55:AC131" firstHeaderRow="0" firstDataRow="1" firstDataCol="4"/>
  <pivotFields count="85">
    <pivotField compact="0" numFmtId="1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0"/>
        <item x="2"/>
        <item x="5"/>
        <item x="1"/>
        <item x="9"/>
        <item x="3"/>
        <item x="8"/>
        <item x="7"/>
        <item x="6"/>
        <item x="4"/>
      </items>
      <extLst>
        <ext xmlns:x14="http://schemas.microsoft.com/office/spreadsheetml/2009/9/main" uri="{2946ED86-A175-432a-8AC1-64E0C546D7DE}">
          <x14:pivotField fillDownLabels="1"/>
        </ext>
      </extLst>
    </pivotField>
    <pivotField axis="axisRow" compact="0" outline="0" showAll="0" defaultSubtotal="0">
      <items count="42">
        <item x="17"/>
        <item x="19"/>
        <item x="3"/>
        <item x="16"/>
        <item x="15"/>
        <item x="23"/>
        <item x="24"/>
        <item x="10"/>
        <item x="39"/>
        <item x="6"/>
        <item x="22"/>
        <item x="32"/>
        <item x="14"/>
        <item x="9"/>
        <item x="2"/>
        <item x="1"/>
        <item x="37"/>
        <item x="36"/>
        <item x="35"/>
        <item x="21"/>
        <item x="20"/>
        <item x="29"/>
        <item x="28"/>
        <item x="4"/>
        <item x="33"/>
        <item x="31"/>
        <item x="25"/>
        <item x="30"/>
        <item x="11"/>
        <item x="12"/>
        <item x="13"/>
        <item x="38"/>
        <item x="8"/>
        <item x="34"/>
        <item x="18"/>
        <item x="5"/>
        <item x="26"/>
        <item x="7"/>
        <item x="27"/>
        <item x="0"/>
        <item x="40"/>
        <item x="41"/>
      </items>
      <extLst>
        <ext xmlns:x14="http://schemas.microsoft.com/office/spreadsheetml/2009/9/main" uri="{2946ED86-A175-432a-8AC1-64E0C546D7DE}">
          <x14:pivotField fillDownLabels="1"/>
        </ext>
      </extLst>
    </pivotField>
    <pivotField axis="axisRow" compact="0" outline="0" showAll="0" defaultSubtotal="0">
      <items count="43">
        <item x="0"/>
        <item x="23"/>
        <item x="38"/>
        <item x="37"/>
        <item x="33"/>
        <item x="24"/>
        <item x="32"/>
        <item x="10"/>
        <item x="14"/>
        <item x="40"/>
        <item x="34"/>
        <item x="25"/>
        <item x="30"/>
        <item x="17"/>
        <item x="8"/>
        <item x="19"/>
        <item x="36"/>
        <item x="5"/>
        <item x="21"/>
        <item x="20"/>
        <item x="3"/>
        <item x="26"/>
        <item x="7"/>
        <item x="29"/>
        <item x="28"/>
        <item x="6"/>
        <item x="35"/>
        <item x="31"/>
        <item x="4"/>
        <item x="9"/>
        <item x="27"/>
        <item x="16"/>
        <item x="11"/>
        <item x="12"/>
        <item x="13"/>
        <item x="39"/>
        <item x="22"/>
        <item x="18"/>
        <item x="15"/>
        <item x="2"/>
        <item x="1"/>
        <item x="41"/>
        <item x="42"/>
      </items>
      <extLst>
        <ext xmlns:x14="http://schemas.microsoft.com/office/spreadsheetml/2009/9/main" uri="{2946ED86-A175-432a-8AC1-64E0C546D7DE}">
          <x14:pivotField fillDownLabels="1"/>
        </ext>
      </extLst>
    </pivotField>
    <pivotField axis="axisRow" compact="0" outline="0" showAll="0" defaultSubtotal="0">
      <items count="112">
        <item x="79"/>
        <item x="90"/>
        <item x="67"/>
        <item x="22"/>
        <item x="25"/>
        <item x="12"/>
        <item x="3"/>
        <item x="10"/>
        <item x="21"/>
        <item x="23"/>
        <item x="20"/>
        <item x="69"/>
        <item x="73"/>
        <item x="74"/>
        <item x="70"/>
        <item x="36"/>
        <item x="41"/>
        <item x="59"/>
        <item x="13"/>
        <item x="101"/>
        <item x="7"/>
        <item x="57"/>
        <item x="31"/>
        <item x="29"/>
        <item x="54"/>
        <item x="30"/>
        <item x="58"/>
        <item x="32"/>
        <item x="60"/>
        <item x="19"/>
        <item x="71"/>
        <item x="62"/>
        <item x="68"/>
        <item x="83"/>
        <item x="11"/>
        <item x="2"/>
        <item x="4"/>
        <item x="1"/>
        <item x="96"/>
        <item x="93"/>
        <item x="99"/>
        <item x="95"/>
        <item x="91"/>
        <item x="89"/>
        <item x="97"/>
        <item x="98"/>
        <item x="92"/>
        <item x="94"/>
        <item x="37"/>
        <item x="27"/>
        <item x="39"/>
        <item x="64"/>
        <item x="66"/>
        <item x="26"/>
        <item x="45"/>
        <item x="46"/>
        <item x="47"/>
        <item x="51"/>
        <item x="50"/>
        <item x="48"/>
        <item x="44"/>
        <item x="78"/>
        <item x="49"/>
        <item x="33"/>
        <item x="34"/>
        <item x="35"/>
        <item x="28"/>
        <item x="5"/>
        <item x="75"/>
        <item x="53"/>
        <item x="38"/>
        <item x="52"/>
        <item x="14"/>
        <item x="56"/>
        <item x="82"/>
        <item x="81"/>
        <item x="16"/>
        <item x="15"/>
        <item x="76"/>
        <item x="77"/>
        <item x="61"/>
        <item x="63"/>
        <item x="55"/>
        <item x="17"/>
        <item x="80"/>
        <item x="65"/>
        <item x="43"/>
        <item x="84"/>
        <item x="85"/>
        <item x="86"/>
        <item x="18"/>
        <item x="87"/>
        <item x="100"/>
        <item x="9"/>
        <item x="88"/>
        <item x="24"/>
        <item x="72"/>
        <item x="6"/>
        <item x="40"/>
        <item x="8"/>
        <item x="42"/>
        <item x="0"/>
        <item x="102"/>
        <item x="103"/>
        <item x="104"/>
        <item x="105"/>
        <item x="106"/>
        <item x="107"/>
        <item x="108"/>
        <item x="109"/>
        <item x="110"/>
        <item x="111"/>
      </items>
      <extLst>
        <ext xmlns:x14="http://schemas.microsoft.com/office/spreadsheetml/2009/9/main" uri="{2946ED86-A175-432a-8AC1-64E0C546D7DE}">
          <x14:pivotField fillDownLabels="1"/>
        </ext>
      </extLst>
    </pivotField>
    <pivotField axis="axisRow" compact="0" outline="0" showAll="0" defaultSubtotal="0">
      <items count="119">
        <item x="80"/>
        <item x="20"/>
        <item x="11"/>
        <item x="96"/>
        <item x="2"/>
        <item x="94"/>
        <item x="81"/>
        <item x="0"/>
        <item x="73"/>
        <item x="82"/>
        <item x="15"/>
        <item x="65"/>
        <item x="34"/>
        <item x="40"/>
        <item x="77"/>
        <item x="45"/>
        <item x="38"/>
        <item x="102"/>
        <item x="28"/>
        <item x="78"/>
        <item x="79"/>
        <item x="75"/>
        <item x="93"/>
        <item x="46"/>
        <item x="89"/>
        <item x="103"/>
        <item x="62"/>
        <item x="35"/>
        <item x="60"/>
        <item x="13"/>
        <item x="67"/>
        <item x="42"/>
        <item x="47"/>
        <item x="76"/>
        <item x="53"/>
        <item x="9"/>
        <item x="26"/>
        <item x="97"/>
        <item x="3"/>
        <item x="59"/>
        <item x="4"/>
        <item x="66"/>
        <item x="101"/>
        <item x="98"/>
        <item x="104"/>
        <item x="100"/>
        <item x="58"/>
        <item x="84"/>
        <item x="68"/>
        <item x="90"/>
        <item x="1"/>
        <item x="18"/>
        <item x="6"/>
        <item x="12"/>
        <item x="87"/>
        <item x="32"/>
        <item x="22"/>
        <item x="72"/>
        <item x="36"/>
        <item x="29"/>
        <item x="54"/>
        <item x="95"/>
        <item x="48"/>
        <item x="74"/>
        <item x="83"/>
        <item x="14"/>
        <item x="63"/>
        <item x="8"/>
        <item x="52"/>
        <item x="85"/>
        <item x="88"/>
        <item x="86"/>
        <item x="17"/>
        <item x="10"/>
        <item x="50"/>
        <item x="30"/>
        <item x="106"/>
        <item x="7"/>
        <item x="55"/>
        <item x="31"/>
        <item x="56"/>
        <item x="64"/>
        <item x="71"/>
        <item x="69"/>
        <item x="70"/>
        <item x="5"/>
        <item x="43"/>
        <item x="51"/>
        <item x="91"/>
        <item x="61"/>
        <item x="49"/>
        <item x="24"/>
        <item x="39"/>
        <item x="19"/>
        <item x="105"/>
        <item x="33"/>
        <item x="37"/>
        <item x="92"/>
        <item x="27"/>
        <item x="44"/>
        <item x="25"/>
        <item x="41"/>
        <item x="23"/>
        <item x="16"/>
        <item x="57"/>
        <item x="99"/>
        <item x="21"/>
        <item x="107"/>
        <item x="108"/>
        <item x="109"/>
        <item x="110"/>
        <item x="111"/>
        <item x="112"/>
        <item x="113"/>
        <item x="114"/>
        <item x="115"/>
        <item x="116"/>
        <item x="117"/>
        <item x="11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items count="13">
        <item h="1" x="10"/>
        <item h="1" x="0"/>
        <item h="1" x="1"/>
        <item h="1" x="4"/>
        <item h="1" m="1" x="12"/>
        <item h="1" m="1" x="11"/>
        <item h="1" x="7"/>
        <item h="1" x="3"/>
        <item x="6"/>
        <item x="8"/>
        <item h="1" x="2"/>
        <item h="1" x="9"/>
        <item h="1"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dataField="1" compact="0" numFmtId="166"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4">
    <field x="5"/>
    <field x="6"/>
    <field x="7"/>
    <field x="8"/>
  </rowFields>
  <rowItems count="76">
    <i>
      <x/>
      <x v="13"/>
      <x/>
      <x v="47"/>
    </i>
    <i r="2">
      <x v="1"/>
      <x v="61"/>
    </i>
    <i r="2">
      <x v="2"/>
      <x v="82"/>
    </i>
    <i>
      <x v="3"/>
      <x v="31"/>
      <x v="101"/>
      <x v="116"/>
    </i>
    <i>
      <x v="5"/>
      <x v="1"/>
      <x v="11"/>
      <x v="8"/>
    </i>
    <i r="2">
      <x v="12"/>
      <x v="14"/>
    </i>
    <i r="2">
      <x v="13"/>
      <x v="19"/>
    </i>
    <i r="2">
      <x v="14"/>
      <x v="63"/>
    </i>
    <i>
      <x v="6"/>
      <x v="5"/>
      <x v="48"/>
      <x v="16"/>
    </i>
    <i>
      <x v="7"/>
      <x v="6"/>
      <x v="17"/>
      <x v="26"/>
    </i>
    <i r="2">
      <x v="18"/>
      <x v="66"/>
    </i>
    <i>
      <x v="8"/>
      <x v="9"/>
      <x v="19"/>
      <x v="76"/>
    </i>
    <i>
      <x v="10"/>
      <x v="36"/>
      <x v="21"/>
      <x v="28"/>
    </i>
    <i r="2">
      <x v="22"/>
      <x v="55"/>
    </i>
    <i r="2">
      <x v="23"/>
      <x v="75"/>
    </i>
    <i r="2">
      <x v="24"/>
      <x v="78"/>
    </i>
    <i r="2">
      <x v="25"/>
      <x v="80"/>
    </i>
    <i r="2">
      <x v="26"/>
      <x v="89"/>
    </i>
    <i r="2">
      <x v="27"/>
      <x v="104"/>
    </i>
    <i>
      <x v="11"/>
      <x v="4"/>
      <x v="28"/>
      <x v="81"/>
    </i>
    <i>
      <x v="12"/>
      <x v="8"/>
      <x v="29"/>
      <x/>
    </i>
    <i r="2">
      <x v="30"/>
      <x v="21"/>
    </i>
    <i r="2">
      <x v="31"/>
      <x v="41"/>
    </i>
    <i r="2">
      <x v="32"/>
      <x v="57"/>
    </i>
    <i r="2">
      <x v="33"/>
      <x v="70"/>
    </i>
    <i>
      <x v="14"/>
      <x v="39"/>
      <x v="35"/>
      <x v="4"/>
    </i>
    <i r="2">
      <x v="36"/>
      <x v="40"/>
    </i>
    <i>
      <x v="16"/>
      <x v="2"/>
      <x v="38"/>
      <x v="42"/>
    </i>
    <i r="2">
      <x v="39"/>
      <x v="43"/>
    </i>
    <i r="2">
      <x v="40"/>
      <x v="44"/>
    </i>
    <i r="2">
      <x v="41"/>
      <x v="45"/>
    </i>
    <i>
      <x v="17"/>
      <x v="3"/>
      <x v="42"/>
      <x v="3"/>
    </i>
    <i>
      <x v="18"/>
      <x v="16"/>
      <x v="43"/>
      <x v="5"/>
    </i>
    <i r="2">
      <x v="44"/>
      <x v="17"/>
    </i>
    <i r="2">
      <x v="45"/>
      <x v="25"/>
    </i>
    <i r="2">
      <x v="46"/>
      <x v="37"/>
    </i>
    <i r="2">
      <x v="47"/>
      <x v="105"/>
    </i>
    <i>
      <x v="19"/>
      <x v="18"/>
      <x v="49"/>
      <x v="18"/>
    </i>
    <i r="2">
      <x v="105"/>
      <x v="110"/>
    </i>
    <i r="2">
      <x v="106"/>
      <x v="111"/>
    </i>
    <i>
      <x v="20"/>
      <x v="19"/>
      <x v="51"/>
      <x v="48"/>
    </i>
    <i r="2">
      <x v="52"/>
      <x v="84"/>
    </i>
    <i r="2">
      <x v="53"/>
      <x v="114"/>
    </i>
    <i>
      <x v="21"/>
      <x v="23"/>
      <x v="54"/>
      <x v="23"/>
    </i>
    <i r="2">
      <x v="55"/>
      <x v="32"/>
    </i>
    <i r="2">
      <x v="56"/>
      <x v="62"/>
    </i>
    <i r="2">
      <x v="57"/>
      <x v="68"/>
    </i>
    <i r="2">
      <x v="58"/>
      <x v="87"/>
    </i>
    <i r="2">
      <x v="59"/>
      <x v="90"/>
    </i>
    <i>
      <x v="22"/>
      <x v="24"/>
      <x v="61"/>
      <x v="64"/>
    </i>
    <i>
      <x v="25"/>
      <x v="27"/>
      <x v="69"/>
      <x v="60"/>
    </i>
    <i r="2">
      <x v="104"/>
      <x v="109"/>
    </i>
    <i>
      <x v="28"/>
      <x v="32"/>
      <x v="72"/>
      <x v="10"/>
    </i>
    <i r="2">
      <x v="73"/>
      <x v="39"/>
    </i>
    <i r="2">
      <x v="74"/>
      <x v="54"/>
    </i>
    <i r="2">
      <x v="75"/>
      <x v="71"/>
    </i>
    <i r="2">
      <x v="76"/>
      <x v="72"/>
    </i>
    <i r="2">
      <x v="77"/>
      <x v="103"/>
    </i>
    <i>
      <x v="29"/>
      <x v="33"/>
      <x v="78"/>
      <x v="6"/>
    </i>
    <i r="2">
      <x v="79"/>
      <x v="9"/>
    </i>
    <i r="2">
      <x v="81"/>
      <x v="30"/>
    </i>
    <i r="2">
      <x v="82"/>
      <x v="46"/>
    </i>
    <i r="2">
      <x v="84"/>
      <x v="69"/>
    </i>
    <i r="2">
      <x v="85"/>
      <x v="83"/>
    </i>
    <i>
      <x v="30"/>
      <x v="34"/>
      <x v="87"/>
      <x v="24"/>
    </i>
    <i r="2">
      <x v="88"/>
      <x v="49"/>
    </i>
    <i r="2">
      <x v="89"/>
      <x v="88"/>
    </i>
    <i r="2">
      <x v="90"/>
      <x v="93"/>
    </i>
    <i r="2">
      <x v="91"/>
      <x v="97"/>
    </i>
    <i>
      <x v="31"/>
      <x v="35"/>
      <x v="92"/>
      <x v="94"/>
    </i>
    <i>
      <x v="33"/>
      <x v="26"/>
      <x v="94"/>
      <x v="22"/>
    </i>
    <i>
      <x v="35"/>
      <x v="17"/>
      <x v="96"/>
      <x v="33"/>
    </i>
    <i r="2">
      <x v="97"/>
      <x v="52"/>
    </i>
    <i>
      <x v="41"/>
      <x v="42"/>
      <x v="107"/>
      <x v="112"/>
    </i>
    <i r="2">
      <x v="108"/>
      <x v="113"/>
    </i>
    <i t="grand">
      <x/>
    </i>
  </rowItems>
  <colFields count="1">
    <field x="-2"/>
  </colFields>
  <colItems count="4">
    <i>
      <x/>
    </i>
    <i i="1">
      <x v="1"/>
    </i>
    <i i="2">
      <x v="2"/>
    </i>
    <i i="3">
      <x v="3"/>
    </i>
  </colItems>
  <dataFields count="4">
    <dataField name="Number of locations assessed " fld="10" subtotal="count" baseField="0" baseItem="0"/>
    <dataField name="IDP" fld="43" baseField="0" baseItem="60817408"/>
    <dataField name="Returnee" fld="45" baseField="0" baseItem="60817408"/>
    <dataField name="Relocated" fld="47" baseField="0" baseItem="60817408"/>
  </dataFields>
  <formats count="28">
    <format dxfId="299">
      <pivotArea outline="0" collapsedLevelsAreSubtotals="1" fieldPosition="0"/>
    </format>
    <format dxfId="298">
      <pivotArea field="-2" type="button" dataOnly="0" labelOnly="1" outline="0" axis="axisCol" fieldPosition="0"/>
    </format>
    <format dxfId="297">
      <pivotArea field="-2" type="button" dataOnly="0" labelOnly="1" outline="0" axis="axisCol" fieldPosition="0"/>
    </format>
    <format dxfId="296">
      <pivotArea field="-2" type="button" dataOnly="0" labelOnly="1" outline="0" axis="axisCol" fieldPosition="0"/>
    </format>
    <format dxfId="295">
      <pivotArea field="25" type="button" dataOnly="0" labelOnly="1" outline="0"/>
    </format>
    <format dxfId="294">
      <pivotArea dataOnly="0" labelOnly="1" outline="0" fieldPosition="0">
        <references count="1">
          <reference field="4294967294" count="4">
            <x v="0"/>
            <x v="1"/>
            <x v="2"/>
            <x v="3"/>
          </reference>
        </references>
      </pivotArea>
    </format>
    <format dxfId="293">
      <pivotArea grandRow="1" outline="0" collapsedLevelsAreSubtotals="1" fieldPosition="0"/>
    </format>
    <format dxfId="292">
      <pivotArea dataOnly="0" labelOnly="1" grandRow="1" outline="0" fieldPosition="0"/>
    </format>
    <format dxfId="291">
      <pivotArea type="all" dataOnly="0" outline="0" fieldPosition="0"/>
    </format>
    <format dxfId="290">
      <pivotArea outline="0" collapsedLevelsAreSubtotals="1" fieldPosition="0"/>
    </format>
    <format dxfId="289">
      <pivotArea field="25" type="button" dataOnly="0" labelOnly="1" outline="0"/>
    </format>
    <format dxfId="288">
      <pivotArea dataOnly="0" labelOnly="1" grandRow="1" outline="0" fieldPosition="0"/>
    </format>
    <format dxfId="287">
      <pivotArea dataOnly="0" labelOnly="1" outline="0" fieldPosition="0">
        <references count="1">
          <reference field="4294967294" count="4">
            <x v="0"/>
            <x v="1"/>
            <x v="2"/>
            <x v="3"/>
          </reference>
        </references>
      </pivotArea>
    </format>
    <format dxfId="286">
      <pivotArea type="all" dataOnly="0" outline="0" fieldPosition="0"/>
    </format>
    <format dxfId="285">
      <pivotArea outline="0" collapsedLevelsAreSubtotals="1" fieldPosition="0"/>
    </format>
    <format dxfId="284">
      <pivotArea field="25" type="button" dataOnly="0" labelOnly="1" outline="0"/>
    </format>
    <format dxfId="283">
      <pivotArea dataOnly="0" labelOnly="1" grandRow="1" outline="0" fieldPosition="0"/>
    </format>
    <format dxfId="282">
      <pivotArea dataOnly="0" labelOnly="1" outline="0" fieldPosition="0">
        <references count="1">
          <reference field="4294967294" count="4">
            <x v="0"/>
            <x v="1"/>
            <x v="2"/>
            <x v="3"/>
          </reference>
        </references>
      </pivotArea>
    </format>
    <format dxfId="281">
      <pivotArea type="all" dataOnly="0" outline="0" fieldPosition="0"/>
    </format>
    <format dxfId="280">
      <pivotArea outline="0" collapsedLevelsAreSubtotals="1" fieldPosition="0"/>
    </format>
    <format dxfId="279">
      <pivotArea field="4" type="button" dataOnly="0" labelOnly="1" outline="0"/>
    </format>
    <format dxfId="278">
      <pivotArea dataOnly="0" labelOnly="1" grandRow="1" outline="0" fieldPosition="0"/>
    </format>
    <format dxfId="277">
      <pivotArea dataOnly="0" labelOnly="1" outline="0" fieldPosition="0">
        <references count="1">
          <reference field="4294967294" count="4">
            <x v="0"/>
            <x v="1"/>
            <x v="2"/>
            <x v="3"/>
          </reference>
        </references>
      </pivotArea>
    </format>
    <format dxfId="276">
      <pivotArea field="5" type="button" dataOnly="0" labelOnly="1" outline="0" axis="axisRow" fieldPosition="0"/>
    </format>
    <format dxfId="275">
      <pivotArea field="6" type="button" dataOnly="0" labelOnly="1" outline="0" axis="axisRow" fieldPosition="1"/>
    </format>
    <format dxfId="274">
      <pivotArea field="7" type="button" dataOnly="0" labelOnly="1" outline="0" axis="axisRow" fieldPosition="2"/>
    </format>
    <format dxfId="273">
      <pivotArea field="8" type="button" dataOnly="0" labelOnly="1" outline="0" axis="axisRow" fieldPosition="3"/>
    </format>
    <format dxfId="272">
      <pivotArea dataOnly="0" labelOnly="1" outline="0" fieldPosition="0">
        <references count="1">
          <reference field="4294967294" count="4">
            <x v="0"/>
            <x v="1"/>
            <x v="2"/>
            <x v="3"/>
          </reference>
        </references>
      </pivotArea>
    </format>
  </formats>
  <chartFormats count="2">
    <chartFormat chart="14" format="0" series="1">
      <pivotArea type="data" outline="0" fieldPosition="0">
        <references count="1">
          <reference field="4294967294" count="1" selected="0">
            <x v="1"/>
          </reference>
        </references>
      </pivotArea>
    </chartFormat>
    <chartFormat chart="14" format="1">
      <pivotArea type="data" outline="0" fieldPosition="0">
        <references count="1">
          <reference field="4294967294" count="1" selected="0">
            <x v="1"/>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5BAC0BC-E2C3-477A-A4B1-A0535F08B32B}" name="PivotTable14" cacheId="0" applyNumberFormats="0" applyBorderFormats="0" applyFontFormats="0" applyPatternFormats="0" applyAlignmentFormats="0" applyWidthHeightFormats="1" dataCaption="Affected population category (ind)" missingCaption="N/A" updatedVersion="6" minRefreshableVersion="5" itemPrintTitles="1" createdVersion="6" indent="0" compact="0" compactData="0" multipleFieldFilters="0" chartFormat="15" rowHeaderCaption="Location type">
  <location ref="L95:N105" firstHeaderRow="1" firstDataRow="1" firstDataCol="2"/>
  <pivotFields count="85">
    <pivotField compact="0" numFmtId="15"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6">
        <item x="1"/>
        <item x="4"/>
        <item x="0"/>
        <item x="2"/>
        <item x="3"/>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8">
        <item x="0"/>
        <item x="9"/>
        <item x="11"/>
        <item x="2"/>
        <item x="5"/>
        <item m="1" x="16"/>
        <item x="3"/>
        <item x="1"/>
        <item x="13"/>
        <item x="10"/>
        <item x="12"/>
        <item x="8"/>
        <item x="7"/>
        <item x="6"/>
        <item x="4"/>
        <item m="1" x="17"/>
        <item x="14"/>
        <item x="1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items count="13">
        <item h="1" x="10"/>
        <item h="1" x="0"/>
        <item h="1" x="1"/>
        <item h="1" x="4"/>
        <item h="1" m="1" x="12"/>
        <item h="1" m="1" x="11"/>
        <item h="1" x="7"/>
        <item h="1" x="3"/>
        <item x="6"/>
        <item x="8"/>
        <item h="1" x="2"/>
        <item h="1" x="9"/>
        <item h="1"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dataField="1" compact="0" numFmtId="166"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2">
    <field x="14"/>
    <field x="16"/>
  </rowFields>
  <rowItems count="10">
    <i>
      <x v="2"/>
      <x v="1"/>
    </i>
    <i r="1">
      <x v="4"/>
    </i>
    <i r="1">
      <x v="7"/>
    </i>
    <i r="1">
      <x v="8"/>
    </i>
    <i r="1">
      <x v="9"/>
    </i>
    <i r="1">
      <x v="10"/>
    </i>
    <i r="1">
      <x v="11"/>
    </i>
    <i r="1">
      <x v="13"/>
    </i>
    <i r="1">
      <x v="14"/>
    </i>
    <i t="grand">
      <x/>
    </i>
  </rowItems>
  <colItems count="1">
    <i/>
  </colItems>
  <dataFields count="1">
    <dataField name="IDP" fld="43" showDataAs="percentOfTotal" baseField="16" baseItem="10" numFmtId="10"/>
  </dataFields>
  <formats count="32">
    <format dxfId="331">
      <pivotArea outline="0" collapsedLevelsAreSubtotals="1" fieldPosition="0"/>
    </format>
    <format dxfId="330">
      <pivotArea field="-2" type="button" dataOnly="0" labelOnly="1" outline="0" axis="axisValues" fieldPosition="0"/>
    </format>
    <format dxfId="329">
      <pivotArea field="-2" type="button" dataOnly="0" labelOnly="1" outline="0" axis="axisValues" fieldPosition="0"/>
    </format>
    <format dxfId="328">
      <pivotArea field="-2" type="button" dataOnly="0" labelOnly="1" outline="0" axis="axisValues" fieldPosition="0"/>
    </format>
    <format dxfId="327">
      <pivotArea field="25" type="button" dataOnly="0" labelOnly="1" outline="0"/>
    </format>
    <format dxfId="326">
      <pivotArea dataOnly="0" labelOnly="1" outline="0" fieldPosition="0">
        <references count="1">
          <reference field="4294967294" count="1">
            <x v="0"/>
          </reference>
        </references>
      </pivotArea>
    </format>
    <format dxfId="325">
      <pivotArea grandRow="1" outline="0" collapsedLevelsAreSubtotals="1" fieldPosition="0"/>
    </format>
    <format dxfId="324">
      <pivotArea dataOnly="0" labelOnly="1" grandRow="1" outline="0" fieldPosition="0"/>
    </format>
    <format dxfId="323">
      <pivotArea type="all" dataOnly="0" outline="0" fieldPosition="0"/>
    </format>
    <format dxfId="322">
      <pivotArea outline="0" collapsedLevelsAreSubtotals="1" fieldPosition="0"/>
    </format>
    <format dxfId="321">
      <pivotArea field="25" type="button" dataOnly="0" labelOnly="1" outline="0"/>
    </format>
    <format dxfId="320">
      <pivotArea dataOnly="0" labelOnly="1" grandRow="1" outline="0" fieldPosition="0"/>
    </format>
    <format dxfId="319">
      <pivotArea dataOnly="0" labelOnly="1" outline="0" fieldPosition="0">
        <references count="1">
          <reference field="4294967294" count="1">
            <x v="0"/>
          </reference>
        </references>
      </pivotArea>
    </format>
    <format dxfId="318">
      <pivotArea type="all" dataOnly="0" outline="0" fieldPosition="0"/>
    </format>
    <format dxfId="317">
      <pivotArea outline="0" collapsedLevelsAreSubtotals="1" fieldPosition="0"/>
    </format>
    <format dxfId="316">
      <pivotArea field="25" type="button" dataOnly="0" labelOnly="1" outline="0"/>
    </format>
    <format dxfId="315">
      <pivotArea dataOnly="0" labelOnly="1" grandRow="1" outline="0" fieldPosition="0"/>
    </format>
    <format dxfId="314">
      <pivotArea dataOnly="0" labelOnly="1" outline="0" fieldPosition="0">
        <references count="1">
          <reference field="4294967294" count="1">
            <x v="0"/>
          </reference>
        </references>
      </pivotArea>
    </format>
    <format dxfId="313">
      <pivotArea type="all" dataOnly="0" outline="0" fieldPosition="0"/>
    </format>
    <format dxfId="312">
      <pivotArea outline="0" collapsedLevelsAreSubtotals="1" fieldPosition="0"/>
    </format>
    <format dxfId="311">
      <pivotArea field="14" type="button" dataOnly="0" labelOnly="1" outline="0" axis="axisRow" fieldPosition="0"/>
    </format>
    <format dxfId="310">
      <pivotArea field="16" type="button" dataOnly="0" labelOnly="1" outline="0" axis="axisRow" fieldPosition="1"/>
    </format>
    <format dxfId="309">
      <pivotArea dataOnly="0" labelOnly="1" outline="0" fieldPosition="0">
        <references count="1">
          <reference field="14" count="0"/>
        </references>
      </pivotArea>
    </format>
    <format dxfId="308">
      <pivotArea dataOnly="0" labelOnly="1" grandRow="1" outline="0" fieldPosition="0"/>
    </format>
    <format dxfId="307">
      <pivotArea dataOnly="0" labelOnly="1" outline="0" fieldPosition="0">
        <references count="2">
          <reference field="14" count="1" selected="0">
            <x v="0"/>
          </reference>
          <reference field="16" count="1">
            <x v="3"/>
          </reference>
        </references>
      </pivotArea>
    </format>
    <format dxfId="306">
      <pivotArea dataOnly="0" labelOnly="1" outline="0" fieldPosition="0">
        <references count="2">
          <reference field="14" count="1" selected="0">
            <x v="1"/>
          </reference>
          <reference field="16" count="1">
            <x v="2"/>
          </reference>
        </references>
      </pivotArea>
    </format>
    <format dxfId="305">
      <pivotArea dataOnly="0" labelOnly="1" outline="0" fieldPosition="0">
        <references count="2">
          <reference field="14" count="1" selected="0">
            <x v="2"/>
          </reference>
          <reference field="16" count="10">
            <x v="0"/>
            <x v="1"/>
            <x v="4"/>
            <x v="7"/>
            <x v="8"/>
            <x v="9"/>
            <x v="10"/>
            <x v="11"/>
            <x v="13"/>
            <x v="14"/>
          </reference>
        </references>
      </pivotArea>
    </format>
    <format dxfId="304">
      <pivotArea dataOnly="0" labelOnly="1" outline="0" fieldPosition="0">
        <references count="2">
          <reference field="14" count="1" selected="0">
            <x v="3"/>
          </reference>
          <reference field="16" count="1">
            <x v="6"/>
          </reference>
        </references>
      </pivotArea>
    </format>
    <format dxfId="303">
      <pivotArea dataOnly="0" labelOnly="1" outline="0" fieldPosition="0">
        <references count="2">
          <reference field="14" count="1" selected="0">
            <x v="4"/>
          </reference>
          <reference field="16" count="1">
            <x v="12"/>
          </reference>
        </references>
      </pivotArea>
    </format>
    <format dxfId="302">
      <pivotArea dataOnly="0" labelOnly="1" outline="0" fieldPosition="0">
        <references count="1">
          <reference field="4294967294" count="1">
            <x v="0"/>
          </reference>
        </references>
      </pivotArea>
    </format>
    <format dxfId="301">
      <pivotArea outline="0" fieldPosition="0">
        <references count="1">
          <reference field="4294967294" count="1">
            <x v="0"/>
          </reference>
        </references>
      </pivotArea>
    </format>
    <format dxfId="300">
      <pivotArea outline="0" fieldPosition="0">
        <references count="2">
          <reference field="14" count="1" selected="0">
            <x v="2"/>
          </reference>
          <reference field="16" count="8" selected="0">
            <x v="4"/>
            <x v="7"/>
            <x v="8"/>
            <x v="9"/>
            <x v="10"/>
            <x v="11"/>
            <x v="13"/>
            <x v="14"/>
          </reference>
        </references>
      </pivotArea>
    </format>
  </formats>
  <conditionalFormats count="1">
    <conditionalFormat priority="2">
      <pivotAreas count="1">
        <pivotArea type="data" outline="0" collapsedLevelsAreSubtotals="1" fieldPosition="0">
          <references count="3">
            <reference field="4294967294" count="1" selected="0">
              <x v="0"/>
            </reference>
            <reference field="14" count="1" selected="0">
              <x v="2"/>
            </reference>
            <reference field="16" count="8" selected="0">
              <x v="4"/>
              <x v="7"/>
              <x v="8"/>
              <x v="9"/>
              <x v="10"/>
              <x v="11"/>
              <x v="13"/>
              <x v="14"/>
            </reference>
          </references>
        </pivotArea>
      </pivotAreas>
    </conditionalFormat>
  </conditionalFormats>
  <chartFormats count="2">
    <chartFormat chart="14" format="0" series="1">
      <pivotArea type="data" outline="0" fieldPosition="0">
        <references count="1">
          <reference field="4294967294" count="1" selected="0">
            <x v="0"/>
          </reference>
        </references>
      </pivotArea>
    </chartFormat>
    <chartFormat chart="14" format="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filters count="1">
    <filter fld="0" type="dateBetween" evalOrder="-1" id="349" name="Date of assessment ">
      <autoFilter ref="A1">
        <filterColumn colId="0">
          <customFilters and="1">
            <customFilter operator="greaterThanOrEqual" val="43831"/>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DPs_Trigger" xr10:uid="{A271B2CA-DBFF-4EB1-8C03-0433CDAF3D5A}" sourceName="IDPs_Trigger">
  <pivotTables>
    <pivotTable tabId="4" name="PivotTable2"/>
    <pivotTable tabId="4" name="PivotTable11"/>
    <pivotTable tabId="4" name="PivotTable3"/>
    <pivotTable tabId="4" name="PivotTable4"/>
    <pivotTable tabId="4" name="PivotTable5"/>
    <pivotTable tabId="4" name="PivotTable6"/>
    <pivotTable tabId="4" name="PivotTable7"/>
    <pivotTable tabId="4" name="PivotTable9"/>
    <pivotTable tabId="4" name="PivotTable1"/>
    <pivotTable tabId="4" name="PivotTable8"/>
    <pivotTable tabId="4" name="PivotTable10"/>
    <pivotTable tabId="4" name="PivotTable12"/>
    <pivotTable tabId="4" name="PivotTable13"/>
    <pivotTable tabId="4" name="PivotTable14"/>
    <pivotTable tabId="4" name="PivotTable15"/>
    <pivotTable tabId="4" name="PivotTable16"/>
  </pivotTables>
  <data>
    <tabular pivotCacheId="1162328135">
      <items count="13">
        <i x="10"/>
        <i x="0"/>
        <i x="1"/>
        <i x="4"/>
        <i x="7"/>
        <i x="3"/>
        <i x="6" s="1"/>
        <i x="8" s="1"/>
        <i x="2"/>
        <i x="9"/>
        <i x="5"/>
        <i x="12" nd="1"/>
        <i x="1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DPs_Trigger" xr10:uid="{DBCC9D56-C773-4AE0-B357-FEF2BD010134}" cache="Slicer_IDPs_Trigger" caption="IDPs_Trigger" startItem="3"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90634A-AF0A-4952-B97A-C736E4C7D997}" name="Table7" displayName="Table7" ref="A1:CF238" totalsRowShown="0" headerRowDxfId="87" dataDxfId="85" headerRowBorderDxfId="86" tableBorderDxfId="84">
  <autoFilter ref="A1:CF238" xr:uid="{D206AF41-1D11-4184-85FC-9F40B3872C37}"/>
  <tableColumns count="84">
    <tableColumn id="1" xr3:uid="{4EB94AF4-B162-4B33-ADC0-FB8EAAD43A4A}" name="Date of assessment " dataDxfId="83"/>
    <tableColumn id="2" xr3:uid="{19946CD1-77A9-4DF3-8507-F63A2C729136}" name="Period start" dataDxfId="82"/>
    <tableColumn id="3" xr3:uid="{DCE50C38-CEA7-42E8-931F-96FD82EA8D82}" name="Period end " dataDxfId="81"/>
    <tableColumn id="9" xr3:uid="{9D5472B7-DD1F-4A6A-A77F-0A0D5607CFD4}" name="ADM1_PCODE (Destination)" dataDxfId="80"/>
    <tableColumn id="10" xr3:uid="{62ECDE20-A4B3-4EA7-A5F5-FE366BC0C17B}" name="ADM1_Name (Destination)" dataDxfId="79"/>
    <tableColumn id="11" xr3:uid="{75D46BF6-5A4C-4684-8F1D-BD534F601473}" name="ADM2_PCODE (Destination)" dataDxfId="78"/>
    <tableColumn id="12" xr3:uid="{6BFACC9B-3858-4CD8-8A4D-02D531244D45}" name="ADM2_Name (Destination)" dataDxfId="77"/>
    <tableColumn id="13" xr3:uid="{11E3E093-CDDF-4F40-BE96-FC02FCF48524}" name="ADM3_PCODE (Destination)" dataDxfId="76"/>
    <tableColumn id="14" xr3:uid="{A44C1FD2-6BEC-486B-A359-5224F8387327}" name="Admin3_Name (Destination)" dataDxfId="75"/>
    <tableColumn id="6" xr3:uid="{ABCED9EC-7911-42C2-84A8-32805F5DB843}" name="ssid (from MT)" dataDxfId="74"/>
    <tableColumn id="4" xr3:uid="{08922B94-58BC-4C03-9EF9-4F65AC148565}" name="Location Name (Destination)" dataDxfId="73"/>
    <tableColumn id="7" xr3:uid="{A582B48D-CBE9-4490-BAC6-57AB1C99B9B4}" name="Latitude (Destination)" dataDxfId="72"/>
    <tableColumn id="8" xr3:uid="{2FFFB5FC-8D6F-479E-BEE2-74DADF789E8E}" name="Longitude (Destination)" dataDxfId="71"/>
    <tableColumn id="5" xr3:uid="{B4DA652F-1CBA-482A-B219-46D877B73F8F}" name="Origin category" dataDxfId="70">
      <calculatedColumnFormula>Table7[[#This Row],[ADM3_PCODE (Destination)]]=Table7[[#This Row],[ADM3_PCODE (From)]]</calculatedColumnFormula>
    </tableColumn>
    <tableColumn id="15" xr3:uid="{3C33818F-23AE-478F-BA77-0F9BBD380BE7}" name="Country (From)" dataDxfId="69"/>
    <tableColumn id="16" xr3:uid="{0CAC09F1-D49C-477F-AC8A-19A09D20E6CA}" name="ADM1_PCODE (From)" dataDxfId="68"/>
    <tableColumn id="17" xr3:uid="{84EA5ADC-3250-4DD0-B988-AF5D89ABF2D6}" name="Admin 1 Name (From)" dataDxfId="67"/>
    <tableColumn id="18" xr3:uid="{D15C89A9-0E5E-4DC9-B6F6-A649AD48701F}" name="ADM2_PCODE (From)" dataDxfId="66"/>
    <tableColumn id="19" xr3:uid="{0B706512-5ADA-49BF-9AE4-3A581EDCAC06}" name="Admin 2 Name (From)" dataDxfId="65"/>
    <tableColumn id="20" xr3:uid="{C48FADC0-1D6B-4EB2-982C-498771B6E944}" name="ADM3_PCODE (From)" dataDxfId="64"/>
    <tableColumn id="21" xr3:uid="{0EB51EA8-EC02-493A-9AC9-10AC013DE4E5}" name="Admin 3 Name (From)" dataDxfId="63"/>
    <tableColumn id="22" xr3:uid="{AEC0BE19-A48C-4022-9185-AF20951946D8}" name="Location  (From)" dataDxfId="62"/>
    <tableColumn id="23" xr3:uid="{F2388F89-31EA-4CEC-A755-03AE0EB741A4}" name="Latitude (From)" dataDxfId="61"/>
    <tableColumn id="24" xr3:uid="{802F3584-8D61-4FF8-A6DB-410D97580DFD}" name="Longitude (From)" dataDxfId="60"/>
    <tableColumn id="26" xr3:uid="{00C5AC25-98F3-4F74-ADF5-90ECF7131137}" name="Information Source " dataDxfId="59"/>
    <tableColumn id="25" xr3:uid="{6E72144E-0734-4E9A-84B3-B5C1A1C32928}" name="IDP location type" dataDxfId="58"/>
    <tableColumn id="31" xr3:uid="{0C6A9871-E729-4CFD-B134-B46907AB8559}" name="IDPs_Trigger" dataDxfId="57"/>
    <tableColumn id="27" xr3:uid="{10D643BB-6344-4B43-9A6A-757ECF56C1C0}" name="Type of Movement " dataDxfId="56"/>
    <tableColumn id="32" xr3:uid="{41C44726-0E32-4EBA-BB2A-6CB0C4FCE38B}" name="Mode of Transport" dataDxfId="55"/>
    <tableColumn id="33" xr3:uid="{AA9E4856-1E78-4044-95EE-6CBBC8604440}" name="Route safe?" dataDxfId="54"/>
    <tableColumn id="29" xr3:uid="{7FBD6C19-7F3C-4C05-942E-6FD4E52D6AC8}" name="Time at last location" dataDxfId="53"/>
    <tableColumn id="34" xr3:uid="{67199CA1-2C96-45AA-91F7-42676E4055B2}" name="Transit elswhere?" dataDxfId="52"/>
    <tableColumn id="35" xr3:uid="{7A60A195-D795-4684-AD3C-6F07F730808B}" name="Planned transit time " dataDxfId="51"/>
    <tableColumn id="36" xr3:uid="{1BF1BC1D-624C-441E-A562-A1E7993465B4}" name="Transit to State" dataDxfId="50"/>
    <tableColumn id="37" xr3:uid="{BA237894-D80E-4E6D-BCFD-20622560AF6D}" name="Transit to county" dataDxfId="49"/>
    <tableColumn id="38" xr3:uid="{F9E12567-2EE2-4440-8F6B-7A01C35C3E52}" name="Transit to payam" dataDxfId="48"/>
    <tableColumn id="39" xr3:uid="{EC12C38D-7922-43DC-ADB9-78AE39B1D96F}" name="Transit to location name" dataDxfId="47"/>
    <tableColumn id="40" xr3:uid="{BC00D140-942D-453B-B570-D34DDAA1E55F}" name="Everyone fled?" dataDxfId="46"/>
    <tableColumn id="41" xr3:uid="{D4A14F3E-D1D0-4BB4-9087-55FE540780BE}" name="If No, how many stayed? (ind.) " dataDxfId="45"/>
    <tableColumn id="42" xr3:uid="{953AB842-5598-45A6-A542-E0205DF89263}" name="If No, how many stayed? (HH) " dataDxfId="44"/>
    <tableColumn id="43" xr3:uid="{808109DE-A4D1-4796-885B-A7B8652D2091}" name="How long have they stayed at prev. location?" dataDxfId="43"/>
    <tableColumn id="44" xr3:uid="{24552DB8-F1FB-4327-B2A4-43A19DD83B99}" name="If no, reason not everyone fled" dataDxfId="42"/>
    <tableColumn id="45" xr3:uid="{5FE5B1E9-3377-48E3-BADF-146DE1EC4A82}" name="Affected population: IDP (HH) " dataDxfId="41" dataCellStyle="Comma"/>
    <tableColumn id="46" xr3:uid="{EEE21A27-636F-4E95-9D2A-D15D7E943959}" name="Affected population: IDP (ind) " dataDxfId="40" dataCellStyle="Comma"/>
    <tableColumn id="47" xr3:uid="{14EDCF22-2876-4F24-A4D6-D650FCF6D000}" name="Affected population: Returnee (HH) " dataDxfId="39" dataCellStyle="Comma"/>
    <tableColumn id="48" xr3:uid="{0437BBE4-60BD-4122-9CA6-DEDFED4CD4DD}" name="Affected population: Returnee (ind) " dataDxfId="38" dataCellStyle="Comma"/>
    <tableColumn id="49" xr3:uid="{A3AA9947-F47B-49FD-B25F-A2EFAAA63F12}" name="Affected population: Relocated (HH) " dataDxfId="37" dataCellStyle="Comma"/>
    <tableColumn id="50" xr3:uid="{38ADA9F7-6D71-4FDC-8C99-EC3076E88E8B}" name="Affected population: Relocated (ind) " dataDxfId="36" dataCellStyle="Comma"/>
    <tableColumn id="51" xr3:uid="{6AA9AA9C-5143-498C-A8B2-6D70DACF8E7B}" name="Total affected population HHs" dataDxfId="35" dataCellStyle="Comma">
      <calculatedColumnFormula>Table7[[#This Row],[Affected population: IDP (HH) ]]+Table7[[#This Row],[Affected population: Returnee (HH) ]]+Table7[[#This Row],[Affected population: Relocated (HH) ]]</calculatedColumnFormula>
    </tableColumn>
    <tableColumn id="52" xr3:uid="{FCB49F1D-F31C-411F-9F09-272BA3A71484}" name="Total affected population individuals" dataDxfId="34" dataCellStyle="Comma">
      <calculatedColumnFormula>Table7[[#This Row],[Affected population: IDP (ind) ]]+Table7[[#This Row],[Affected population: Returnee (ind) ]]+Table7[[#This Row],[Affected population: Relocated (ind) ]]</calculatedColumnFormula>
    </tableColumn>
    <tableColumn id="54" xr3:uid="{5DE40C72-DF31-496D-ABEE-3DB70231D3F5}" name="M &lt;1" dataDxfId="33" dataCellStyle="Comma"/>
    <tableColumn id="55" xr3:uid="{C329CC78-55A3-4E41-BECE-00F2FB994548}" name="F &lt;1" dataDxfId="32" dataCellStyle="Comma"/>
    <tableColumn id="56" xr3:uid="{3E07E03B-47F8-4FB2-8008-0CE00B0CF17E}" name="M 1-5" dataDxfId="31" dataCellStyle="Comma"/>
    <tableColumn id="57" xr3:uid="{8538266A-9BD7-4011-AA7B-90C4CA95C40D}" name="F 1-5" dataDxfId="30" dataCellStyle="Comma"/>
    <tableColumn id="58" xr3:uid="{41556A30-BD37-478B-AD76-90AAD5D27B01}" name="M 6-17" dataDxfId="29" dataCellStyle="Comma"/>
    <tableColumn id="59" xr3:uid="{549993E4-8F3E-425E-B270-DF925C0A1B1F}" name="F 6-17 " dataDxfId="28" dataCellStyle="Comma"/>
    <tableColumn id="60" xr3:uid="{00321D9B-C449-4915-8E32-5CCEFD65DD8A}" name="M 18-59 " dataDxfId="27" dataCellStyle="Comma"/>
    <tableColumn id="61" xr3:uid="{BA5ABA1F-3D7F-4594-BA7F-16699402BE6D}" name="F 18-59" dataDxfId="26" dataCellStyle="Comma"/>
    <tableColumn id="62" xr3:uid="{0F284C53-AFD3-4FC0-AC99-2B4E94978BCD}" name="M &gt;60" dataDxfId="25" dataCellStyle="Comma"/>
    <tableColumn id="63" xr3:uid="{D721491B-C609-4D54-941A-708597813466}" name="F &gt;60 " dataDxfId="24" dataCellStyle="Comma"/>
    <tableColumn id="64" xr3:uid="{F28EFAE5-C03D-447D-9D76-2E6281C070F8}" name="M total" dataDxfId="23" dataCellStyle="Comma">
      <calculatedColumnFormula>Table7[[#This Row],[M &lt;1]]+Table7[[#This Row],[M 1-5]]+Table7[[#This Row],[M 6-17]]+Table7[[#This Row],[M 18-59 ]]+Table7[[#This Row],[M &gt;60]]</calculatedColumnFormula>
    </tableColumn>
    <tableColumn id="65" xr3:uid="{1106061C-6346-45C4-BE0E-A131CC4FB721}" name="F total" dataDxfId="22" dataCellStyle="Comma">
      <calculatedColumnFormula>Table7[[#This Row],[F &lt;1]]+Table7[[#This Row],[F 1-5]]+Table7[[#This Row],[F 6-17 ]]+Table7[[#This Row],[F 18-59]]+Table7[[#This Row],[F &gt;60 ]]</calculatedColumnFormula>
    </tableColumn>
    <tableColumn id="67" xr3:uid="{3DFAFD6E-B87E-4640-91AD-490670D6495D}" name="Total individuals" dataDxfId="21" dataCellStyle="Comma">
      <calculatedColumnFormula>Table7[[#This Row],[M total]]+Table7[[#This Row],[F total]]</calculatedColumnFormula>
    </tableColumn>
    <tableColumn id="30" xr3:uid="{357E30E3-5181-45D7-BB8E-881CAB7542B9}" name="Column1" dataDxfId="20" dataCellStyle="Comma">
      <calculatedColumnFormula>Table7[[#This Row],[Total individuals]]=Table7[[#This Row],[Total affected population individuals]]</calculatedColumnFormula>
    </tableColumn>
    <tableColumn id="69" xr3:uid="{D1495D77-F148-4C18-B5BD-DBD1D3338675}" name="Urgent Need - Food" dataDxfId="19"/>
    <tableColumn id="70" xr3:uid="{B7E38783-DC04-400F-B35C-0B7614C8DAEB}" name="Urgent Need -Shelter" dataDxfId="18"/>
    <tableColumn id="71" xr3:uid="{5C053C34-31B2-4311-A0D2-BB4F8E5CE899}" name="Urgent Need - NFI" dataDxfId="17"/>
    <tableColumn id="72" xr3:uid="{7D42D4FD-7790-40C4-B12F-2813D9E9D154}" name="Urgent Need -Water" dataDxfId="16"/>
    <tableColumn id="73" xr3:uid="{D1AE3BEA-874A-4D09-B1A6-BAF42EF6F8D9}" name="Urgent Need - Sanitation" dataDxfId="15"/>
    <tableColumn id="74" xr3:uid="{A40FE0BF-E3D4-4E1C-BB47-ECC24DCD347F}" name="Urgent Need -Health" dataDxfId="14"/>
    <tableColumn id="75" xr3:uid="{3CC67D64-C287-4EC9-9EC3-81457498D724}" name="Urgent Need - Protection" dataDxfId="13"/>
    <tableColumn id="76" xr3:uid="{C152CC08-A403-4D59-9F81-0AA659F6AAA2}" name="Urgent Need - Other " dataDxfId="12"/>
    <tableColumn id="77" xr3:uid="{AE9AFFD8-52F9-4D96-B1AB-E6194AA1BF65}" name="Urgent Need -Other specify" dataDxfId="11"/>
    <tableColumn id="78" xr3:uid="{C3B7F236-18C6-4CB0-BB59-CEBBB8DEB772}" name="Available assistance - Food" dataDxfId="10"/>
    <tableColumn id="79" xr3:uid="{3A834479-11EA-489E-A29E-2D0C73B3E37D}" name="Available assistance - Shelter" dataDxfId="9"/>
    <tableColumn id="80" xr3:uid="{C3E595E3-BC6E-4D61-BFB6-34D562F62D74}" name="Available assistance - NFI" dataDxfId="8"/>
    <tableColumn id="81" xr3:uid="{99B04F54-B687-49CC-91A7-AF42994F27C3}" name="Available assistance -  Water" dataDxfId="7"/>
    <tableColumn id="82" xr3:uid="{FA90BAB5-1F8F-42AF-B5D1-22A2A7E7F7FB}" name="Available assistance -  Sanitation" dataDxfId="6"/>
    <tableColumn id="83" xr3:uid="{B85187F2-4385-47AC-AF27-877066A9C0A5}" name="Available assistance - Health" dataDxfId="5"/>
    <tableColumn id="84" xr3:uid="{047FC3CE-124E-4525-8C3E-43DD2A449ABB}" name="Available assistance -  Protection" dataDxfId="4"/>
    <tableColumn id="85" xr3:uid="{4DA6A92A-34C1-4F41-A595-4C57142F9D46}" name="Available assistance -  Other " dataDxfId="3"/>
    <tableColumn id="86" xr3:uid="{7420E9C1-D521-4EEE-B41C-A2E61E37EA74}" name="Available assistance - other specify" dataDxfId="2"/>
    <tableColumn id="87" xr3:uid="{D53A9358-5CB4-4077-B7EA-7CAA001DCA09}" name="AD-Hoc Repoort" dataDxfId="1"/>
    <tableColumn id="88" xr3:uid="{CF725FD8-5F84-457D-8796-D221E644BD83}"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of_assessment" xr10:uid="{D70980CB-42F9-4A09-8642-156E58B1E528}" sourceName="Date of assessment ">
  <pivotTables>
    <pivotTable tabId="4" name="PivotTable2"/>
    <pivotTable tabId="4" name="PivotTable3"/>
    <pivotTable tabId="4" name="PivotTable4"/>
    <pivotTable tabId="4" name="PivotTable5"/>
    <pivotTable tabId="4" name="PivotTable6"/>
    <pivotTable tabId="4" name="PivotTable7"/>
    <pivotTable tabId="4" name="PivotTable9"/>
    <pivotTable tabId="4" name="PivotTable11"/>
    <pivotTable tabId="4" name="PivotTable1"/>
    <pivotTable tabId="4" name="PivotTable8"/>
    <pivotTable tabId="4" name="PivotTable10"/>
    <pivotTable tabId="4" name="PivotTable12"/>
    <pivotTable tabId="4" name="PivotTable13"/>
    <pivotTable tabId="4" name="PivotTable14"/>
    <pivotTable tabId="4" name="PivotTable15"/>
    <pivotTable tabId="4" name="PivotTable16"/>
  </pivotTables>
  <state minimalRefreshVersion="6" lastRefreshVersion="6" pivotCacheId="1162328135" filterType="dateBetween">
    <selection startDate="2020-01-01T00:00:00" endDate="2020-12-31T00:00:00"/>
    <bounds startDate="2020-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of assessment " xr10:uid="{0A25D643-B0C5-41AD-83A5-8276FDE528AD}" cache="NativeTimeline_Date_of_assessment" caption="Date of assessment " level="2" selectionLevel="0" scrollPosition="2020-01-01T00:00:00"/>
</timeline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rinterSettings" Target="../printerSettings/printerSettings2.bin"/><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microsoft.com/office/2011/relationships/timeline" Target="../timelines/timeline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AAF5B-08BD-43B5-B575-930A8FA8035C}">
  <dimension ref="B3:I34"/>
  <sheetViews>
    <sheetView showGridLines="0" topLeftCell="A37" zoomScale="125" workbookViewId="0">
      <selection activeCell="I9" sqref="I9"/>
    </sheetView>
  </sheetViews>
  <sheetFormatPr defaultColWidth="8.7265625" defaultRowHeight="14.5"/>
  <cols>
    <col min="2" max="2" width="69.26953125" style="12" customWidth="1"/>
    <col min="4" max="4" width="1.7265625" customWidth="1"/>
    <col min="6" max="6" width="22.7265625" customWidth="1"/>
    <col min="7" max="7" width="9.7265625" customWidth="1"/>
  </cols>
  <sheetData>
    <row r="3" spans="2:9" ht="15.5">
      <c r="B3" s="134" t="s">
        <v>0</v>
      </c>
    </row>
    <row r="4" spans="2:9" ht="15.5">
      <c r="B4" s="135" t="s">
        <v>1</v>
      </c>
    </row>
    <row r="5" spans="2:9">
      <c r="B5" s="14" t="s">
        <v>2</v>
      </c>
      <c r="C5" s="12"/>
      <c r="D5" s="12"/>
      <c r="E5" s="12"/>
      <c r="H5" s="12"/>
      <c r="I5" s="12"/>
    </row>
    <row r="6" spans="2:9">
      <c r="B6" s="14"/>
      <c r="C6" s="12"/>
      <c r="D6" s="12"/>
      <c r="E6" s="12"/>
      <c r="H6" s="12"/>
      <c r="I6" s="12"/>
    </row>
    <row r="7" spans="2:9" ht="77.5">
      <c r="B7" s="133" t="s">
        <v>3</v>
      </c>
      <c r="C7" s="12"/>
      <c r="D7" s="12"/>
      <c r="E7" s="12"/>
      <c r="H7" s="12"/>
      <c r="I7" s="12"/>
    </row>
    <row r="8" spans="2:9">
      <c r="C8" s="12"/>
      <c r="D8" s="12"/>
      <c r="E8" s="12"/>
      <c r="H8" s="12"/>
      <c r="I8" s="12"/>
    </row>
    <row r="9" spans="2:9" ht="52.15" customHeight="1">
      <c r="B9" s="136" t="s">
        <v>4</v>
      </c>
      <c r="C9" s="12"/>
      <c r="D9" s="12"/>
      <c r="E9" s="12"/>
      <c r="H9" s="12"/>
      <c r="I9" s="12"/>
    </row>
    <row r="10" spans="2:9">
      <c r="C10" s="12"/>
      <c r="D10" s="12"/>
      <c r="E10" s="12"/>
      <c r="H10" s="12"/>
      <c r="I10" s="12"/>
    </row>
    <row r="11" spans="2:9" ht="15.5">
      <c r="B11" s="109" t="s">
        <v>5</v>
      </c>
      <c r="C11" s="12"/>
      <c r="D11" s="12"/>
      <c r="E11" s="12"/>
      <c r="H11" s="12"/>
      <c r="I11" s="12"/>
    </row>
    <row r="12" spans="2:9">
      <c r="B12" s="12" t="s">
        <v>6</v>
      </c>
      <c r="C12" s="12"/>
      <c r="D12" s="12"/>
      <c r="E12" s="12"/>
      <c r="H12" s="12"/>
      <c r="I12" s="12"/>
    </row>
    <row r="13" spans="2:9">
      <c r="B13" s="12" t="s">
        <v>7</v>
      </c>
      <c r="C13" s="12"/>
      <c r="D13" s="12"/>
      <c r="E13" s="12"/>
      <c r="H13" s="12"/>
      <c r="I13" s="12"/>
    </row>
    <row r="14" spans="2:9" ht="29">
      <c r="B14" s="12" t="s">
        <v>8</v>
      </c>
      <c r="C14" s="12"/>
      <c r="D14" s="12"/>
      <c r="E14" s="12"/>
      <c r="H14" s="12"/>
      <c r="I14" s="12"/>
    </row>
    <row r="15" spans="2:9">
      <c r="B15" s="12" t="s">
        <v>9</v>
      </c>
      <c r="C15" s="12"/>
      <c r="D15" s="12"/>
      <c r="E15" s="12"/>
      <c r="H15" s="12"/>
      <c r="I15" s="12"/>
    </row>
    <row r="16" spans="2:9">
      <c r="B16" s="12" t="s">
        <v>10</v>
      </c>
      <c r="C16" s="12"/>
      <c r="D16" s="12"/>
      <c r="E16" s="12"/>
      <c r="H16" s="12"/>
      <c r="I16" s="12"/>
    </row>
    <row r="19" spans="2:2" ht="15.5">
      <c r="B19" s="109" t="s">
        <v>11</v>
      </c>
    </row>
    <row r="20" spans="2:2">
      <c r="B20" s="12" t="s">
        <v>12</v>
      </c>
    </row>
    <row r="23" spans="2:2" ht="15.5">
      <c r="B23" s="109" t="s">
        <v>13</v>
      </c>
    </row>
    <row r="25" spans="2:2" ht="29">
      <c r="B25" s="12" t="s">
        <v>14</v>
      </c>
    </row>
    <row r="27" spans="2:2" ht="88">
      <c r="B27" s="12" t="s">
        <v>15</v>
      </c>
    </row>
    <row r="28" spans="2:2">
      <c r="B28" s="13" t="s">
        <v>16</v>
      </c>
    </row>
    <row r="29" spans="2:2">
      <c r="B29" s="12" t="s">
        <v>17</v>
      </c>
    </row>
    <row r="30" spans="2:2" ht="29">
      <c r="B30" s="12" t="s">
        <v>18</v>
      </c>
    </row>
    <row r="31" spans="2:2">
      <c r="B31" s="110" t="s">
        <v>19</v>
      </c>
    </row>
    <row r="34" spans="2:2" ht="85.15" customHeight="1">
      <c r="B34" s="137" t="s">
        <v>20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3E57-2A09-434F-B431-B67BF6688C83}">
  <dimension ref="B12:AC195"/>
  <sheetViews>
    <sheetView showGridLines="0" zoomScale="85" zoomScaleNormal="85" workbookViewId="0">
      <selection activeCell="W31" sqref="W31"/>
    </sheetView>
  </sheetViews>
  <sheetFormatPr defaultColWidth="8.7265625" defaultRowHeight="14.5"/>
  <cols>
    <col min="1" max="3" width="8.7265625" style="51"/>
    <col min="4" max="4" width="29.7265625" style="51" customWidth="1"/>
    <col min="5" max="6" width="11.453125" style="51" customWidth="1"/>
    <col min="7" max="7" width="15.1796875" style="51" bestFit="1" customWidth="1"/>
    <col min="8" max="8" width="10.453125" style="51" bestFit="1" customWidth="1"/>
    <col min="9" max="9" width="11.453125" style="51" bestFit="1" customWidth="1"/>
    <col min="10" max="10" width="8.7265625" style="51"/>
    <col min="11" max="11" width="16.7265625" style="51" customWidth="1"/>
    <col min="12" max="12" width="18.1796875" style="51" customWidth="1"/>
    <col min="13" max="16" width="8.7265625" style="51"/>
    <col min="17" max="17" width="22.453125" style="51" customWidth="1"/>
    <col min="18" max="21" width="8.7265625" style="51"/>
    <col min="22" max="22" width="8.7265625" style="51" customWidth="1"/>
    <col min="23" max="23" width="42.7265625" style="51" bestFit="1" customWidth="1"/>
    <col min="24" max="24" width="13.453125" style="51" customWidth="1"/>
    <col min="25" max="25" width="15.7265625" style="51" customWidth="1"/>
    <col min="26" max="16384" width="8.7265625" style="51"/>
  </cols>
  <sheetData>
    <row r="12" spans="2:29">
      <c r="B12" s="76"/>
      <c r="C12" s="56"/>
      <c r="D12" s="56"/>
      <c r="E12" s="56"/>
      <c r="F12" s="56"/>
      <c r="G12" s="56"/>
      <c r="H12" s="56"/>
      <c r="I12" s="56"/>
      <c r="J12" s="56"/>
      <c r="K12" s="56"/>
      <c r="L12" s="56"/>
      <c r="M12" s="56"/>
      <c r="N12" s="57"/>
      <c r="R12" s="64" t="s">
        <v>21</v>
      </c>
      <c r="S12" s="169" t="s">
        <v>22</v>
      </c>
      <c r="T12" s="57" t="s">
        <v>23</v>
      </c>
    </row>
    <row r="13" spans="2:29">
      <c r="B13" s="70"/>
      <c r="C13" s="54"/>
      <c r="D13" s="63" t="s">
        <v>24</v>
      </c>
      <c r="E13" s="61"/>
      <c r="F13" s="54"/>
      <c r="G13" s="54"/>
      <c r="H13" s="54"/>
      <c r="I13" s="54"/>
      <c r="J13" s="54"/>
      <c r="K13" s="54"/>
      <c r="L13" s="54"/>
      <c r="M13" s="54"/>
      <c r="N13" s="75"/>
      <c r="R13" s="70" t="s">
        <v>25</v>
      </c>
      <c r="S13" s="84">
        <v>86720</v>
      </c>
      <c r="T13" s="167">
        <v>0.19589682887490342</v>
      </c>
      <c r="Z13"/>
      <c r="AA13"/>
      <c r="AB13"/>
      <c r="AC13"/>
    </row>
    <row r="14" spans="2:29">
      <c r="B14" s="70"/>
      <c r="C14" s="54"/>
      <c r="D14" s="77" t="s">
        <v>22</v>
      </c>
      <c r="E14" s="78">
        <v>442682</v>
      </c>
      <c r="F14" s="54"/>
      <c r="G14" s="54"/>
      <c r="H14" s="54"/>
      <c r="I14" s="54"/>
      <c r="J14" s="54"/>
      <c r="K14" s="54"/>
      <c r="L14" s="54"/>
      <c r="M14" s="54"/>
      <c r="N14" s="75"/>
      <c r="R14" s="70" t="s">
        <v>26</v>
      </c>
      <c r="S14" s="88">
        <v>40907</v>
      </c>
      <c r="T14" s="168">
        <v>9.2407190714779458E-2</v>
      </c>
      <c r="Z14"/>
      <c r="AA14"/>
      <c r="AB14"/>
      <c r="AC14"/>
    </row>
    <row r="15" spans="2:29">
      <c r="B15" s="70"/>
      <c r="C15" s="54"/>
      <c r="D15" s="79" t="s">
        <v>27</v>
      </c>
      <c r="E15" s="80">
        <v>0</v>
      </c>
      <c r="F15" s="54"/>
      <c r="G15" s="54"/>
      <c r="H15" s="54"/>
      <c r="I15" s="54"/>
      <c r="J15" s="54"/>
      <c r="K15" s="54"/>
      <c r="L15" s="54"/>
      <c r="M15" s="54"/>
      <c r="N15" s="75"/>
      <c r="R15" s="70" t="s">
        <v>28</v>
      </c>
      <c r="S15" s="88">
        <v>23734</v>
      </c>
      <c r="T15" s="168">
        <v>5.3614106740278576E-2</v>
      </c>
      <c r="Z15"/>
      <c r="AA15"/>
      <c r="AB15"/>
      <c r="AC15"/>
    </row>
    <row r="16" spans="2:29">
      <c r="B16" s="70"/>
      <c r="C16" s="54"/>
      <c r="D16" s="81" t="s">
        <v>29</v>
      </c>
      <c r="E16" s="82">
        <v>0</v>
      </c>
      <c r="F16" s="54"/>
      <c r="G16" s="54"/>
      <c r="H16" s="54"/>
      <c r="I16" s="54"/>
      <c r="J16" s="54"/>
      <c r="K16" s="54"/>
      <c r="L16" s="54"/>
      <c r="M16" s="54"/>
      <c r="N16" s="75"/>
      <c r="R16" s="70" t="s">
        <v>30</v>
      </c>
      <c r="S16" s="88">
        <v>247667</v>
      </c>
      <c r="T16" s="168">
        <v>0.55946932561070928</v>
      </c>
      <c r="Z16"/>
      <c r="AA16"/>
      <c r="AB16"/>
      <c r="AC16"/>
    </row>
    <row r="17" spans="2:29">
      <c r="B17" s="70"/>
      <c r="C17" s="54"/>
      <c r="D17" s="83" t="s">
        <v>31</v>
      </c>
      <c r="E17" s="68">
        <f>SUM(E14:E16)</f>
        <v>442682</v>
      </c>
      <c r="F17" s="54"/>
      <c r="G17" s="54"/>
      <c r="H17" s="54"/>
      <c r="I17" s="54"/>
      <c r="J17" s="54"/>
      <c r="K17" s="54"/>
      <c r="L17" s="54"/>
      <c r="M17" s="54"/>
      <c r="N17" s="75"/>
      <c r="R17" s="70" t="s">
        <v>32</v>
      </c>
      <c r="S17" s="88">
        <v>43654</v>
      </c>
      <c r="T17" s="168">
        <v>9.8612548059329272E-2</v>
      </c>
      <c r="Z17"/>
      <c r="AA17"/>
      <c r="AB17"/>
      <c r="AC17"/>
    </row>
    <row r="18" spans="2:29">
      <c r="B18" s="70"/>
      <c r="C18" s="54"/>
      <c r="D18" s="54"/>
      <c r="E18" s="54"/>
      <c r="F18" s="54"/>
      <c r="G18" s="54"/>
      <c r="H18" s="54"/>
      <c r="I18" s="54"/>
      <c r="J18" s="54"/>
      <c r="K18" s="54"/>
      <c r="L18" s="54"/>
      <c r="M18" s="54"/>
      <c r="N18" s="75"/>
      <c r="R18" s="90" t="s">
        <v>33</v>
      </c>
      <c r="S18" s="170">
        <v>442682</v>
      </c>
      <c r="T18" s="171">
        <v>1</v>
      </c>
    </row>
    <row r="19" spans="2:29">
      <c r="B19" s="70"/>
      <c r="C19" s="54"/>
      <c r="D19" s="54"/>
      <c r="E19" s="54"/>
      <c r="F19" s="54"/>
      <c r="G19" s="54"/>
      <c r="H19" s="54"/>
      <c r="I19" s="54"/>
      <c r="J19" s="54"/>
      <c r="K19" s="54"/>
      <c r="L19" s="54"/>
      <c r="M19" s="54"/>
      <c r="N19" s="75"/>
    </row>
    <row r="20" spans="2:29">
      <c r="B20" s="70"/>
      <c r="C20" s="54"/>
      <c r="D20" s="54"/>
      <c r="E20" s="54"/>
      <c r="F20" s="54"/>
      <c r="G20" s="54"/>
      <c r="H20" s="54"/>
      <c r="I20" s="54"/>
      <c r="J20" s="54"/>
      <c r="K20" s="54"/>
      <c r="L20" s="54"/>
      <c r="M20" s="54"/>
      <c r="N20" s="75"/>
      <c r="W20"/>
      <c r="X20"/>
      <c r="Y20"/>
    </row>
    <row r="21" spans="2:29">
      <c r="B21" s="70"/>
      <c r="C21" s="54"/>
      <c r="D21" s="54"/>
      <c r="E21" s="54"/>
      <c r="F21" s="54"/>
      <c r="G21" s="54"/>
      <c r="H21" s="54"/>
      <c r="I21" s="54"/>
      <c r="J21" s="54"/>
      <c r="K21" s="54"/>
      <c r="L21" s="54"/>
      <c r="M21" s="54"/>
      <c r="N21" s="75"/>
      <c r="W21"/>
      <c r="X21"/>
      <c r="Y21"/>
    </row>
    <row r="22" spans="2:29" ht="39">
      <c r="B22" s="70"/>
      <c r="C22" s="54"/>
      <c r="D22" s="65" t="s">
        <v>34</v>
      </c>
      <c r="E22" s="58" t="s">
        <v>35</v>
      </c>
      <c r="F22" s="59" t="s">
        <v>22</v>
      </c>
      <c r="G22" s="59" t="s">
        <v>27</v>
      </c>
      <c r="H22" s="60" t="s">
        <v>29</v>
      </c>
      <c r="I22" s="62" t="s">
        <v>31</v>
      </c>
      <c r="K22" s="54"/>
      <c r="L22" s="54"/>
      <c r="M22" s="54"/>
      <c r="N22" s="75"/>
      <c r="W22"/>
      <c r="X22"/>
      <c r="Y22"/>
    </row>
    <row r="23" spans="2:29">
      <c r="B23" s="70"/>
      <c r="C23" s="54"/>
      <c r="D23" s="77" t="s">
        <v>36</v>
      </c>
      <c r="E23" s="84">
        <v>21</v>
      </c>
      <c r="F23" s="85">
        <v>59888</v>
      </c>
      <c r="G23" s="85">
        <v>0</v>
      </c>
      <c r="H23" s="86">
        <v>0</v>
      </c>
      <c r="I23" s="87">
        <f>SUM(F23:H23)</f>
        <v>59888</v>
      </c>
      <c r="K23" s="54"/>
      <c r="L23" s="54"/>
      <c r="M23" s="54"/>
      <c r="N23" s="75"/>
      <c r="W23"/>
      <c r="X23"/>
      <c r="Y23"/>
    </row>
    <row r="24" spans="2:29">
      <c r="B24" s="70"/>
      <c r="C24" s="54"/>
      <c r="D24" s="95" t="s">
        <v>37</v>
      </c>
      <c r="E24" s="88">
        <v>100</v>
      </c>
      <c r="F24" s="87">
        <v>382794</v>
      </c>
      <c r="G24" s="87">
        <v>0</v>
      </c>
      <c r="H24" s="89">
        <v>0</v>
      </c>
      <c r="I24" s="87">
        <f>SUM(F24:H24)</f>
        <v>382794</v>
      </c>
      <c r="K24" s="54"/>
      <c r="L24" s="54"/>
      <c r="M24" s="54"/>
      <c r="N24" s="75"/>
      <c r="W24"/>
      <c r="X24"/>
      <c r="Y24"/>
    </row>
    <row r="25" spans="2:29">
      <c r="B25" s="70"/>
      <c r="C25" s="54"/>
      <c r="D25" s="71" t="s">
        <v>33</v>
      </c>
      <c r="E25" s="72">
        <v>121</v>
      </c>
      <c r="F25" s="73">
        <v>442682</v>
      </c>
      <c r="G25" s="73">
        <v>0</v>
      </c>
      <c r="H25" s="74">
        <v>0</v>
      </c>
      <c r="I25" s="87">
        <f>SUM(F25:H25)</f>
        <v>442682</v>
      </c>
      <c r="K25" s="54"/>
      <c r="L25" s="54"/>
      <c r="M25" s="54"/>
      <c r="N25" s="75"/>
      <c r="W25"/>
      <c r="X25"/>
      <c r="Y25"/>
    </row>
    <row r="26" spans="2:29">
      <c r="B26" s="70"/>
      <c r="C26" s="54"/>
      <c r="D26"/>
      <c r="E26"/>
      <c r="F26"/>
      <c r="G26"/>
      <c r="H26"/>
      <c r="I26" s="68">
        <f>SUM(F26:H26)</f>
        <v>0</v>
      </c>
      <c r="K26" s="54"/>
      <c r="L26" s="54"/>
      <c r="M26" s="54"/>
      <c r="N26" s="75"/>
      <c r="W26"/>
      <c r="X26"/>
    </row>
    <row r="27" spans="2:29">
      <c r="B27" s="70"/>
      <c r="C27" s="54"/>
      <c r="D27" s="54"/>
      <c r="E27" s="54"/>
      <c r="F27" s="54"/>
      <c r="G27" s="54"/>
      <c r="H27" s="54"/>
      <c r="I27" s="54"/>
      <c r="J27" s="54"/>
      <c r="K27" s="54"/>
      <c r="L27" s="54"/>
      <c r="M27" s="54"/>
      <c r="N27" s="75"/>
      <c r="W27"/>
      <c r="X27"/>
    </row>
    <row r="28" spans="2:29">
      <c r="B28" s="90"/>
      <c r="C28" s="91"/>
      <c r="D28" s="91"/>
      <c r="E28" s="91"/>
      <c r="F28" s="91"/>
      <c r="G28" s="91"/>
      <c r="H28" s="91"/>
      <c r="I28" s="91"/>
      <c r="J28" s="91"/>
      <c r="K28" s="91"/>
      <c r="L28" s="91"/>
      <c r="M28" s="91"/>
      <c r="N28" s="92"/>
      <c r="W28"/>
      <c r="X28"/>
    </row>
    <row r="29" spans="2:29">
      <c r="W29"/>
      <c r="X29"/>
    </row>
    <row r="30" spans="2:29">
      <c r="W30"/>
      <c r="X30"/>
    </row>
    <row r="31" spans="2:29">
      <c r="B31" s="76"/>
      <c r="C31" s="56"/>
      <c r="D31" s="56"/>
      <c r="E31" s="56"/>
      <c r="F31" s="56"/>
      <c r="G31" s="56"/>
      <c r="H31" s="56"/>
      <c r="I31" s="56"/>
      <c r="J31" s="56"/>
      <c r="K31" s="56"/>
      <c r="L31" s="56"/>
      <c r="M31" s="56"/>
      <c r="N31" s="57"/>
    </row>
    <row r="32" spans="2:29" ht="29">
      <c r="B32" s="70"/>
      <c r="C32" s="54"/>
      <c r="D32" s="108" t="s">
        <v>38</v>
      </c>
      <c r="E32" s="108"/>
      <c r="F32" s="54"/>
      <c r="G32" s="108" t="s">
        <v>39</v>
      </c>
      <c r="H32" s="108"/>
      <c r="I32" s="108"/>
      <c r="J32" s="54"/>
      <c r="K32" s="54"/>
      <c r="L32" s="54"/>
      <c r="M32" s="54"/>
      <c r="N32" s="75"/>
    </row>
    <row r="33" spans="2:14">
      <c r="B33" s="70"/>
      <c r="C33" s="54"/>
      <c r="D33" s="54"/>
      <c r="E33" s="54"/>
      <c r="F33" s="54"/>
      <c r="G33" s="54"/>
      <c r="H33" s="54"/>
      <c r="I33" s="54"/>
      <c r="J33" s="54"/>
      <c r="K33" s="54"/>
      <c r="L33" s="54"/>
      <c r="M33" s="54"/>
      <c r="N33" s="75"/>
    </row>
    <row r="34" spans="2:14">
      <c r="B34" s="70"/>
      <c r="C34" s="54"/>
      <c r="D34" s="54"/>
      <c r="E34" s="54"/>
      <c r="F34" s="54"/>
      <c r="G34" s="54"/>
      <c r="H34" s="54"/>
      <c r="I34" s="54"/>
      <c r="J34" s="54"/>
      <c r="K34" s="54"/>
      <c r="L34" s="54"/>
      <c r="M34" s="54"/>
      <c r="N34" s="75"/>
    </row>
    <row r="35" spans="2:14" s="52" customFormat="1" ht="39">
      <c r="B35" s="99"/>
      <c r="C35" s="100"/>
      <c r="D35" s="106" t="s">
        <v>40</v>
      </c>
      <c r="E35" s="107" t="s">
        <v>22</v>
      </c>
      <c r="F35" s="100"/>
      <c r="G35" s="63" t="s">
        <v>24</v>
      </c>
      <c r="H35" s="107"/>
      <c r="I35" s="100"/>
      <c r="J35" s="100"/>
      <c r="K35" s="108" t="s">
        <v>41</v>
      </c>
      <c r="L35" s="68">
        <f>SUM(L36:L37)</f>
        <v>442682</v>
      </c>
      <c r="M35" s="69">
        <f>SUM(M36:M37)</f>
        <v>1</v>
      </c>
      <c r="N35" s="101"/>
    </row>
    <row r="36" spans="2:14">
      <c r="B36" s="70"/>
      <c r="C36" s="54"/>
      <c r="D36" s="77" t="s">
        <v>42</v>
      </c>
      <c r="E36" s="78">
        <v>268288</v>
      </c>
      <c r="F36" s="104">
        <f>GETPIVOTDATA("Affected population: IDP (ind) ",$D$35,"IDPs_Trigger","Natural Disaster (Flooding)")/GETPIVOTDATA("IDP",$D$13)</f>
        <v>0.39394870358406259</v>
      </c>
      <c r="G36" s="77" t="s">
        <v>43</v>
      </c>
      <c r="H36" s="78">
        <v>24007</v>
      </c>
      <c r="I36" s="87"/>
      <c r="J36" s="54"/>
      <c r="K36" s="102" t="s">
        <v>44</v>
      </c>
      <c r="L36" s="103">
        <f>GETPIVOTDATA("Sum of F &lt;1",$G$35)+GETPIVOTDATA("Sum of F 1-5",$G$35)+GETPIVOTDATA("Sum of F 6-17 ",$G$35)+GETPIVOTDATA("Sum of F 18-59",$G$35)+GETPIVOTDATA("Sum of F &gt;60 ",$G$35)</f>
        <v>243424</v>
      </c>
      <c r="M36" s="104">
        <f>L36/L35</f>
        <v>0.54988456725143553</v>
      </c>
      <c r="N36" s="75"/>
    </row>
    <row r="37" spans="2:14">
      <c r="B37" s="70"/>
      <c r="C37" s="54"/>
      <c r="D37" s="81" t="s">
        <v>45</v>
      </c>
      <c r="E37" s="80">
        <v>174394</v>
      </c>
      <c r="F37" s="104" t="e">
        <f>GETPIVOTDATA("Affected population: IDP (ind) ",$D$35,"IDPs_Trigger","Violence against civilians")/GETPIVOTDATA("IDP",$D$13)</f>
        <v>#REF!</v>
      </c>
      <c r="G37" s="79" t="s">
        <v>46</v>
      </c>
      <c r="H37" s="80">
        <v>26107</v>
      </c>
      <c r="I37" s="87"/>
      <c r="J37" s="54"/>
      <c r="K37" s="105" t="s">
        <v>47</v>
      </c>
      <c r="L37" s="103">
        <f>GETPIVOTDATA("Sum of M &lt;1",$G$35)+GETPIVOTDATA("Sum of M 1-5",$G$35)+GETPIVOTDATA("Sum of M 6-17",$G$35)+GETPIVOTDATA("Sum of M 18-59 ",$G$35)+GETPIVOTDATA("Sum of M &gt;60",$G$35)</f>
        <v>199258</v>
      </c>
      <c r="M37" s="104">
        <f>L37/L35</f>
        <v>0.45011543274856441</v>
      </c>
      <c r="N37" s="75"/>
    </row>
    <row r="38" spans="2:14">
      <c r="B38" s="70"/>
      <c r="C38" s="54"/>
      <c r="D38" s="71" t="s">
        <v>33</v>
      </c>
      <c r="E38" s="94">
        <v>442682</v>
      </c>
      <c r="F38" s="104" t="e">
        <f>GETPIVOTDATA("Affected population: IDP (ind) ",$D$35,"IDPs_Trigger","Localized conflict")/GETPIVOTDATA("IDP",$D$13)</f>
        <v>#REF!</v>
      </c>
      <c r="G38" s="79" t="s">
        <v>48</v>
      </c>
      <c r="H38" s="80">
        <v>38480</v>
      </c>
      <c r="I38" s="87"/>
      <c r="J38" s="54"/>
      <c r="K38" s="54"/>
      <c r="L38" s="54"/>
      <c r="M38" s="54"/>
      <c r="N38" s="75"/>
    </row>
    <row r="39" spans="2:14">
      <c r="B39" s="70"/>
      <c r="C39" s="54"/>
      <c r="D39"/>
      <c r="E39"/>
      <c r="F39" s="104" t="e">
        <f>GETPIVOTDATA("Affected population: IDP (ind) ",$D$35,"IDPs_Trigger","Armed clashes")/GETPIVOTDATA("IDP",$D$13)</f>
        <v>#REF!</v>
      </c>
      <c r="G39" s="79" t="s">
        <v>49</v>
      </c>
      <c r="H39" s="80">
        <v>39896</v>
      </c>
      <c r="I39" s="87"/>
      <c r="J39" s="54"/>
      <c r="K39" s="54"/>
      <c r="L39" s="54"/>
      <c r="M39" s="54"/>
      <c r="N39" s="75"/>
    </row>
    <row r="40" spans="2:14">
      <c r="B40" s="70"/>
      <c r="C40" s="54"/>
      <c r="D40"/>
      <c r="E40"/>
      <c r="F40" s="54"/>
      <c r="G40" s="79" t="s">
        <v>50</v>
      </c>
      <c r="H40" s="80">
        <v>56064</v>
      </c>
      <c r="I40" s="87"/>
      <c r="J40" s="54"/>
      <c r="K40" s="54"/>
      <c r="L40" s="54"/>
      <c r="M40" s="54"/>
      <c r="N40" s="75"/>
    </row>
    <row r="41" spans="2:14">
      <c r="B41" s="70"/>
      <c r="C41" s="54"/>
      <c r="D41"/>
      <c r="E41"/>
      <c r="F41" s="54"/>
      <c r="G41" s="79" t="s">
        <v>51</v>
      </c>
      <c r="H41" s="80">
        <v>67478</v>
      </c>
      <c r="I41" s="87"/>
      <c r="J41" s="54"/>
      <c r="K41" s="54"/>
      <c r="L41" s="54"/>
      <c r="M41" s="54"/>
      <c r="N41" s="75"/>
    </row>
    <row r="42" spans="2:14">
      <c r="B42" s="70"/>
      <c r="C42" s="54"/>
      <c r="D42"/>
      <c r="E42"/>
      <c r="F42" s="54"/>
      <c r="G42" s="79" t="s">
        <v>52</v>
      </c>
      <c r="H42" s="80">
        <v>65214</v>
      </c>
      <c r="I42" s="87"/>
      <c r="J42" s="54"/>
      <c r="K42" s="54"/>
      <c r="L42" s="54"/>
      <c r="M42" s="54"/>
      <c r="N42" s="75"/>
    </row>
    <row r="43" spans="2:14">
      <c r="B43" s="70"/>
      <c r="C43" s="54"/>
      <c r="D43"/>
      <c r="E43"/>
      <c r="F43" s="54"/>
      <c r="G43" s="79" t="s">
        <v>53</v>
      </c>
      <c r="H43" s="80">
        <v>91019</v>
      </c>
      <c r="I43" s="87"/>
      <c r="J43" s="54"/>
      <c r="K43" s="54"/>
      <c r="L43" s="54"/>
      <c r="M43" s="54"/>
      <c r="N43" s="75"/>
    </row>
    <row r="44" spans="2:14">
      <c r="B44" s="70"/>
      <c r="C44" s="54"/>
      <c r="D44"/>
      <c r="E44"/>
      <c r="F44" s="54"/>
      <c r="G44" s="79" t="s">
        <v>54</v>
      </c>
      <c r="H44" s="80">
        <v>15493</v>
      </c>
      <c r="I44" s="87"/>
      <c r="J44" s="54"/>
      <c r="K44" s="54"/>
      <c r="L44" s="54"/>
      <c r="M44" s="54"/>
      <c r="N44" s="75"/>
    </row>
    <row r="45" spans="2:14">
      <c r="B45" s="70"/>
      <c r="C45" s="54"/>
      <c r="D45"/>
      <c r="E45"/>
      <c r="F45" s="54"/>
      <c r="G45" s="81" t="s">
        <v>55</v>
      </c>
      <c r="H45" s="82">
        <v>18924</v>
      </c>
      <c r="I45" s="87"/>
      <c r="J45" s="54"/>
      <c r="K45" s="54"/>
      <c r="L45" s="54"/>
      <c r="M45" s="54"/>
      <c r="N45" s="75"/>
    </row>
    <row r="46" spans="2:14">
      <c r="B46" s="70"/>
      <c r="C46" s="54"/>
      <c r="D46"/>
      <c r="E46"/>
      <c r="F46" s="54"/>
      <c r="G46" s="54"/>
      <c r="H46" s="54"/>
      <c r="I46" s="54"/>
      <c r="J46" s="54"/>
      <c r="K46" s="54"/>
      <c r="L46" s="54"/>
      <c r="M46" s="54"/>
      <c r="N46" s="75"/>
    </row>
    <row r="47" spans="2:14">
      <c r="B47" s="70"/>
      <c r="C47" s="54"/>
      <c r="D47"/>
      <c r="E47"/>
      <c r="F47" s="54"/>
      <c r="G47" s="54"/>
      <c r="H47" s="54"/>
      <c r="I47" s="54"/>
      <c r="J47" s="54"/>
      <c r="K47" s="54"/>
      <c r="L47" s="54"/>
      <c r="M47" s="54"/>
      <c r="N47" s="75"/>
    </row>
    <row r="48" spans="2:14">
      <c r="B48" s="70"/>
      <c r="C48" s="54"/>
      <c r="D48" s="54"/>
      <c r="E48" s="54"/>
      <c r="F48" s="54"/>
      <c r="G48" s="54"/>
      <c r="H48" s="54"/>
      <c r="I48" s="54"/>
      <c r="J48" s="54"/>
      <c r="K48" s="54"/>
      <c r="L48" s="54"/>
      <c r="M48" s="54"/>
      <c r="N48" s="75"/>
    </row>
    <row r="49" spans="2:29">
      <c r="B49" s="90"/>
      <c r="C49" s="91"/>
      <c r="D49" s="91"/>
      <c r="E49" s="91"/>
      <c r="F49" s="91"/>
      <c r="G49" s="91"/>
      <c r="H49" s="91"/>
      <c r="I49" s="91"/>
      <c r="J49" s="91"/>
      <c r="K49" s="91"/>
      <c r="L49" s="91"/>
      <c r="M49" s="91"/>
      <c r="N49" s="92"/>
    </row>
    <row r="51" spans="2:29">
      <c r="B51" s="76"/>
      <c r="C51" s="56"/>
      <c r="D51" s="56"/>
      <c r="E51" s="56"/>
      <c r="F51" s="56"/>
      <c r="G51" s="56"/>
      <c r="H51" s="56"/>
      <c r="I51" s="56"/>
      <c r="J51" s="56"/>
      <c r="K51" s="56"/>
      <c r="L51" s="56"/>
      <c r="M51" s="56"/>
      <c r="N51" s="56"/>
      <c r="O51" s="56"/>
      <c r="P51" s="56"/>
      <c r="Q51" s="57"/>
    </row>
    <row r="52" spans="2:29">
      <c r="B52" s="70"/>
      <c r="D52" s="114" t="s">
        <v>56</v>
      </c>
      <c r="E52" s="114"/>
      <c r="F52" s="54"/>
      <c r="G52" s="54"/>
      <c r="H52" s="54"/>
      <c r="I52" s="54"/>
      <c r="J52" s="54"/>
      <c r="K52" s="114" t="s">
        <v>57</v>
      </c>
      <c r="L52" s="66"/>
      <c r="M52" s="54"/>
      <c r="N52" s="54"/>
      <c r="O52" s="54"/>
      <c r="P52" s="54"/>
      <c r="Q52" s="75"/>
      <c r="V52" s="114" t="s">
        <v>58</v>
      </c>
      <c r="W52" s="66"/>
      <c r="X52" s="66"/>
      <c r="Y52" s="66"/>
    </row>
    <row r="53" spans="2:29">
      <c r="B53" s="70"/>
      <c r="D53" s="54"/>
      <c r="E53" s="54"/>
      <c r="F53" s="54"/>
      <c r="G53" s="54"/>
      <c r="H53" s="54"/>
      <c r="I53" s="54"/>
      <c r="J53" s="54"/>
      <c r="K53" s="54"/>
      <c r="L53" s="54"/>
      <c r="M53" s="54"/>
      <c r="N53" s="54"/>
      <c r="O53" s="54"/>
      <c r="P53" s="54"/>
      <c r="Q53" s="75"/>
    </row>
    <row r="54" spans="2:29">
      <c r="B54" s="70"/>
      <c r="D54" s="54"/>
      <c r="E54" s="54"/>
      <c r="F54" s="54"/>
      <c r="G54" s="54"/>
      <c r="H54" s="54"/>
      <c r="I54" s="54"/>
      <c r="J54" s="54"/>
      <c r="K54" s="54"/>
      <c r="L54" s="54"/>
      <c r="M54" s="54"/>
      <c r="N54" s="54"/>
      <c r="O54" s="54"/>
      <c r="P54" s="54"/>
      <c r="Q54" s="75"/>
    </row>
    <row r="55" spans="2:29" ht="58">
      <c r="B55" s="70"/>
      <c r="D55" s="65" t="s">
        <v>34</v>
      </c>
      <c r="E55" s="58" t="s">
        <v>35</v>
      </c>
      <c r="F55" s="60" t="s">
        <v>22</v>
      </c>
      <c r="G55" s="56" t="s">
        <v>59</v>
      </c>
      <c r="H55" s="116" t="s">
        <v>27</v>
      </c>
      <c r="I55" s="60" t="s">
        <v>29</v>
      </c>
      <c r="J55" s="54"/>
      <c r="K55" s="65" t="s">
        <v>60</v>
      </c>
      <c r="L55" s="65" t="s">
        <v>61</v>
      </c>
      <c r="M55" s="58" t="s">
        <v>35</v>
      </c>
      <c r="N55" s="59" t="s">
        <v>22</v>
      </c>
      <c r="O55" s="59" t="s">
        <v>27</v>
      </c>
      <c r="P55" s="60" t="s">
        <v>29</v>
      </c>
      <c r="Q55" s="75"/>
      <c r="V55" s="67" t="s">
        <v>62</v>
      </c>
      <c r="W55" s="115" t="s">
        <v>63</v>
      </c>
      <c r="X55" s="115" t="s">
        <v>64</v>
      </c>
      <c r="Y55" s="115" t="s">
        <v>65</v>
      </c>
      <c r="Z55" s="58" t="s">
        <v>35</v>
      </c>
      <c r="AA55" s="125" t="s">
        <v>22</v>
      </c>
      <c r="AB55" s="125" t="s">
        <v>27</v>
      </c>
      <c r="AC55" s="126" t="s">
        <v>29</v>
      </c>
    </row>
    <row r="56" spans="2:29">
      <c r="B56" s="70"/>
      <c r="D56" s="77" t="s">
        <v>66</v>
      </c>
      <c r="E56" s="84">
        <v>7</v>
      </c>
      <c r="F56" s="85">
        <v>130147</v>
      </c>
      <c r="G56" s="118">
        <v>0.29399659349149049</v>
      </c>
      <c r="H56" s="85">
        <v>0</v>
      </c>
      <c r="I56" s="86">
        <v>0</v>
      </c>
      <c r="J56" s="54"/>
      <c r="K56" s="111" t="s">
        <v>67</v>
      </c>
      <c r="L56" s="111" t="s">
        <v>66</v>
      </c>
      <c r="M56" s="84">
        <v>2</v>
      </c>
      <c r="N56" s="85">
        <v>89240</v>
      </c>
      <c r="O56" s="85" t="s">
        <v>68</v>
      </c>
      <c r="P56" s="86" t="s">
        <v>68</v>
      </c>
      <c r="Q56" s="75"/>
      <c r="V56" s="70" t="s">
        <v>69</v>
      </c>
      <c r="W56" s="54" t="s">
        <v>70</v>
      </c>
      <c r="X56" s="54" t="s">
        <v>71</v>
      </c>
      <c r="Y56" s="54" t="s">
        <v>72</v>
      </c>
      <c r="Z56" s="84">
        <v>1</v>
      </c>
      <c r="AA56" s="85">
        <v>22445</v>
      </c>
      <c r="AB56" s="85" t="s">
        <v>68</v>
      </c>
      <c r="AC56" s="86" t="s">
        <v>68</v>
      </c>
    </row>
    <row r="57" spans="2:29">
      <c r="B57" s="70"/>
      <c r="D57" s="79" t="s">
        <v>73</v>
      </c>
      <c r="E57" s="88">
        <v>27</v>
      </c>
      <c r="F57" s="87">
        <v>90436</v>
      </c>
      <c r="G57" s="119">
        <v>0.20429111642217213</v>
      </c>
      <c r="H57" s="87">
        <v>0</v>
      </c>
      <c r="I57" s="89">
        <v>0</v>
      </c>
      <c r="J57" s="54"/>
      <c r="K57" s="112" t="s">
        <v>67</v>
      </c>
      <c r="L57" s="112" t="s">
        <v>73</v>
      </c>
      <c r="M57" s="88">
        <v>33</v>
      </c>
      <c r="N57" s="87">
        <v>164003</v>
      </c>
      <c r="O57" s="87">
        <v>0</v>
      </c>
      <c r="P57" s="89">
        <v>0</v>
      </c>
      <c r="Q57" s="75"/>
      <c r="V57" s="70" t="s">
        <v>69</v>
      </c>
      <c r="W57" s="54" t="s">
        <v>70</v>
      </c>
      <c r="X57" s="54" t="s">
        <v>74</v>
      </c>
      <c r="Y57" s="54" t="s">
        <v>75</v>
      </c>
      <c r="Z57" s="88">
        <v>1</v>
      </c>
      <c r="AA57" s="87">
        <v>2520</v>
      </c>
      <c r="AB57" s="87" t="s">
        <v>68</v>
      </c>
      <c r="AC57" s="89" t="s">
        <v>68</v>
      </c>
    </row>
    <row r="58" spans="2:29">
      <c r="B58" s="70"/>
      <c r="D58" s="79" t="s">
        <v>76</v>
      </c>
      <c r="E58" s="88">
        <v>19</v>
      </c>
      <c r="F58" s="87">
        <v>49198</v>
      </c>
      <c r="G58" s="131">
        <v>0.11113621064330603</v>
      </c>
      <c r="H58" s="87">
        <v>0</v>
      </c>
      <c r="I58" s="89">
        <v>0</v>
      </c>
      <c r="J58" s="54"/>
      <c r="K58" s="112" t="s">
        <v>67</v>
      </c>
      <c r="L58" s="112" t="s">
        <v>76</v>
      </c>
      <c r="M58" s="88">
        <v>18</v>
      </c>
      <c r="N58" s="87">
        <v>16538</v>
      </c>
      <c r="O58" s="87">
        <v>0</v>
      </c>
      <c r="P58" s="89">
        <v>0</v>
      </c>
      <c r="Q58" s="75"/>
      <c r="V58" s="70" t="s">
        <v>69</v>
      </c>
      <c r="W58" s="54" t="s">
        <v>70</v>
      </c>
      <c r="X58" s="54" t="s">
        <v>77</v>
      </c>
      <c r="Y58" s="54" t="s">
        <v>78</v>
      </c>
      <c r="Z58" s="88">
        <v>4</v>
      </c>
      <c r="AA58" s="87">
        <v>18462</v>
      </c>
      <c r="AB58" s="87">
        <v>0</v>
      </c>
      <c r="AC58" s="89">
        <v>0</v>
      </c>
    </row>
    <row r="59" spans="2:29">
      <c r="B59" s="70"/>
      <c r="D59" s="79" t="s">
        <v>79</v>
      </c>
      <c r="E59" s="88">
        <v>5</v>
      </c>
      <c r="F59" s="87">
        <v>34311</v>
      </c>
      <c r="G59" s="119">
        <v>7.7507104422587778E-2</v>
      </c>
      <c r="H59" s="87">
        <v>0</v>
      </c>
      <c r="I59" s="89">
        <v>0</v>
      </c>
      <c r="J59" s="54"/>
      <c r="K59" s="112" t="s">
        <v>67</v>
      </c>
      <c r="L59" s="112" t="s">
        <v>79</v>
      </c>
      <c r="M59" s="88">
        <v>5</v>
      </c>
      <c r="N59" s="87">
        <v>34311</v>
      </c>
      <c r="O59" s="87">
        <v>0</v>
      </c>
      <c r="P59" s="89">
        <v>0</v>
      </c>
      <c r="Q59" s="75"/>
      <c r="V59" s="70" t="s">
        <v>80</v>
      </c>
      <c r="W59" s="54" t="s">
        <v>81</v>
      </c>
      <c r="X59" s="54" t="s">
        <v>82</v>
      </c>
      <c r="Y59" s="54" t="s">
        <v>82</v>
      </c>
      <c r="Z59" s="88">
        <v>1</v>
      </c>
      <c r="AA59" s="87">
        <v>86720</v>
      </c>
      <c r="AB59" s="87" t="s">
        <v>68</v>
      </c>
      <c r="AC59" s="89" t="s">
        <v>68</v>
      </c>
    </row>
    <row r="60" spans="2:29">
      <c r="B60" s="70"/>
      <c r="D60" s="79" t="s">
        <v>83</v>
      </c>
      <c r="E60" s="88">
        <v>30</v>
      </c>
      <c r="F60" s="87">
        <v>38853</v>
      </c>
      <c r="G60" s="119">
        <v>8.7767291193226737E-2</v>
      </c>
      <c r="H60" s="87">
        <v>0</v>
      </c>
      <c r="I60" s="89">
        <v>0</v>
      </c>
      <c r="J60" s="54"/>
      <c r="K60" s="112" t="s">
        <v>67</v>
      </c>
      <c r="L60" s="112" t="s">
        <v>83</v>
      </c>
      <c r="M60" s="88">
        <v>30</v>
      </c>
      <c r="N60" s="87">
        <v>38853</v>
      </c>
      <c r="O60" s="87">
        <v>0</v>
      </c>
      <c r="P60" s="89">
        <v>0</v>
      </c>
      <c r="Q60" s="75"/>
      <c r="V60" s="70" t="s">
        <v>84</v>
      </c>
      <c r="W60" s="54" t="s">
        <v>85</v>
      </c>
      <c r="X60" s="54" t="s">
        <v>86</v>
      </c>
      <c r="Y60" s="54" t="s">
        <v>87</v>
      </c>
      <c r="Z60" s="88">
        <v>1</v>
      </c>
      <c r="AA60" s="87">
        <v>1755</v>
      </c>
      <c r="AB60" s="87">
        <v>0</v>
      </c>
      <c r="AC60" s="89">
        <v>0</v>
      </c>
    </row>
    <row r="61" spans="2:29">
      <c r="B61" s="70"/>
      <c r="D61" s="79" t="s">
        <v>88</v>
      </c>
      <c r="E61" s="88">
        <v>3</v>
      </c>
      <c r="F61" s="87">
        <v>13556</v>
      </c>
      <c r="G61" s="131">
        <v>3.0622433259088918E-2</v>
      </c>
      <c r="H61" s="87">
        <v>0</v>
      </c>
      <c r="I61" s="89">
        <v>0</v>
      </c>
      <c r="J61" s="54"/>
      <c r="K61" s="112" t="s">
        <v>67</v>
      </c>
      <c r="L61" s="112" t="s">
        <v>88</v>
      </c>
      <c r="M61" s="88">
        <v>3</v>
      </c>
      <c r="N61" s="87">
        <v>13556</v>
      </c>
      <c r="O61" s="87">
        <v>0</v>
      </c>
      <c r="P61" s="89">
        <v>0</v>
      </c>
      <c r="Q61" s="75"/>
      <c r="V61" s="70" t="s">
        <v>84</v>
      </c>
      <c r="W61" s="54" t="s">
        <v>85</v>
      </c>
      <c r="X61" s="54" t="s">
        <v>89</v>
      </c>
      <c r="Y61" s="54" t="s">
        <v>90</v>
      </c>
      <c r="Z61" s="88">
        <v>1</v>
      </c>
      <c r="AA61" s="87">
        <v>4390</v>
      </c>
      <c r="AB61" s="87">
        <v>0</v>
      </c>
      <c r="AC61" s="89">
        <v>0</v>
      </c>
    </row>
    <row r="62" spans="2:29">
      <c r="B62" s="70"/>
      <c r="C62" s="54"/>
      <c r="D62" s="79" t="s">
        <v>91</v>
      </c>
      <c r="E62" s="88">
        <v>21</v>
      </c>
      <c r="F62" s="87">
        <v>71380</v>
      </c>
      <c r="G62" s="119">
        <v>0.16124441472659831</v>
      </c>
      <c r="H62" s="87">
        <v>0</v>
      </c>
      <c r="I62" s="89">
        <v>0</v>
      </c>
      <c r="J62" s="54"/>
      <c r="K62" s="112" t="s">
        <v>67</v>
      </c>
      <c r="L62" s="112" t="s">
        <v>91</v>
      </c>
      <c r="M62" s="88">
        <v>21</v>
      </c>
      <c r="N62" s="87">
        <v>71380</v>
      </c>
      <c r="O62" s="87">
        <v>0</v>
      </c>
      <c r="P62" s="89">
        <v>0</v>
      </c>
      <c r="Q62" s="75"/>
      <c r="V62" s="70" t="s">
        <v>84</v>
      </c>
      <c r="W62" s="54" t="s">
        <v>85</v>
      </c>
      <c r="X62" s="54" t="s">
        <v>92</v>
      </c>
      <c r="Y62" s="54" t="s">
        <v>93</v>
      </c>
      <c r="Z62" s="88">
        <v>1</v>
      </c>
      <c r="AA62" s="87">
        <v>2930</v>
      </c>
      <c r="AB62" s="87">
        <v>0</v>
      </c>
      <c r="AC62" s="89">
        <v>0</v>
      </c>
    </row>
    <row r="63" spans="2:29">
      <c r="B63" s="70"/>
      <c r="C63" s="54"/>
      <c r="D63" s="79" t="s">
        <v>94</v>
      </c>
      <c r="E63" s="88">
        <v>3</v>
      </c>
      <c r="F63" s="87">
        <v>8981</v>
      </c>
      <c r="G63" s="131">
        <v>2.0287700877831039E-2</v>
      </c>
      <c r="H63" s="87">
        <v>0</v>
      </c>
      <c r="I63" s="89">
        <v>0</v>
      </c>
      <c r="J63" s="54"/>
      <c r="K63" s="112" t="s">
        <v>67</v>
      </c>
      <c r="L63" s="112" t="s">
        <v>94</v>
      </c>
      <c r="M63" s="88">
        <v>3</v>
      </c>
      <c r="N63" s="87">
        <v>8981</v>
      </c>
      <c r="O63" s="87">
        <v>0</v>
      </c>
      <c r="P63" s="89">
        <v>0</v>
      </c>
      <c r="Q63" s="75"/>
      <c r="V63" s="70" t="s">
        <v>84</v>
      </c>
      <c r="W63" s="54" t="s">
        <v>85</v>
      </c>
      <c r="X63" s="54" t="s">
        <v>95</v>
      </c>
      <c r="Y63" s="54" t="s">
        <v>96</v>
      </c>
      <c r="Z63" s="88">
        <v>1</v>
      </c>
      <c r="AA63" s="87">
        <v>1670</v>
      </c>
      <c r="AB63" s="87">
        <v>0</v>
      </c>
      <c r="AC63" s="89">
        <v>0</v>
      </c>
    </row>
    <row r="64" spans="2:29">
      <c r="B64" s="70"/>
      <c r="C64" s="54"/>
      <c r="D64" s="81" t="s">
        <v>97</v>
      </c>
      <c r="E64" s="88">
        <v>6</v>
      </c>
      <c r="F64" s="87">
        <v>5820</v>
      </c>
      <c r="G64" s="131">
        <v>1.3147134963698546E-2</v>
      </c>
      <c r="H64" s="87">
        <v>0</v>
      </c>
      <c r="I64" s="89">
        <v>0</v>
      </c>
      <c r="J64" s="54"/>
      <c r="K64" s="113" t="s">
        <v>67</v>
      </c>
      <c r="L64" s="113" t="s">
        <v>97</v>
      </c>
      <c r="M64" s="88">
        <v>6</v>
      </c>
      <c r="N64" s="87">
        <v>5820</v>
      </c>
      <c r="O64" s="87">
        <v>0</v>
      </c>
      <c r="P64" s="89">
        <v>0</v>
      </c>
      <c r="Q64" s="75"/>
      <c r="V64" s="70" t="s">
        <v>98</v>
      </c>
      <c r="W64" s="54" t="s">
        <v>99</v>
      </c>
      <c r="X64" s="54" t="s">
        <v>100</v>
      </c>
      <c r="Y64" s="54" t="s">
        <v>101</v>
      </c>
      <c r="Z64" s="88">
        <v>1</v>
      </c>
      <c r="AA64" s="87">
        <v>12320</v>
      </c>
      <c r="AB64" s="87">
        <v>0</v>
      </c>
      <c r="AC64" s="89">
        <v>0</v>
      </c>
    </row>
    <row r="65" spans="2:29">
      <c r="B65" s="70"/>
      <c r="C65" s="54"/>
      <c r="D65" s="71" t="s">
        <v>33</v>
      </c>
      <c r="E65" s="72">
        <v>121</v>
      </c>
      <c r="F65" s="73">
        <v>442682</v>
      </c>
      <c r="G65" s="117">
        <v>1</v>
      </c>
      <c r="H65" s="73">
        <v>0</v>
      </c>
      <c r="I65" s="74">
        <v>0</v>
      </c>
      <c r="J65" s="54"/>
      <c r="K65" s="96" t="s">
        <v>33</v>
      </c>
      <c r="L65" s="98"/>
      <c r="M65" s="72">
        <v>121</v>
      </c>
      <c r="N65" s="73">
        <v>442682</v>
      </c>
      <c r="O65" s="73">
        <v>0</v>
      </c>
      <c r="P65" s="74">
        <v>0</v>
      </c>
      <c r="Q65" s="75"/>
      <c r="V65" s="70" t="s">
        <v>102</v>
      </c>
      <c r="W65" s="54" t="s">
        <v>103</v>
      </c>
      <c r="X65" s="54" t="s">
        <v>104</v>
      </c>
      <c r="Y65" s="54" t="s">
        <v>105</v>
      </c>
      <c r="Z65" s="88">
        <v>1</v>
      </c>
      <c r="AA65" s="87">
        <v>4968</v>
      </c>
      <c r="AB65" s="87">
        <v>0</v>
      </c>
      <c r="AC65" s="89">
        <v>0</v>
      </c>
    </row>
    <row r="66" spans="2:29">
      <c r="B66" s="70"/>
      <c r="C66" s="54"/>
      <c r="D66"/>
      <c r="E66"/>
      <c r="F66"/>
      <c r="G66"/>
      <c r="H66"/>
      <c r="I66"/>
      <c r="J66" s="54"/>
      <c r="K66"/>
      <c r="L66"/>
      <c r="M66"/>
      <c r="N66"/>
      <c r="O66"/>
      <c r="P66"/>
      <c r="Q66" s="75"/>
      <c r="V66" s="70" t="s">
        <v>102</v>
      </c>
      <c r="W66" s="54" t="s">
        <v>103</v>
      </c>
      <c r="X66" s="54" t="s">
        <v>106</v>
      </c>
      <c r="Y66" s="54" t="s">
        <v>107</v>
      </c>
      <c r="Z66" s="88">
        <v>1</v>
      </c>
      <c r="AA66" s="87">
        <v>5206</v>
      </c>
      <c r="AB66" s="87">
        <v>0</v>
      </c>
      <c r="AC66" s="89">
        <v>0</v>
      </c>
    </row>
    <row r="67" spans="2:29">
      <c r="B67" s="70"/>
      <c r="C67" s="54"/>
      <c r="D67" s="54"/>
      <c r="E67" s="54"/>
      <c r="F67" s="54"/>
      <c r="G67" s="54"/>
      <c r="H67" s="54"/>
      <c r="I67" s="54"/>
      <c r="J67" s="54"/>
      <c r="K67"/>
      <c r="L67"/>
      <c r="M67"/>
      <c r="N67"/>
      <c r="O67"/>
      <c r="P67"/>
      <c r="Q67" s="75"/>
      <c r="V67" s="70" t="s">
        <v>108</v>
      </c>
      <c r="W67" s="54" t="s">
        <v>109</v>
      </c>
      <c r="X67" s="54" t="s">
        <v>110</v>
      </c>
      <c r="Y67" s="54" t="s">
        <v>111</v>
      </c>
      <c r="Z67" s="88">
        <v>1</v>
      </c>
      <c r="AA67" s="87">
        <v>25000</v>
      </c>
      <c r="AB67" s="87">
        <v>0</v>
      </c>
      <c r="AC67" s="89">
        <v>0</v>
      </c>
    </row>
    <row r="68" spans="2:29">
      <c r="B68" s="70"/>
      <c r="C68" s="54"/>
      <c r="D68" s="54"/>
      <c r="E68" s="54"/>
      <c r="F68" s="54"/>
      <c r="G68" s="54"/>
      <c r="H68" s="54"/>
      <c r="I68" s="54"/>
      <c r="J68" s="54"/>
      <c r="K68"/>
      <c r="L68"/>
      <c r="M68"/>
      <c r="N68"/>
      <c r="O68"/>
      <c r="P68"/>
      <c r="Q68" s="75"/>
      <c r="V68" s="70" t="s">
        <v>112</v>
      </c>
      <c r="W68" s="54" t="s">
        <v>113</v>
      </c>
      <c r="X68" s="54" t="s">
        <v>114</v>
      </c>
      <c r="Y68" s="54" t="s">
        <v>115</v>
      </c>
      <c r="Z68" s="88">
        <v>1</v>
      </c>
      <c r="AA68" s="87">
        <v>1672</v>
      </c>
      <c r="AB68" s="87">
        <v>0</v>
      </c>
      <c r="AC68" s="89">
        <v>0</v>
      </c>
    </row>
    <row r="69" spans="2:29">
      <c r="B69" s="70"/>
      <c r="C69" s="54"/>
      <c r="D69" s="54"/>
      <c r="E69" s="54"/>
      <c r="F69" s="54"/>
      <c r="G69" s="54"/>
      <c r="H69" s="54"/>
      <c r="I69" s="54"/>
      <c r="J69" s="54"/>
      <c r="K69"/>
      <c r="L69"/>
      <c r="M69"/>
      <c r="N69"/>
      <c r="O69"/>
      <c r="P69"/>
      <c r="Q69" s="75"/>
      <c r="V69" s="70" t="s">
        <v>112</v>
      </c>
      <c r="W69" s="54" t="s">
        <v>113</v>
      </c>
      <c r="X69" s="54" t="s">
        <v>116</v>
      </c>
      <c r="Y69" s="54" t="s">
        <v>117</v>
      </c>
      <c r="Z69" s="88">
        <v>4</v>
      </c>
      <c r="AA69" s="87">
        <v>7554</v>
      </c>
      <c r="AB69" s="87">
        <v>0</v>
      </c>
      <c r="AC69" s="89">
        <v>0</v>
      </c>
    </row>
    <row r="70" spans="2:29">
      <c r="B70" s="70"/>
      <c r="C70" s="54"/>
      <c r="D70" s="54"/>
      <c r="E70" s="54"/>
      <c r="F70" s="54"/>
      <c r="G70" s="54"/>
      <c r="H70" s="54"/>
      <c r="I70" s="54"/>
      <c r="J70" s="54"/>
      <c r="K70"/>
      <c r="L70"/>
      <c r="M70"/>
      <c r="N70"/>
      <c r="O70"/>
      <c r="P70"/>
      <c r="Q70" s="75"/>
      <c r="V70" s="70" t="s">
        <v>112</v>
      </c>
      <c r="W70" s="54" t="s">
        <v>113</v>
      </c>
      <c r="X70" s="54" t="s">
        <v>118</v>
      </c>
      <c r="Y70" s="54" t="s">
        <v>119</v>
      </c>
      <c r="Z70" s="88">
        <v>4</v>
      </c>
      <c r="AA70" s="87">
        <v>9173</v>
      </c>
      <c r="AB70" s="87">
        <v>0</v>
      </c>
      <c r="AC70" s="89">
        <v>0</v>
      </c>
    </row>
    <row r="71" spans="2:29">
      <c r="B71" s="70"/>
      <c r="C71" s="54"/>
      <c r="D71" s="54"/>
      <c r="E71" s="54"/>
      <c r="F71" s="54"/>
      <c r="G71" s="54"/>
      <c r="H71" s="54"/>
      <c r="I71" s="54"/>
      <c r="J71" s="53"/>
      <c r="K71"/>
      <c r="L71"/>
      <c r="M71"/>
      <c r="N71"/>
      <c r="O71"/>
      <c r="P71"/>
      <c r="Q71" s="120"/>
      <c r="R71" s="50"/>
      <c r="S71" s="50"/>
      <c r="T71" s="50"/>
      <c r="U71" s="50"/>
      <c r="V71" s="70" t="s">
        <v>112</v>
      </c>
      <c r="W71" s="54" t="s">
        <v>113</v>
      </c>
      <c r="X71" s="54" t="s">
        <v>120</v>
      </c>
      <c r="Y71" s="54" t="s">
        <v>121</v>
      </c>
      <c r="Z71" s="88">
        <v>4</v>
      </c>
      <c r="AA71" s="87">
        <v>5266</v>
      </c>
      <c r="AB71" s="87">
        <v>0</v>
      </c>
      <c r="AC71" s="89">
        <v>0</v>
      </c>
    </row>
    <row r="72" spans="2:29">
      <c r="B72" s="90"/>
      <c r="C72" s="91"/>
      <c r="D72" s="91"/>
      <c r="E72" s="91"/>
      <c r="F72" s="91"/>
      <c r="G72" s="91"/>
      <c r="H72" s="91"/>
      <c r="I72" s="91"/>
      <c r="J72" s="91"/>
      <c r="K72" s="55"/>
      <c r="L72" s="55"/>
      <c r="M72" s="55"/>
      <c r="N72" s="55"/>
      <c r="O72" s="55"/>
      <c r="P72" s="55"/>
      <c r="Q72" s="92"/>
      <c r="V72" s="70" t="s">
        <v>112</v>
      </c>
      <c r="W72" s="54" t="s">
        <v>113</v>
      </c>
      <c r="X72" s="54" t="s">
        <v>122</v>
      </c>
      <c r="Y72" s="54" t="s">
        <v>123</v>
      </c>
      <c r="Z72" s="88">
        <v>4</v>
      </c>
      <c r="AA72" s="87">
        <v>6864</v>
      </c>
      <c r="AB72" s="87">
        <v>0</v>
      </c>
      <c r="AC72" s="89">
        <v>0</v>
      </c>
    </row>
    <row r="73" spans="2:29">
      <c r="K73"/>
      <c r="L73"/>
      <c r="M73"/>
      <c r="N73"/>
      <c r="O73"/>
      <c r="V73" s="70" t="s">
        <v>112</v>
      </c>
      <c r="W73" s="54" t="s">
        <v>113</v>
      </c>
      <c r="X73" s="54" t="s">
        <v>124</v>
      </c>
      <c r="Y73" s="54" t="s">
        <v>125</v>
      </c>
      <c r="Z73" s="88">
        <v>1</v>
      </c>
      <c r="AA73" s="87">
        <v>649</v>
      </c>
      <c r="AB73" s="87">
        <v>0</v>
      </c>
      <c r="AC73" s="89">
        <v>0</v>
      </c>
    </row>
    <row r="74" spans="2:29">
      <c r="K74"/>
      <c r="L74"/>
      <c r="M74"/>
      <c r="N74"/>
      <c r="O74"/>
      <c r="V74" s="70" t="s">
        <v>112</v>
      </c>
      <c r="W74" s="54" t="s">
        <v>113</v>
      </c>
      <c r="X74" s="54" t="s">
        <v>126</v>
      </c>
      <c r="Y74" s="54" t="s">
        <v>127</v>
      </c>
      <c r="Z74" s="88">
        <v>1</v>
      </c>
      <c r="AA74" s="87">
        <v>1019</v>
      </c>
      <c r="AB74" s="87">
        <v>0</v>
      </c>
      <c r="AC74" s="89">
        <v>0</v>
      </c>
    </row>
    <row r="75" spans="2:29">
      <c r="K75"/>
      <c r="L75"/>
      <c r="M75"/>
      <c r="N75"/>
      <c r="O75"/>
      <c r="V75" s="70" t="s">
        <v>128</v>
      </c>
      <c r="W75" s="54" t="s">
        <v>129</v>
      </c>
      <c r="X75" s="54" t="s">
        <v>130</v>
      </c>
      <c r="Y75" s="54" t="s">
        <v>131</v>
      </c>
      <c r="Z75" s="88">
        <v>1</v>
      </c>
      <c r="AA75" s="87">
        <v>32660</v>
      </c>
      <c r="AB75" s="87">
        <v>0</v>
      </c>
      <c r="AC75" s="89">
        <v>0</v>
      </c>
    </row>
    <row r="76" spans="2:29">
      <c r="D76" s="114" t="s">
        <v>132</v>
      </c>
      <c r="E76" s="114"/>
      <c r="F76" s="114"/>
      <c r="G76" s="114"/>
      <c r="H76" s="114"/>
      <c r="I76" s="114"/>
      <c r="J76" s="114"/>
      <c r="K76"/>
      <c r="L76"/>
      <c r="M76"/>
      <c r="N76"/>
      <c r="O76"/>
      <c r="V76" s="70" t="s">
        <v>133</v>
      </c>
      <c r="W76" s="54" t="s">
        <v>134</v>
      </c>
      <c r="X76" s="54" t="s">
        <v>135</v>
      </c>
      <c r="Y76" s="54" t="s">
        <v>136</v>
      </c>
      <c r="Z76" s="88">
        <v>4</v>
      </c>
      <c r="AA76" s="87">
        <v>2784</v>
      </c>
      <c r="AB76" s="87">
        <v>0</v>
      </c>
      <c r="AC76" s="89">
        <v>0</v>
      </c>
    </row>
    <row r="77" spans="2:29">
      <c r="D77" s="54"/>
      <c r="E77" s="54"/>
      <c r="F77" s="54"/>
      <c r="G77" s="54"/>
      <c r="H77" s="54"/>
      <c r="I77" s="54"/>
      <c r="K77"/>
      <c r="L77"/>
      <c r="M77"/>
      <c r="N77"/>
      <c r="O77"/>
      <c r="V77" s="70" t="s">
        <v>133</v>
      </c>
      <c r="W77" s="54" t="s">
        <v>134</v>
      </c>
      <c r="X77" s="54" t="s">
        <v>137</v>
      </c>
      <c r="Y77" s="54" t="s">
        <v>138</v>
      </c>
      <c r="Z77" s="88">
        <v>3</v>
      </c>
      <c r="AA77" s="87">
        <v>1898</v>
      </c>
      <c r="AB77" s="87">
        <v>0</v>
      </c>
      <c r="AC77" s="89">
        <v>0</v>
      </c>
    </row>
    <row r="78" spans="2:29">
      <c r="D78" s="54"/>
      <c r="E78" s="54"/>
      <c r="F78" s="54"/>
      <c r="G78" s="54"/>
      <c r="H78" s="54"/>
      <c r="I78" s="54"/>
      <c r="V78" s="70" t="s">
        <v>133</v>
      </c>
      <c r="W78" s="54" t="s">
        <v>134</v>
      </c>
      <c r="X78" s="54" t="s">
        <v>139</v>
      </c>
      <c r="Y78" s="54" t="s">
        <v>140</v>
      </c>
      <c r="Z78" s="88">
        <v>2</v>
      </c>
      <c r="AA78" s="87">
        <v>1175</v>
      </c>
      <c r="AB78" s="87">
        <v>0</v>
      </c>
      <c r="AC78" s="89">
        <v>0</v>
      </c>
    </row>
    <row r="79" spans="2:29">
      <c r="D79" s="64" t="s">
        <v>59</v>
      </c>
      <c r="E79" s="65" t="s">
        <v>141</v>
      </c>
      <c r="F79" s="56"/>
      <c r="G79" s="56"/>
      <c r="H79" s="56"/>
      <c r="I79" s="56"/>
      <c r="J79" s="56"/>
      <c r="K79" s="56"/>
      <c r="L79" s="56"/>
      <c r="M79" s="56"/>
      <c r="N79" s="57"/>
      <c r="O79"/>
      <c r="P79" s="50"/>
      <c r="Q79" s="50"/>
      <c r="R79" s="50"/>
      <c r="S79" s="50"/>
      <c r="T79" s="50"/>
      <c r="U79" s="50"/>
      <c r="V79" s="70" t="s">
        <v>133</v>
      </c>
      <c r="W79" s="54" t="s">
        <v>134</v>
      </c>
      <c r="X79" s="54" t="s">
        <v>142</v>
      </c>
      <c r="Y79" s="54" t="s">
        <v>143</v>
      </c>
      <c r="Z79" s="88">
        <v>1</v>
      </c>
      <c r="AA79" s="87">
        <v>1680</v>
      </c>
      <c r="AB79" s="87">
        <v>0</v>
      </c>
      <c r="AC79" s="89">
        <v>0</v>
      </c>
    </row>
    <row r="80" spans="2:29">
      <c r="D80" s="122" t="s">
        <v>34</v>
      </c>
      <c r="E80" s="116" t="s">
        <v>66</v>
      </c>
      <c r="F80" s="59" t="s">
        <v>73</v>
      </c>
      <c r="G80" s="59" t="s">
        <v>76</v>
      </c>
      <c r="H80" s="59" t="s">
        <v>79</v>
      </c>
      <c r="I80" s="59" t="s">
        <v>83</v>
      </c>
      <c r="J80" s="59" t="s">
        <v>88</v>
      </c>
      <c r="K80" s="59" t="s">
        <v>91</v>
      </c>
      <c r="L80" s="59" t="s">
        <v>94</v>
      </c>
      <c r="M80" s="60" t="s">
        <v>97</v>
      </c>
      <c r="N80" s="75" t="s">
        <v>33</v>
      </c>
      <c r="O80"/>
      <c r="V80" s="70" t="s">
        <v>133</v>
      </c>
      <c r="W80" s="54" t="s">
        <v>134</v>
      </c>
      <c r="X80" s="54" t="s">
        <v>144</v>
      </c>
      <c r="Y80" s="54" t="s">
        <v>145</v>
      </c>
      <c r="Z80" s="88">
        <v>1</v>
      </c>
      <c r="AA80" s="87">
        <v>323</v>
      </c>
      <c r="AB80" s="87">
        <v>0</v>
      </c>
      <c r="AC80" s="89">
        <v>0</v>
      </c>
    </row>
    <row r="81" spans="4:29">
      <c r="D81" s="124" t="s">
        <v>42</v>
      </c>
      <c r="E81" s="149">
        <v>9.2407190714779458E-2</v>
      </c>
      <c r="F81" s="138">
        <v>0.14781716898360447</v>
      </c>
      <c r="G81" s="132">
        <v>0.11113621064330603</v>
      </c>
      <c r="H81" s="138">
        <v>0</v>
      </c>
      <c r="I81" s="138">
        <v>3.2605798293131413E-2</v>
      </c>
      <c r="J81" s="132">
        <v>3.0622433259088918E-2</v>
      </c>
      <c r="K81" s="138">
        <v>0.15802765868049751</v>
      </c>
      <c r="L81" s="132">
        <v>2.0287700877831039E-2</v>
      </c>
      <c r="M81" s="132">
        <v>1.3147134963698546E-2</v>
      </c>
      <c r="N81" s="129">
        <v>0.60605129641593736</v>
      </c>
      <c r="O81"/>
      <c r="V81" s="70" t="s">
        <v>146</v>
      </c>
      <c r="W81" s="54" t="s">
        <v>147</v>
      </c>
      <c r="X81" s="54" t="s">
        <v>148</v>
      </c>
      <c r="Y81" s="54" t="s">
        <v>149</v>
      </c>
      <c r="Z81" s="88">
        <v>5</v>
      </c>
      <c r="AA81" s="87">
        <v>2323</v>
      </c>
      <c r="AB81" s="87">
        <v>0</v>
      </c>
      <c r="AC81" s="89">
        <v>0</v>
      </c>
    </row>
    <row r="82" spans="4:29">
      <c r="D82" s="124" t="s">
        <v>45</v>
      </c>
      <c r="E82" s="150">
        <v>0.20158940277671106</v>
      </c>
      <c r="F82" s="147">
        <v>5.6473947438567637E-2</v>
      </c>
      <c r="G82" s="145">
        <v>0</v>
      </c>
      <c r="H82" s="147">
        <v>7.7507104422587778E-2</v>
      </c>
      <c r="I82" s="147">
        <v>5.5161492900095331E-2</v>
      </c>
      <c r="J82" s="145">
        <v>0</v>
      </c>
      <c r="K82" s="144">
        <v>3.2167560461008127E-3</v>
      </c>
      <c r="L82" s="145">
        <v>0</v>
      </c>
      <c r="M82" s="145">
        <v>0</v>
      </c>
      <c r="N82" s="146">
        <v>0.39394870358406259</v>
      </c>
      <c r="O82"/>
      <c r="V82" s="70" t="s">
        <v>146</v>
      </c>
      <c r="W82" s="54" t="s">
        <v>147</v>
      </c>
      <c r="X82" s="54" t="s">
        <v>150</v>
      </c>
      <c r="Y82" s="54" t="s">
        <v>151</v>
      </c>
      <c r="Z82" s="88">
        <v>2</v>
      </c>
      <c r="AA82" s="87">
        <v>6355</v>
      </c>
      <c r="AB82" s="87">
        <v>0</v>
      </c>
      <c r="AC82" s="89">
        <v>0</v>
      </c>
    </row>
    <row r="83" spans="4:29">
      <c r="D83" s="71" t="s">
        <v>33</v>
      </c>
      <c r="E83" s="128">
        <v>0.29399659349149049</v>
      </c>
      <c r="F83" s="123">
        <v>0.20429111642217213</v>
      </c>
      <c r="G83" s="117">
        <v>0.11113621064330603</v>
      </c>
      <c r="H83" s="123">
        <v>7.7507104422587778E-2</v>
      </c>
      <c r="I83" s="123">
        <v>8.7767291193226737E-2</v>
      </c>
      <c r="J83" s="117">
        <v>3.0622433259088918E-2</v>
      </c>
      <c r="K83" s="123">
        <v>0.16124441472659831</v>
      </c>
      <c r="L83" s="117">
        <v>2.0287700877831039E-2</v>
      </c>
      <c r="M83" s="117">
        <v>1.3147134963698546E-2</v>
      </c>
      <c r="N83" s="121">
        <v>1</v>
      </c>
      <c r="O83"/>
      <c r="V83" s="70" t="s">
        <v>152</v>
      </c>
      <c r="W83" s="54" t="s">
        <v>153</v>
      </c>
      <c r="X83" s="54" t="s">
        <v>154</v>
      </c>
      <c r="Y83" s="54" t="s">
        <v>155</v>
      </c>
      <c r="Z83" s="88">
        <v>1</v>
      </c>
      <c r="AA83" s="87">
        <v>9900</v>
      </c>
      <c r="AB83" s="87">
        <v>0</v>
      </c>
      <c r="AC83" s="89">
        <v>0</v>
      </c>
    </row>
    <row r="84" spans="4:29">
      <c r="D84"/>
      <c r="E84"/>
      <c r="F84"/>
      <c r="G84"/>
      <c r="H84"/>
      <c r="I84"/>
      <c r="J84"/>
      <c r="K84"/>
      <c r="L84"/>
      <c r="M84"/>
      <c r="N84"/>
      <c r="O84"/>
      <c r="V84" s="70" t="s">
        <v>152</v>
      </c>
      <c r="W84" s="54" t="s">
        <v>153</v>
      </c>
      <c r="X84" s="54" t="s">
        <v>156</v>
      </c>
      <c r="Y84" s="54" t="s">
        <v>157</v>
      </c>
      <c r="Z84" s="88">
        <v>1</v>
      </c>
      <c r="AA84" s="87">
        <v>12096</v>
      </c>
      <c r="AB84" s="87">
        <v>0</v>
      </c>
      <c r="AC84" s="89">
        <v>0</v>
      </c>
    </row>
    <row r="85" spans="4:29">
      <c r="D85"/>
      <c r="E85"/>
      <c r="F85"/>
      <c r="G85"/>
      <c r="H85"/>
      <c r="I85"/>
      <c r="J85"/>
      <c r="K85"/>
      <c r="L85"/>
      <c r="M85"/>
      <c r="N85"/>
      <c r="O85"/>
      <c r="V85" s="70" t="s">
        <v>152</v>
      </c>
      <c r="W85" s="54" t="s">
        <v>153</v>
      </c>
      <c r="X85" s="54" t="s">
        <v>158</v>
      </c>
      <c r="Y85" s="54" t="s">
        <v>159</v>
      </c>
      <c r="Z85" s="88">
        <v>1</v>
      </c>
      <c r="AA85" s="87">
        <v>4989</v>
      </c>
      <c r="AB85" s="87">
        <v>0</v>
      </c>
      <c r="AC85" s="89">
        <v>0</v>
      </c>
    </row>
    <row r="86" spans="4:29">
      <c r="D86"/>
      <c r="E86"/>
      <c r="F86"/>
      <c r="G86"/>
      <c r="H86"/>
      <c r="I86"/>
      <c r="J86"/>
      <c r="K86"/>
      <c r="L86"/>
      <c r="M86"/>
      <c r="N86"/>
      <c r="O86"/>
      <c r="V86" s="70" t="s">
        <v>152</v>
      </c>
      <c r="W86" s="54" t="s">
        <v>153</v>
      </c>
      <c r="X86" s="54" t="s">
        <v>160</v>
      </c>
      <c r="Y86" s="54" t="s">
        <v>161</v>
      </c>
      <c r="Z86" s="88">
        <v>1</v>
      </c>
      <c r="AA86" s="87">
        <v>6240</v>
      </c>
      <c r="AB86" s="87">
        <v>0</v>
      </c>
      <c r="AC86" s="89">
        <v>0</v>
      </c>
    </row>
    <row r="87" spans="4:29">
      <c r="D87"/>
      <c r="E87"/>
      <c r="F87"/>
      <c r="G87"/>
      <c r="H87"/>
      <c r="I87"/>
      <c r="J87"/>
      <c r="K87"/>
      <c r="L87"/>
      <c r="M87"/>
      <c r="N87"/>
      <c r="O87"/>
      <c r="V87" s="70" t="s">
        <v>162</v>
      </c>
      <c r="W87" s="54" t="s">
        <v>163</v>
      </c>
      <c r="X87" s="54" t="s">
        <v>164</v>
      </c>
      <c r="Y87" s="54" t="s">
        <v>165</v>
      </c>
      <c r="Z87" s="88">
        <v>1</v>
      </c>
      <c r="AA87" s="87">
        <v>1086</v>
      </c>
      <c r="AB87" s="87">
        <v>0</v>
      </c>
      <c r="AC87" s="89">
        <v>0</v>
      </c>
    </row>
    <row r="88" spans="4:29">
      <c r="D88"/>
      <c r="E88"/>
      <c r="F88"/>
      <c r="G88"/>
      <c r="H88"/>
      <c r="I88"/>
      <c r="J88"/>
      <c r="K88"/>
      <c r="L88"/>
      <c r="M88"/>
      <c r="N88"/>
      <c r="O88"/>
      <c r="V88" s="70" t="s">
        <v>166</v>
      </c>
      <c r="W88" s="54" t="s">
        <v>167</v>
      </c>
      <c r="X88" s="54" t="s">
        <v>168</v>
      </c>
      <c r="Y88" s="54" t="s">
        <v>169</v>
      </c>
      <c r="Z88" s="88">
        <v>3</v>
      </c>
      <c r="AA88" s="87">
        <v>10843</v>
      </c>
      <c r="AB88" s="87">
        <v>0</v>
      </c>
      <c r="AC88" s="89">
        <v>0</v>
      </c>
    </row>
    <row r="89" spans="4:29">
      <c r="D89"/>
      <c r="E89"/>
      <c r="F89"/>
      <c r="G89"/>
      <c r="H89"/>
      <c r="I89"/>
      <c r="J89"/>
      <c r="K89"/>
      <c r="L89"/>
      <c r="M89"/>
      <c r="N89"/>
      <c r="O89"/>
      <c r="V89" s="70" t="s">
        <v>166</v>
      </c>
      <c r="W89" s="54" t="s">
        <v>167</v>
      </c>
      <c r="X89" s="54" t="s">
        <v>170</v>
      </c>
      <c r="Y89" s="54" t="s">
        <v>171</v>
      </c>
      <c r="Z89" s="88">
        <v>1</v>
      </c>
      <c r="AA89" s="87">
        <v>1867</v>
      </c>
      <c r="AB89" s="87">
        <v>0</v>
      </c>
      <c r="AC89" s="89">
        <v>0</v>
      </c>
    </row>
    <row r="90" spans="4:29">
      <c r="D90"/>
      <c r="E90"/>
      <c r="F90"/>
      <c r="G90"/>
      <c r="H90"/>
      <c r="I90"/>
      <c r="J90"/>
      <c r="K90"/>
      <c r="L90"/>
      <c r="M90"/>
      <c r="N90"/>
      <c r="O90"/>
      <c r="V90" s="70" t="s">
        <v>166</v>
      </c>
      <c r="W90" s="54" t="s">
        <v>167</v>
      </c>
      <c r="X90" s="54" t="s">
        <v>172</v>
      </c>
      <c r="Y90" s="54" t="s">
        <v>173</v>
      </c>
      <c r="Z90" s="88">
        <v>1</v>
      </c>
      <c r="AA90" s="87">
        <v>1500</v>
      </c>
      <c r="AB90" s="87">
        <v>0</v>
      </c>
      <c r="AC90" s="89">
        <v>0</v>
      </c>
    </row>
    <row r="91" spans="4:29">
      <c r="D91"/>
      <c r="E91"/>
      <c r="F91"/>
      <c r="G91"/>
      <c r="H91"/>
      <c r="I91"/>
      <c r="J91"/>
      <c r="K91"/>
      <c r="L91"/>
      <c r="M91"/>
      <c r="N91"/>
      <c r="O91"/>
      <c r="V91" s="70" t="s">
        <v>166</v>
      </c>
      <c r="W91" s="54" t="s">
        <v>167</v>
      </c>
      <c r="X91" s="54" t="s">
        <v>174</v>
      </c>
      <c r="Y91" s="54" t="s">
        <v>167</v>
      </c>
      <c r="Z91" s="88">
        <v>2</v>
      </c>
      <c r="AA91" s="87">
        <v>3300</v>
      </c>
      <c r="AB91" s="87">
        <v>0</v>
      </c>
      <c r="AC91" s="89">
        <v>0</v>
      </c>
    </row>
    <row r="92" spans="4:29">
      <c r="D92" s="114" t="s">
        <v>56</v>
      </c>
      <c r="E92" s="114"/>
      <c r="F92" s="54"/>
      <c r="G92" s="54"/>
      <c r="H92" s="54"/>
      <c r="I92" s="54"/>
      <c r="J92"/>
      <c r="L92" s="114" t="s">
        <v>57</v>
      </c>
      <c r="M92" s="114"/>
      <c r="N92" s="114"/>
      <c r="Q92" s="50"/>
      <c r="R92" s="50"/>
      <c r="S92" s="50"/>
      <c r="T92" s="50"/>
      <c r="U92" s="50"/>
      <c r="V92" s="70" t="s">
        <v>166</v>
      </c>
      <c r="W92" s="54" t="s">
        <v>167</v>
      </c>
      <c r="X92" s="54" t="s">
        <v>175</v>
      </c>
      <c r="Y92" s="54" t="s">
        <v>176</v>
      </c>
      <c r="Z92" s="88">
        <v>2</v>
      </c>
      <c r="AA92" s="87">
        <v>5430</v>
      </c>
      <c r="AB92" s="87">
        <v>0</v>
      </c>
      <c r="AC92" s="89">
        <v>0</v>
      </c>
    </row>
    <row r="93" spans="4:29">
      <c r="D93" s="54"/>
      <c r="E93" s="54"/>
      <c r="F93" s="54"/>
      <c r="G93" s="54"/>
      <c r="H93" s="54"/>
      <c r="I93" s="54"/>
      <c r="V93" s="70" t="s">
        <v>177</v>
      </c>
      <c r="W93" s="54" t="s">
        <v>178</v>
      </c>
      <c r="X93" s="54" t="s">
        <v>179</v>
      </c>
      <c r="Y93" s="54" t="s">
        <v>180</v>
      </c>
      <c r="Z93" s="88">
        <v>1</v>
      </c>
      <c r="AA93" s="87">
        <v>474</v>
      </c>
      <c r="AB93" s="87" t="s">
        <v>68</v>
      </c>
      <c r="AC93" s="89" t="s">
        <v>68</v>
      </c>
    </row>
    <row r="94" spans="4:29">
      <c r="D94" s="54"/>
      <c r="E94" s="54"/>
      <c r="F94" s="54"/>
      <c r="G94" s="54"/>
      <c r="H94" s="54"/>
      <c r="I94" s="54"/>
      <c r="V94" s="70" t="s">
        <v>177</v>
      </c>
      <c r="W94" s="54" t="s">
        <v>178</v>
      </c>
      <c r="X94" s="54" t="s">
        <v>181</v>
      </c>
      <c r="Y94" s="54" t="s">
        <v>182</v>
      </c>
      <c r="Z94" s="88">
        <v>1</v>
      </c>
      <c r="AA94" s="87">
        <v>294</v>
      </c>
      <c r="AB94" s="87" t="s">
        <v>68</v>
      </c>
      <c r="AC94" s="89" t="s">
        <v>68</v>
      </c>
    </row>
    <row r="95" spans="4:29">
      <c r="D95" s="64" t="s">
        <v>59</v>
      </c>
      <c r="E95" s="141" t="s">
        <v>141</v>
      </c>
      <c r="F95" s="56"/>
      <c r="G95" s="56"/>
      <c r="H95" s="56"/>
      <c r="I95" s="56"/>
      <c r="J95" s="57"/>
      <c r="L95" s="65" t="s">
        <v>60</v>
      </c>
      <c r="M95" s="65" t="s">
        <v>61</v>
      </c>
      <c r="N95" s="57" t="s">
        <v>22</v>
      </c>
      <c r="O95"/>
      <c r="P95"/>
      <c r="Q95" s="50"/>
      <c r="R95" s="50"/>
      <c r="S95" s="50"/>
      <c r="T95" s="50"/>
      <c r="U95" s="50"/>
      <c r="V95" s="70" t="s">
        <v>177</v>
      </c>
      <c r="W95" s="54" t="s">
        <v>178</v>
      </c>
      <c r="X95" s="54" t="s">
        <v>183</v>
      </c>
      <c r="Y95" s="54" t="s">
        <v>184</v>
      </c>
      <c r="Z95" s="88">
        <v>1</v>
      </c>
      <c r="AA95" s="87">
        <v>439</v>
      </c>
      <c r="AB95" s="87" t="s">
        <v>68</v>
      </c>
      <c r="AC95" s="89" t="s">
        <v>68</v>
      </c>
    </row>
    <row r="96" spans="4:29">
      <c r="D96" s="65" t="s">
        <v>34</v>
      </c>
      <c r="E96" s="54" t="s">
        <v>26</v>
      </c>
      <c r="F96" s="54" t="s">
        <v>28</v>
      </c>
      <c r="G96" s="54" t="s">
        <v>30</v>
      </c>
      <c r="H96" s="54" t="s">
        <v>32</v>
      </c>
      <c r="I96" s="54" t="s">
        <v>25</v>
      </c>
      <c r="J96" s="75" t="s">
        <v>33</v>
      </c>
      <c r="L96" s="111" t="s">
        <v>67</v>
      </c>
      <c r="M96" s="111" t="s">
        <v>66</v>
      </c>
      <c r="N96" s="165">
        <v>0.20158940277671106</v>
      </c>
      <c r="O96"/>
      <c r="P96"/>
      <c r="V96" s="70" t="s">
        <v>185</v>
      </c>
      <c r="W96" s="54" t="s">
        <v>186</v>
      </c>
      <c r="X96" s="54" t="s">
        <v>187</v>
      </c>
      <c r="Y96" s="54" t="s">
        <v>188</v>
      </c>
      <c r="Z96" s="88">
        <v>1</v>
      </c>
      <c r="AA96" s="87">
        <v>1015</v>
      </c>
      <c r="AB96" s="87">
        <v>0</v>
      </c>
      <c r="AC96" s="89">
        <v>0</v>
      </c>
    </row>
    <row r="97" spans="4:29">
      <c r="D97" s="77" t="s">
        <v>66</v>
      </c>
      <c r="E97" s="148">
        <v>9.2407190714779458E-2</v>
      </c>
      <c r="F97" s="118">
        <v>0</v>
      </c>
      <c r="G97" s="118">
        <v>5.6925739018076184E-3</v>
      </c>
      <c r="H97" s="118">
        <v>0</v>
      </c>
      <c r="I97" s="118">
        <v>0.19589682887490342</v>
      </c>
      <c r="J97" s="151">
        <v>0.29399659349149049</v>
      </c>
      <c r="L97" s="112" t="s">
        <v>67</v>
      </c>
      <c r="M97" s="112" t="s">
        <v>73</v>
      </c>
      <c r="N97" s="155">
        <v>0.37047587207069632</v>
      </c>
      <c r="O97"/>
      <c r="P97"/>
      <c r="V97" s="70" t="s">
        <v>185</v>
      </c>
      <c r="W97" s="54" t="s">
        <v>186</v>
      </c>
      <c r="X97" s="54" t="s">
        <v>189</v>
      </c>
      <c r="Y97" s="54" t="s">
        <v>190</v>
      </c>
      <c r="Z97" s="88">
        <v>1</v>
      </c>
      <c r="AA97" s="87">
        <v>2000</v>
      </c>
      <c r="AB97" s="87">
        <v>0</v>
      </c>
      <c r="AC97" s="89">
        <v>0</v>
      </c>
    </row>
    <row r="98" spans="4:29">
      <c r="D98" s="79" t="s">
        <v>73</v>
      </c>
      <c r="E98" s="127">
        <v>0</v>
      </c>
      <c r="F98" s="119">
        <v>2.9296424973231348E-2</v>
      </c>
      <c r="G98" s="119">
        <v>0.17499469144894078</v>
      </c>
      <c r="H98" s="119">
        <v>0</v>
      </c>
      <c r="I98" s="119">
        <v>0</v>
      </c>
      <c r="J98" s="152">
        <v>0.20429111642217213</v>
      </c>
      <c r="L98" s="112" t="s">
        <v>67</v>
      </c>
      <c r="M98" s="112" t="s">
        <v>76</v>
      </c>
      <c r="N98" s="155">
        <v>3.7358645709561267E-2</v>
      </c>
      <c r="O98"/>
      <c r="P98"/>
      <c r="V98" s="70" t="s">
        <v>185</v>
      </c>
      <c r="W98" s="54" t="s">
        <v>186</v>
      </c>
      <c r="X98" s="54" t="s">
        <v>191</v>
      </c>
      <c r="Y98" s="54" t="s">
        <v>192</v>
      </c>
      <c r="Z98" s="88">
        <v>2</v>
      </c>
      <c r="AA98" s="87">
        <v>413</v>
      </c>
      <c r="AB98" s="87" t="s">
        <v>68</v>
      </c>
      <c r="AC98" s="89" t="s">
        <v>68</v>
      </c>
    </row>
    <row r="99" spans="4:29">
      <c r="D99" s="79" t="s">
        <v>76</v>
      </c>
      <c r="E99" s="143">
        <v>0</v>
      </c>
      <c r="F99" s="131">
        <v>1.0013960359806813E-2</v>
      </c>
      <c r="G99" s="131">
        <v>2.0676241636208386E-2</v>
      </c>
      <c r="H99" s="131">
        <v>8.0446008647290831E-2</v>
      </c>
      <c r="I99" s="131">
        <v>0</v>
      </c>
      <c r="J99" s="152">
        <v>0.11113621064330603</v>
      </c>
      <c r="L99" s="112" t="s">
        <v>67</v>
      </c>
      <c r="M99" s="112" t="s">
        <v>79</v>
      </c>
      <c r="N99" s="155">
        <v>7.7507104422587778E-2</v>
      </c>
      <c r="O99"/>
      <c r="P99"/>
      <c r="V99" s="70" t="s">
        <v>193</v>
      </c>
      <c r="W99" s="54" t="s">
        <v>194</v>
      </c>
      <c r="X99" s="54" t="s">
        <v>195</v>
      </c>
      <c r="Y99" s="54" t="s">
        <v>196</v>
      </c>
      <c r="Z99" s="88">
        <v>3</v>
      </c>
      <c r="AA99" s="87">
        <v>564</v>
      </c>
      <c r="AB99" s="87">
        <v>0</v>
      </c>
      <c r="AC99" s="89">
        <v>0</v>
      </c>
    </row>
    <row r="100" spans="4:29">
      <c r="D100" s="79" t="s">
        <v>79</v>
      </c>
      <c r="E100" s="127">
        <v>0</v>
      </c>
      <c r="F100" s="119">
        <v>0</v>
      </c>
      <c r="G100" s="119">
        <v>7.7507104422587778E-2</v>
      </c>
      <c r="H100" s="119">
        <v>0</v>
      </c>
      <c r="I100" s="119">
        <v>0</v>
      </c>
      <c r="J100" s="152">
        <v>7.7507104422587778E-2</v>
      </c>
      <c r="L100" s="112" t="s">
        <v>67</v>
      </c>
      <c r="M100" s="112" t="s">
        <v>83</v>
      </c>
      <c r="N100" s="155">
        <v>8.7767291193226737E-2</v>
      </c>
      <c r="O100"/>
      <c r="P100"/>
      <c r="V100" s="70" t="s">
        <v>193</v>
      </c>
      <c r="W100" s="54" t="s">
        <v>194</v>
      </c>
      <c r="X100" s="54" t="s">
        <v>197</v>
      </c>
      <c r="Y100" s="54" t="s">
        <v>198</v>
      </c>
      <c r="Z100" s="88">
        <v>2</v>
      </c>
      <c r="AA100" s="87">
        <v>927</v>
      </c>
      <c r="AB100" s="87">
        <v>0</v>
      </c>
      <c r="AC100" s="89">
        <v>0</v>
      </c>
    </row>
    <row r="101" spans="4:29">
      <c r="D101" s="79" t="s">
        <v>83</v>
      </c>
      <c r="E101" s="127">
        <v>0</v>
      </c>
      <c r="F101" s="119">
        <v>9.8942355912370501E-3</v>
      </c>
      <c r="G101" s="119">
        <v>7.7873055601989691E-2</v>
      </c>
      <c r="H101" s="119">
        <v>0</v>
      </c>
      <c r="I101" s="119">
        <v>0</v>
      </c>
      <c r="J101" s="152">
        <v>8.7767291193226737E-2</v>
      </c>
      <c r="L101" s="112" t="s">
        <v>67</v>
      </c>
      <c r="M101" s="112" t="s">
        <v>88</v>
      </c>
      <c r="N101" s="155">
        <v>3.0622433259088918E-2</v>
      </c>
      <c r="O101"/>
      <c r="P101"/>
      <c r="V101" s="70" t="s">
        <v>193</v>
      </c>
      <c r="W101" s="54" t="s">
        <v>194</v>
      </c>
      <c r="X101" s="54" t="s">
        <v>199</v>
      </c>
      <c r="Y101" s="54" t="s">
        <v>200</v>
      </c>
      <c r="Z101" s="88">
        <v>2</v>
      </c>
      <c r="AA101" s="87">
        <v>438</v>
      </c>
      <c r="AB101" s="87">
        <v>0</v>
      </c>
      <c r="AC101" s="89">
        <v>0</v>
      </c>
    </row>
    <row r="102" spans="4:29">
      <c r="D102" s="79" t="s">
        <v>88</v>
      </c>
      <c r="E102" s="143">
        <v>0</v>
      </c>
      <c r="F102" s="131">
        <v>0</v>
      </c>
      <c r="G102" s="131">
        <v>3.0622433259088918E-2</v>
      </c>
      <c r="H102" s="131">
        <v>0</v>
      </c>
      <c r="I102" s="131">
        <v>0</v>
      </c>
      <c r="J102" s="152">
        <v>3.0622433259088918E-2</v>
      </c>
      <c r="L102" s="112" t="s">
        <v>67</v>
      </c>
      <c r="M102" s="112" t="s">
        <v>91</v>
      </c>
      <c r="N102" s="155">
        <v>0.16124441472659831</v>
      </c>
      <c r="O102"/>
      <c r="P102"/>
      <c r="V102" s="70" t="s">
        <v>193</v>
      </c>
      <c r="W102" s="54" t="s">
        <v>194</v>
      </c>
      <c r="X102" s="54" t="s">
        <v>201</v>
      </c>
      <c r="Y102" s="54" t="s">
        <v>202</v>
      </c>
      <c r="Z102" s="88">
        <v>1</v>
      </c>
      <c r="AA102" s="87">
        <v>252</v>
      </c>
      <c r="AB102" s="87">
        <v>0</v>
      </c>
      <c r="AC102" s="89">
        <v>0</v>
      </c>
    </row>
    <row r="103" spans="4:29">
      <c r="D103" s="79" t="s">
        <v>91</v>
      </c>
      <c r="E103" s="127">
        <v>0</v>
      </c>
      <c r="F103" s="119">
        <v>4.4094858160033615E-3</v>
      </c>
      <c r="G103" s="119">
        <v>0.13866838949855653</v>
      </c>
      <c r="H103" s="119">
        <v>1.8166539412038437E-2</v>
      </c>
      <c r="I103" s="119">
        <v>0</v>
      </c>
      <c r="J103" s="152">
        <v>0.16124441472659831</v>
      </c>
      <c r="L103" s="112" t="s">
        <v>67</v>
      </c>
      <c r="M103" s="112" t="s">
        <v>94</v>
      </c>
      <c r="N103" s="155">
        <v>2.0287700877831039E-2</v>
      </c>
      <c r="O103"/>
      <c r="P103"/>
      <c r="V103" s="70" t="s">
        <v>193</v>
      </c>
      <c r="W103" s="54" t="s">
        <v>194</v>
      </c>
      <c r="X103" s="54" t="s">
        <v>203</v>
      </c>
      <c r="Y103" s="54" t="s">
        <v>204</v>
      </c>
      <c r="Z103" s="88">
        <v>2</v>
      </c>
      <c r="AA103" s="87">
        <v>329</v>
      </c>
      <c r="AB103" s="87">
        <v>0</v>
      </c>
      <c r="AC103" s="89">
        <v>0</v>
      </c>
    </row>
    <row r="104" spans="4:29">
      <c r="D104" s="79" t="s">
        <v>94</v>
      </c>
      <c r="E104" s="143">
        <v>0</v>
      </c>
      <c r="F104" s="131">
        <v>0</v>
      </c>
      <c r="G104" s="131">
        <v>2.0287700877831039E-2</v>
      </c>
      <c r="H104" s="131">
        <v>0</v>
      </c>
      <c r="I104" s="131">
        <v>0</v>
      </c>
      <c r="J104" s="152">
        <v>2.0287700877831039E-2</v>
      </c>
      <c r="L104" s="113" t="s">
        <v>67</v>
      </c>
      <c r="M104" s="113" t="s">
        <v>97</v>
      </c>
      <c r="N104" s="155">
        <v>1.3147134963698546E-2</v>
      </c>
      <c r="O104"/>
      <c r="P104"/>
      <c r="V104" s="70" t="s">
        <v>193</v>
      </c>
      <c r="W104" s="54" t="s">
        <v>194</v>
      </c>
      <c r="X104" s="54" t="s">
        <v>205</v>
      </c>
      <c r="Y104" s="54" t="s">
        <v>206</v>
      </c>
      <c r="Z104" s="88">
        <v>1</v>
      </c>
      <c r="AA104" s="87">
        <v>140</v>
      </c>
      <c r="AB104" s="87">
        <v>0</v>
      </c>
      <c r="AC104" s="89">
        <v>0</v>
      </c>
    </row>
    <row r="105" spans="4:29">
      <c r="D105" s="81" t="s">
        <v>97</v>
      </c>
      <c r="E105" s="143">
        <v>0</v>
      </c>
      <c r="F105" s="131">
        <v>0</v>
      </c>
      <c r="G105" s="131">
        <v>1.3147134963698546E-2</v>
      </c>
      <c r="H105" s="131">
        <v>0</v>
      </c>
      <c r="I105" s="131">
        <v>0</v>
      </c>
      <c r="J105" s="152">
        <v>1.3147134963698546E-2</v>
      </c>
      <c r="L105" s="96" t="s">
        <v>33</v>
      </c>
      <c r="M105" s="98"/>
      <c r="N105" s="153">
        <v>1</v>
      </c>
      <c r="V105" s="70" t="s">
        <v>207</v>
      </c>
      <c r="W105" s="54" t="s">
        <v>208</v>
      </c>
      <c r="X105" s="54" t="s">
        <v>209</v>
      </c>
      <c r="Y105" s="54" t="s">
        <v>210</v>
      </c>
      <c r="Z105" s="88">
        <v>1</v>
      </c>
      <c r="AA105" s="87">
        <v>5546</v>
      </c>
      <c r="AB105" s="87">
        <v>0</v>
      </c>
      <c r="AC105" s="89">
        <v>0</v>
      </c>
    </row>
    <row r="106" spans="4:29">
      <c r="D106" s="71" t="s">
        <v>33</v>
      </c>
      <c r="E106" s="142">
        <v>9.2407190714779458E-2</v>
      </c>
      <c r="F106" s="117">
        <v>5.3614106740278576E-2</v>
      </c>
      <c r="G106" s="117">
        <v>0.55946932561070928</v>
      </c>
      <c r="H106" s="117">
        <v>9.8612548059329272E-2</v>
      </c>
      <c r="I106" s="117">
        <v>0.19589682887490342</v>
      </c>
      <c r="J106" s="121">
        <v>1</v>
      </c>
      <c r="K106"/>
      <c r="L106"/>
      <c r="M106"/>
      <c r="N106"/>
      <c r="V106" s="70" t="s">
        <v>211</v>
      </c>
      <c r="W106" s="54" t="s">
        <v>212</v>
      </c>
      <c r="X106" s="54" t="s">
        <v>213</v>
      </c>
      <c r="Y106" s="54" t="s">
        <v>214</v>
      </c>
      <c r="Z106" s="88">
        <v>2</v>
      </c>
      <c r="AA106" s="87">
        <v>7325</v>
      </c>
      <c r="AB106" s="87">
        <v>0</v>
      </c>
      <c r="AC106" s="89">
        <v>0</v>
      </c>
    </row>
    <row r="107" spans="4:29">
      <c r="D107"/>
      <c r="E107"/>
      <c r="F107"/>
      <c r="G107"/>
      <c r="H107"/>
      <c r="I107"/>
      <c r="J107"/>
      <c r="K107"/>
      <c r="L107"/>
      <c r="M107"/>
      <c r="N107"/>
      <c r="V107" s="70" t="s">
        <v>211</v>
      </c>
      <c r="W107" s="54" t="s">
        <v>212</v>
      </c>
      <c r="X107" s="54" t="s">
        <v>215</v>
      </c>
      <c r="Y107" s="54" t="s">
        <v>216</v>
      </c>
      <c r="Z107" s="88">
        <v>1</v>
      </c>
      <c r="AA107" s="87">
        <v>6231</v>
      </c>
      <c r="AB107" s="87" t="s">
        <v>68</v>
      </c>
      <c r="AC107" s="89" t="s">
        <v>68</v>
      </c>
    </row>
    <row r="108" spans="4:29">
      <c r="V108" s="70" t="s">
        <v>217</v>
      </c>
      <c r="W108" s="54" t="s">
        <v>218</v>
      </c>
      <c r="X108" s="54" t="s">
        <v>219</v>
      </c>
      <c r="Y108" s="54" t="s">
        <v>220</v>
      </c>
      <c r="Z108" s="88">
        <v>1</v>
      </c>
      <c r="AA108" s="87">
        <v>1350</v>
      </c>
      <c r="AB108" s="87">
        <v>0</v>
      </c>
      <c r="AC108" s="89">
        <v>0</v>
      </c>
    </row>
    <row r="109" spans="4:29">
      <c r="V109" s="70" t="s">
        <v>217</v>
      </c>
      <c r="W109" s="54" t="s">
        <v>218</v>
      </c>
      <c r="X109" s="54" t="s">
        <v>221</v>
      </c>
      <c r="Y109" s="54" t="s">
        <v>222</v>
      </c>
      <c r="Z109" s="88">
        <v>2</v>
      </c>
      <c r="AA109" s="87">
        <v>5496</v>
      </c>
      <c r="AB109" s="87">
        <v>0</v>
      </c>
      <c r="AC109" s="89">
        <v>0</v>
      </c>
    </row>
    <row r="110" spans="4:29">
      <c r="V110" s="70" t="s">
        <v>217</v>
      </c>
      <c r="W110" s="54" t="s">
        <v>218</v>
      </c>
      <c r="X110" s="54" t="s">
        <v>223</v>
      </c>
      <c r="Y110" s="54" t="s">
        <v>224</v>
      </c>
      <c r="Z110" s="88">
        <v>1</v>
      </c>
      <c r="AA110" s="87">
        <v>1258</v>
      </c>
      <c r="AB110" s="87">
        <v>0</v>
      </c>
      <c r="AC110" s="89">
        <v>0</v>
      </c>
    </row>
    <row r="111" spans="4:29">
      <c r="D111" s="64" t="s">
        <v>225</v>
      </c>
      <c r="E111" s="141" t="s">
        <v>141</v>
      </c>
      <c r="F111" s="56"/>
      <c r="G111" s="56"/>
      <c r="H111" s="56"/>
      <c r="I111" s="56"/>
      <c r="J111" s="57"/>
      <c r="L111" s="114" t="s">
        <v>57</v>
      </c>
      <c r="M111" s="66"/>
      <c r="V111" s="70" t="s">
        <v>217</v>
      </c>
      <c r="W111" s="54" t="s">
        <v>218</v>
      </c>
      <c r="X111" s="54" t="s">
        <v>226</v>
      </c>
      <c r="Y111" s="54" t="s">
        <v>227</v>
      </c>
      <c r="Z111" s="88">
        <v>1</v>
      </c>
      <c r="AA111" s="87">
        <v>969</v>
      </c>
      <c r="AB111" s="87">
        <v>0</v>
      </c>
      <c r="AC111" s="89">
        <v>0</v>
      </c>
    </row>
    <row r="112" spans="4:29">
      <c r="D112" s="65" t="s">
        <v>34</v>
      </c>
      <c r="E112" s="54" t="s">
        <v>26</v>
      </c>
      <c r="F112" s="54" t="s">
        <v>28</v>
      </c>
      <c r="G112" s="54" t="s">
        <v>30</v>
      </c>
      <c r="H112" s="54" t="s">
        <v>32</v>
      </c>
      <c r="I112" s="54" t="s">
        <v>25</v>
      </c>
      <c r="J112" s="75" t="s">
        <v>33</v>
      </c>
      <c r="O112" s="50"/>
      <c r="P112" s="50"/>
      <c r="Q112" s="50"/>
      <c r="R112" s="50"/>
      <c r="S112" s="50"/>
      <c r="T112" s="50"/>
      <c r="U112" s="50"/>
      <c r="V112" s="70" t="s">
        <v>217</v>
      </c>
      <c r="W112" s="54" t="s">
        <v>218</v>
      </c>
      <c r="X112" s="54" t="s">
        <v>228</v>
      </c>
      <c r="Y112" s="54" t="s">
        <v>229</v>
      </c>
      <c r="Z112" s="88">
        <v>1</v>
      </c>
      <c r="AA112" s="87">
        <v>708</v>
      </c>
      <c r="AB112" s="87">
        <v>0</v>
      </c>
      <c r="AC112" s="89">
        <v>0</v>
      </c>
    </row>
    <row r="113" spans="4:29">
      <c r="D113" s="77" t="s">
        <v>66</v>
      </c>
      <c r="E113" s="84">
        <v>40907</v>
      </c>
      <c r="F113" s="85" t="s">
        <v>68</v>
      </c>
      <c r="G113" s="85">
        <v>2520</v>
      </c>
      <c r="H113" s="85" t="s">
        <v>68</v>
      </c>
      <c r="I113" s="85">
        <v>86720</v>
      </c>
      <c r="J113" s="86">
        <v>130147</v>
      </c>
      <c r="V113" s="70" t="s">
        <v>217</v>
      </c>
      <c r="W113" s="54" t="s">
        <v>218</v>
      </c>
      <c r="X113" s="54" t="s">
        <v>230</v>
      </c>
      <c r="Y113" s="54" t="s">
        <v>231</v>
      </c>
      <c r="Z113" s="88">
        <v>2</v>
      </c>
      <c r="AA113" s="87">
        <v>3511</v>
      </c>
      <c r="AB113" s="87">
        <v>0</v>
      </c>
      <c r="AC113" s="89">
        <v>0</v>
      </c>
    </row>
    <row r="114" spans="4:29">
      <c r="D114" s="79" t="s">
        <v>73</v>
      </c>
      <c r="E114" s="88" t="s">
        <v>68</v>
      </c>
      <c r="F114" s="87">
        <v>12969</v>
      </c>
      <c r="G114" s="87">
        <v>77467</v>
      </c>
      <c r="H114" s="87" t="s">
        <v>68</v>
      </c>
      <c r="I114" s="87" t="s">
        <v>68</v>
      </c>
      <c r="J114" s="89">
        <v>90436</v>
      </c>
      <c r="L114" s="64" t="s">
        <v>22</v>
      </c>
      <c r="M114" s="56"/>
      <c r="N114" s="141" t="s">
        <v>232</v>
      </c>
      <c r="O114" s="56"/>
      <c r="P114" s="56"/>
      <c r="Q114" s="56"/>
      <c r="R114" s="56"/>
      <c r="S114" s="57"/>
      <c r="T114" s="54"/>
      <c r="V114" s="70" t="s">
        <v>233</v>
      </c>
      <c r="W114" s="54" t="s">
        <v>234</v>
      </c>
      <c r="X114" s="54" t="s">
        <v>235</v>
      </c>
      <c r="Y114" s="54" t="s">
        <v>236</v>
      </c>
      <c r="Z114" s="88">
        <v>1</v>
      </c>
      <c r="AA114" s="87">
        <v>3061</v>
      </c>
      <c r="AB114" s="87">
        <v>0</v>
      </c>
      <c r="AC114" s="89">
        <v>0</v>
      </c>
    </row>
    <row r="115" spans="4:29">
      <c r="D115" s="79" t="s">
        <v>76</v>
      </c>
      <c r="E115" s="88" t="s">
        <v>68</v>
      </c>
      <c r="F115" s="87">
        <v>4433</v>
      </c>
      <c r="G115" s="87">
        <v>9153</v>
      </c>
      <c r="H115" s="87">
        <v>35612</v>
      </c>
      <c r="I115" s="87" t="s">
        <v>68</v>
      </c>
      <c r="J115" s="89">
        <v>49198</v>
      </c>
      <c r="L115" s="65" t="s">
        <v>60</v>
      </c>
      <c r="M115" s="65" t="s">
        <v>61</v>
      </c>
      <c r="N115" s="54" t="s">
        <v>26</v>
      </c>
      <c r="O115" s="54" t="s">
        <v>28</v>
      </c>
      <c r="P115" s="54" t="s">
        <v>30</v>
      </c>
      <c r="Q115" s="54" t="s">
        <v>32</v>
      </c>
      <c r="R115" s="54" t="s">
        <v>25</v>
      </c>
      <c r="S115" s="75" t="s">
        <v>33</v>
      </c>
      <c r="T115" s="54"/>
      <c r="V115" s="70" t="s">
        <v>233</v>
      </c>
      <c r="W115" s="54" t="s">
        <v>234</v>
      </c>
      <c r="X115" s="54" t="s">
        <v>237</v>
      </c>
      <c r="Y115" s="54" t="s">
        <v>238</v>
      </c>
      <c r="Z115" s="88">
        <v>1</v>
      </c>
      <c r="AA115" s="87">
        <v>420</v>
      </c>
      <c r="AB115" s="87">
        <v>0</v>
      </c>
      <c r="AC115" s="89">
        <v>0</v>
      </c>
    </row>
    <row r="116" spans="4:29">
      <c r="D116" s="79" t="s">
        <v>79</v>
      </c>
      <c r="E116" s="88" t="s">
        <v>68</v>
      </c>
      <c r="F116" s="87" t="s">
        <v>68</v>
      </c>
      <c r="G116" s="87">
        <v>34311</v>
      </c>
      <c r="H116" s="87" t="s">
        <v>68</v>
      </c>
      <c r="I116" s="87" t="s">
        <v>68</v>
      </c>
      <c r="J116" s="89">
        <v>34311</v>
      </c>
      <c r="L116" s="111" t="s">
        <v>67</v>
      </c>
      <c r="M116" s="111" t="s">
        <v>66</v>
      </c>
      <c r="N116" s="148">
        <v>0</v>
      </c>
      <c r="O116" s="118">
        <v>0</v>
      </c>
      <c r="P116" s="118">
        <v>5.6925739018076184E-3</v>
      </c>
      <c r="Q116" s="118">
        <v>0</v>
      </c>
      <c r="R116" s="118">
        <v>0.19589682887490342</v>
      </c>
      <c r="S116" s="151">
        <v>0.20158940277671106</v>
      </c>
      <c r="T116" s="54"/>
      <c r="V116" s="70" t="s">
        <v>233</v>
      </c>
      <c r="W116" s="54" t="s">
        <v>234</v>
      </c>
      <c r="X116" s="54" t="s">
        <v>239</v>
      </c>
      <c r="Y116" s="54" t="s">
        <v>240</v>
      </c>
      <c r="Z116" s="88">
        <v>1</v>
      </c>
      <c r="AA116" s="87">
        <v>2982</v>
      </c>
      <c r="AB116" s="87">
        <v>0</v>
      </c>
      <c r="AC116" s="89">
        <v>0</v>
      </c>
    </row>
    <row r="117" spans="4:29">
      <c r="D117" s="79" t="s">
        <v>83</v>
      </c>
      <c r="E117" s="88" t="s">
        <v>68</v>
      </c>
      <c r="F117" s="87">
        <v>4380</v>
      </c>
      <c r="G117" s="87">
        <v>34473</v>
      </c>
      <c r="H117" s="87" t="s">
        <v>68</v>
      </c>
      <c r="I117" s="87" t="s">
        <v>68</v>
      </c>
      <c r="J117" s="89">
        <v>38853</v>
      </c>
      <c r="L117" s="112" t="s">
        <v>67</v>
      </c>
      <c r="M117" s="112" t="s">
        <v>73</v>
      </c>
      <c r="N117" s="127">
        <v>9.2407190714779458E-2</v>
      </c>
      <c r="O117" s="119">
        <v>2.9296424973231348E-2</v>
      </c>
      <c r="P117" s="119">
        <v>0.17499469144894078</v>
      </c>
      <c r="Q117" s="119">
        <v>7.3777564933744766E-2</v>
      </c>
      <c r="R117" s="119">
        <v>0</v>
      </c>
      <c r="S117" s="152">
        <v>0.37047587207069632</v>
      </c>
      <c r="T117" s="54"/>
      <c r="V117" s="70" t="s">
        <v>233</v>
      </c>
      <c r="W117" s="54" t="s">
        <v>234</v>
      </c>
      <c r="X117" s="54" t="s">
        <v>241</v>
      </c>
      <c r="Y117" s="54" t="s">
        <v>242</v>
      </c>
      <c r="Z117" s="88">
        <v>2</v>
      </c>
      <c r="AA117" s="87">
        <v>5217</v>
      </c>
      <c r="AB117" s="87">
        <v>0</v>
      </c>
      <c r="AC117" s="89">
        <v>0</v>
      </c>
    </row>
    <row r="118" spans="4:29">
      <c r="D118" s="79" t="s">
        <v>88</v>
      </c>
      <c r="E118" s="88" t="s">
        <v>68</v>
      </c>
      <c r="F118" s="87" t="s">
        <v>68</v>
      </c>
      <c r="G118" s="87">
        <v>13556</v>
      </c>
      <c r="H118" s="87" t="s">
        <v>68</v>
      </c>
      <c r="I118" s="87" t="s">
        <v>68</v>
      </c>
      <c r="J118" s="89">
        <v>13556</v>
      </c>
      <c r="L118" s="112" t="s">
        <v>67</v>
      </c>
      <c r="M118" s="112" t="s">
        <v>76</v>
      </c>
      <c r="N118" s="127">
        <v>0</v>
      </c>
      <c r="O118" s="119">
        <v>1.0013960359806813E-2</v>
      </c>
      <c r="P118" s="119">
        <v>2.0676241636208386E-2</v>
      </c>
      <c r="Q118" s="119">
        <v>6.6684437135460673E-3</v>
      </c>
      <c r="R118" s="119">
        <v>0</v>
      </c>
      <c r="S118" s="152">
        <v>3.7358645709561267E-2</v>
      </c>
      <c r="T118" s="54"/>
      <c r="V118" s="70" t="s">
        <v>233</v>
      </c>
      <c r="W118" s="54" t="s">
        <v>234</v>
      </c>
      <c r="X118" s="54" t="s">
        <v>243</v>
      </c>
      <c r="Y118" s="54" t="s">
        <v>244</v>
      </c>
      <c r="Z118" s="88">
        <v>1</v>
      </c>
      <c r="AA118" s="87">
        <v>2750</v>
      </c>
      <c r="AB118" s="87">
        <v>0</v>
      </c>
      <c r="AC118" s="89">
        <v>0</v>
      </c>
    </row>
    <row r="119" spans="4:29">
      <c r="D119" s="79" t="s">
        <v>91</v>
      </c>
      <c r="E119" s="88" t="s">
        <v>68</v>
      </c>
      <c r="F119" s="87">
        <v>1952</v>
      </c>
      <c r="G119" s="87">
        <v>61386</v>
      </c>
      <c r="H119" s="87">
        <v>8042</v>
      </c>
      <c r="I119" s="87" t="s">
        <v>68</v>
      </c>
      <c r="J119" s="89">
        <v>71380</v>
      </c>
      <c r="L119" s="112" t="s">
        <v>67</v>
      </c>
      <c r="M119" s="112" t="s">
        <v>79</v>
      </c>
      <c r="N119" s="127">
        <v>0</v>
      </c>
      <c r="O119" s="119">
        <v>0</v>
      </c>
      <c r="P119" s="119">
        <v>7.7507104422587778E-2</v>
      </c>
      <c r="Q119" s="119">
        <v>0</v>
      </c>
      <c r="R119" s="119">
        <v>0</v>
      </c>
      <c r="S119" s="152">
        <v>7.7507104422587778E-2</v>
      </c>
      <c r="T119" s="54"/>
      <c r="V119" s="70" t="s">
        <v>233</v>
      </c>
      <c r="W119" s="54" t="s">
        <v>234</v>
      </c>
      <c r="X119" s="54" t="s">
        <v>245</v>
      </c>
      <c r="Y119" s="54" t="s">
        <v>246</v>
      </c>
      <c r="Z119" s="88">
        <v>1</v>
      </c>
      <c r="AA119" s="87">
        <v>1234</v>
      </c>
      <c r="AB119" s="87">
        <v>0</v>
      </c>
      <c r="AC119" s="89">
        <v>0</v>
      </c>
    </row>
    <row r="120" spans="4:29">
      <c r="D120" s="79" t="s">
        <v>94</v>
      </c>
      <c r="E120" s="88" t="s">
        <v>68</v>
      </c>
      <c r="F120" s="87" t="s">
        <v>68</v>
      </c>
      <c r="G120" s="87">
        <v>8981</v>
      </c>
      <c r="H120" s="87" t="s">
        <v>68</v>
      </c>
      <c r="I120" s="87" t="s">
        <v>68</v>
      </c>
      <c r="J120" s="89">
        <v>8981</v>
      </c>
      <c r="L120" s="112" t="s">
        <v>67</v>
      </c>
      <c r="M120" s="112" t="s">
        <v>83</v>
      </c>
      <c r="N120" s="127">
        <v>0</v>
      </c>
      <c r="O120" s="119">
        <v>9.8942355912370501E-3</v>
      </c>
      <c r="P120" s="119">
        <v>7.7873055601989691E-2</v>
      </c>
      <c r="Q120" s="119">
        <v>0</v>
      </c>
      <c r="R120" s="119">
        <v>0</v>
      </c>
      <c r="S120" s="152">
        <v>8.7767291193226737E-2</v>
      </c>
      <c r="T120" s="54"/>
      <c r="V120" s="70" t="s">
        <v>247</v>
      </c>
      <c r="W120" s="54" t="s">
        <v>248</v>
      </c>
      <c r="X120" s="54" t="s">
        <v>249</v>
      </c>
      <c r="Y120" s="54" t="s">
        <v>250</v>
      </c>
      <c r="Z120" s="88">
        <v>1</v>
      </c>
      <c r="AA120" s="87">
        <v>5922</v>
      </c>
      <c r="AB120" s="87">
        <v>0</v>
      </c>
      <c r="AC120" s="89">
        <v>0</v>
      </c>
    </row>
    <row r="121" spans="4:29">
      <c r="D121" s="81" t="s">
        <v>97</v>
      </c>
      <c r="E121" s="88" t="s">
        <v>68</v>
      </c>
      <c r="F121" s="87" t="s">
        <v>68</v>
      </c>
      <c r="G121" s="87">
        <v>5820</v>
      </c>
      <c r="H121" s="87" t="s">
        <v>68</v>
      </c>
      <c r="I121" s="87" t="s">
        <v>68</v>
      </c>
      <c r="J121" s="89">
        <v>5820</v>
      </c>
      <c r="L121" s="112" t="s">
        <v>67</v>
      </c>
      <c r="M121" s="112" t="s">
        <v>88</v>
      </c>
      <c r="N121" s="127">
        <v>0</v>
      </c>
      <c r="O121" s="119">
        <v>0</v>
      </c>
      <c r="P121" s="119">
        <v>3.0622433259088918E-2</v>
      </c>
      <c r="Q121" s="119">
        <v>0</v>
      </c>
      <c r="R121" s="119">
        <v>0</v>
      </c>
      <c r="S121" s="152">
        <v>3.0622433259088918E-2</v>
      </c>
      <c r="T121" s="54"/>
      <c r="V121" s="70" t="s">
        <v>247</v>
      </c>
      <c r="W121" s="54" t="s">
        <v>248</v>
      </c>
      <c r="X121" s="54" t="s">
        <v>251</v>
      </c>
      <c r="Y121" s="54" t="s">
        <v>252</v>
      </c>
      <c r="Z121" s="88">
        <v>1</v>
      </c>
      <c r="AA121" s="87">
        <v>9240</v>
      </c>
      <c r="AB121" s="87">
        <v>0</v>
      </c>
      <c r="AC121" s="89">
        <v>0</v>
      </c>
    </row>
    <row r="122" spans="4:29">
      <c r="D122" s="71" t="s">
        <v>33</v>
      </c>
      <c r="E122" s="72">
        <v>40907</v>
      </c>
      <c r="F122" s="73">
        <v>23734</v>
      </c>
      <c r="G122" s="73">
        <v>247667</v>
      </c>
      <c r="H122" s="73">
        <v>43654</v>
      </c>
      <c r="I122" s="73">
        <v>86720</v>
      </c>
      <c r="J122" s="74">
        <v>442682</v>
      </c>
      <c r="L122" s="112" t="s">
        <v>67</v>
      </c>
      <c r="M122" s="112" t="s">
        <v>91</v>
      </c>
      <c r="N122" s="127">
        <v>0</v>
      </c>
      <c r="O122" s="119">
        <v>4.4094858160033615E-3</v>
      </c>
      <c r="P122" s="119">
        <v>0.13866838949855653</v>
      </c>
      <c r="Q122" s="119">
        <v>1.8166539412038437E-2</v>
      </c>
      <c r="R122" s="119">
        <v>0</v>
      </c>
      <c r="S122" s="152">
        <v>0.16124441472659831</v>
      </c>
      <c r="T122" s="54"/>
      <c r="V122" s="70" t="s">
        <v>247</v>
      </c>
      <c r="W122" s="54" t="s">
        <v>248</v>
      </c>
      <c r="X122" s="54" t="s">
        <v>253</v>
      </c>
      <c r="Y122" s="54" t="s">
        <v>254</v>
      </c>
      <c r="Z122" s="88">
        <v>1</v>
      </c>
      <c r="AA122" s="87">
        <v>5382</v>
      </c>
      <c r="AB122" s="87">
        <v>0</v>
      </c>
      <c r="AC122" s="89">
        <v>0</v>
      </c>
    </row>
    <row r="123" spans="4:29">
      <c r="L123" s="112" t="s">
        <v>67</v>
      </c>
      <c r="M123" s="112" t="s">
        <v>94</v>
      </c>
      <c r="N123" s="127">
        <v>0</v>
      </c>
      <c r="O123" s="119">
        <v>0</v>
      </c>
      <c r="P123" s="119">
        <v>2.0287700877831039E-2</v>
      </c>
      <c r="Q123" s="119">
        <v>0</v>
      </c>
      <c r="R123" s="119">
        <v>0</v>
      </c>
      <c r="S123" s="152">
        <v>2.0287700877831039E-2</v>
      </c>
      <c r="T123" s="54"/>
      <c r="V123" s="70" t="s">
        <v>247</v>
      </c>
      <c r="W123" s="54" t="s">
        <v>248</v>
      </c>
      <c r="X123" s="54" t="s">
        <v>255</v>
      </c>
      <c r="Y123" s="54" t="s">
        <v>256</v>
      </c>
      <c r="Z123" s="88">
        <v>1</v>
      </c>
      <c r="AA123" s="87">
        <v>11128</v>
      </c>
      <c r="AB123" s="87">
        <v>0</v>
      </c>
      <c r="AC123" s="89">
        <v>0</v>
      </c>
    </row>
    <row r="124" spans="4:29">
      <c r="L124" s="113" t="s">
        <v>67</v>
      </c>
      <c r="M124" s="113" t="s">
        <v>97</v>
      </c>
      <c r="N124" s="127">
        <v>0</v>
      </c>
      <c r="O124" s="119">
        <v>0</v>
      </c>
      <c r="P124" s="119">
        <v>1.3147134963698546E-2</v>
      </c>
      <c r="Q124" s="119">
        <v>0</v>
      </c>
      <c r="R124" s="119">
        <v>0</v>
      </c>
      <c r="S124" s="152">
        <v>1.3147134963698546E-2</v>
      </c>
      <c r="T124" s="54"/>
      <c r="V124" s="70" t="s">
        <v>247</v>
      </c>
      <c r="W124" s="54" t="s">
        <v>248</v>
      </c>
      <c r="X124" s="54" t="s">
        <v>257</v>
      </c>
      <c r="Y124" s="54" t="s">
        <v>258</v>
      </c>
      <c r="Z124" s="88">
        <v>1</v>
      </c>
      <c r="AA124" s="87">
        <v>9328</v>
      </c>
      <c r="AB124" s="87">
        <v>0</v>
      </c>
      <c r="AC124" s="89">
        <v>0</v>
      </c>
    </row>
    <row r="125" spans="4:29">
      <c r="L125" s="96" t="s">
        <v>33</v>
      </c>
      <c r="M125" s="98"/>
      <c r="N125" s="128">
        <v>9.2407190714779458E-2</v>
      </c>
      <c r="O125" s="123">
        <v>5.3614106740278576E-2</v>
      </c>
      <c r="P125" s="123">
        <v>0.55946932561070928</v>
      </c>
      <c r="Q125" s="123">
        <v>9.8612548059329272E-2</v>
      </c>
      <c r="R125" s="123">
        <v>0.19589682887490342</v>
      </c>
      <c r="S125" s="156">
        <v>1</v>
      </c>
      <c r="T125" s="54"/>
      <c r="V125" s="70" t="s">
        <v>259</v>
      </c>
      <c r="W125" s="54" t="s">
        <v>260</v>
      </c>
      <c r="X125" s="54" t="s">
        <v>261</v>
      </c>
      <c r="Y125" s="54" t="s">
        <v>262</v>
      </c>
      <c r="Z125" s="88">
        <v>1</v>
      </c>
      <c r="AA125" s="87">
        <v>1424</v>
      </c>
      <c r="AB125" s="87">
        <v>0</v>
      </c>
      <c r="AC125" s="89">
        <v>0</v>
      </c>
    </row>
    <row r="126" spans="4:29">
      <c r="S126" s="54"/>
      <c r="T126" s="54"/>
      <c r="V126" s="70" t="s">
        <v>263</v>
      </c>
      <c r="W126" s="54" t="s">
        <v>264</v>
      </c>
      <c r="X126" s="54" t="s">
        <v>265</v>
      </c>
      <c r="Y126" s="54" t="s">
        <v>266</v>
      </c>
      <c r="Z126" s="88">
        <v>3</v>
      </c>
      <c r="AA126" s="87">
        <v>8981</v>
      </c>
      <c r="AB126" s="87">
        <v>0</v>
      </c>
      <c r="AC126" s="89">
        <v>0</v>
      </c>
    </row>
    <row r="127" spans="4:29">
      <c r="V127" s="70" t="s">
        <v>267</v>
      </c>
      <c r="W127" s="54" t="s">
        <v>268</v>
      </c>
      <c r="X127" s="54" t="s">
        <v>269</v>
      </c>
      <c r="Y127" s="54" t="s">
        <v>270</v>
      </c>
      <c r="Z127" s="88">
        <v>2</v>
      </c>
      <c r="AA127" s="87">
        <v>1248</v>
      </c>
      <c r="AB127" s="87">
        <v>0</v>
      </c>
      <c r="AC127" s="89">
        <v>0</v>
      </c>
    </row>
    <row r="128" spans="4:29">
      <c r="V128" s="70" t="s">
        <v>267</v>
      </c>
      <c r="W128" s="54" t="s">
        <v>268</v>
      </c>
      <c r="X128" s="54" t="s">
        <v>271</v>
      </c>
      <c r="Y128" s="54" t="s">
        <v>268</v>
      </c>
      <c r="Z128" s="88">
        <v>4</v>
      </c>
      <c r="AA128" s="87">
        <v>4572</v>
      </c>
      <c r="AB128" s="87">
        <v>0</v>
      </c>
      <c r="AC128" s="89">
        <v>0</v>
      </c>
    </row>
    <row r="129" spans="4:29">
      <c r="V129" s="70" t="s">
        <v>272</v>
      </c>
      <c r="W129" s="54" t="s">
        <v>273</v>
      </c>
      <c r="X129" s="54" t="s">
        <v>274</v>
      </c>
      <c r="Y129" s="54" t="s">
        <v>275</v>
      </c>
      <c r="Z129" s="88">
        <v>1</v>
      </c>
      <c r="AA129" s="87">
        <v>510</v>
      </c>
      <c r="AB129" s="87" t="s">
        <v>68</v>
      </c>
      <c r="AC129" s="89" t="s">
        <v>68</v>
      </c>
    </row>
    <row r="130" spans="4:29">
      <c r="V130" s="70" t="s">
        <v>272</v>
      </c>
      <c r="W130" s="54" t="s">
        <v>273</v>
      </c>
      <c r="X130" s="54" t="s">
        <v>276</v>
      </c>
      <c r="Y130" s="54" t="s">
        <v>277</v>
      </c>
      <c r="Z130" s="88">
        <v>1</v>
      </c>
      <c r="AA130" s="87">
        <v>2572</v>
      </c>
      <c r="AB130" s="87" t="s">
        <v>68</v>
      </c>
      <c r="AC130" s="89" t="s">
        <v>68</v>
      </c>
    </row>
    <row r="131" spans="4:29" ht="65">
      <c r="D131" s="76"/>
      <c r="E131" s="65" t="s">
        <v>141</v>
      </c>
      <c r="F131" s="140"/>
      <c r="G131" s="56"/>
      <c r="H131" s="56"/>
      <c r="I131" s="56"/>
      <c r="J131" s="57"/>
      <c r="K131" s="50"/>
      <c r="L131" s="64" t="s">
        <v>34</v>
      </c>
      <c r="M131" s="140" t="s">
        <v>278</v>
      </c>
      <c r="N131" s="61" t="s">
        <v>22</v>
      </c>
      <c r="O131"/>
      <c r="P131"/>
      <c r="Q131"/>
      <c r="R131"/>
      <c r="S131"/>
      <c r="T131"/>
      <c r="U131"/>
      <c r="V131" s="96" t="s">
        <v>33</v>
      </c>
      <c r="W131" s="97"/>
      <c r="X131" s="97"/>
      <c r="Y131" s="98"/>
      <c r="Z131" s="72">
        <v>121</v>
      </c>
      <c r="AA131" s="73">
        <v>442682</v>
      </c>
      <c r="AB131" s="73">
        <v>0</v>
      </c>
      <c r="AC131" s="74">
        <v>0</v>
      </c>
    </row>
    <row r="132" spans="4:29">
      <c r="D132" s="70"/>
      <c r="E132" s="116" t="s">
        <v>36</v>
      </c>
      <c r="F132" s="59"/>
      <c r="G132" s="59" t="s">
        <v>37</v>
      </c>
      <c r="H132" s="60"/>
      <c r="I132" s="54" t="s">
        <v>279</v>
      </c>
      <c r="J132" s="75" t="s">
        <v>280</v>
      </c>
      <c r="L132" s="93" t="s">
        <v>281</v>
      </c>
      <c r="M132" s="84">
        <v>121</v>
      </c>
      <c r="N132" s="86">
        <v>442682</v>
      </c>
      <c r="O132"/>
      <c r="P132"/>
      <c r="Q132"/>
      <c r="R132"/>
      <c r="S132"/>
      <c r="T132"/>
      <c r="U132"/>
      <c r="V132"/>
      <c r="W132"/>
      <c r="X132"/>
      <c r="Y132"/>
      <c r="Z132"/>
      <c r="AA132"/>
      <c r="AB132"/>
      <c r="AC132"/>
    </row>
    <row r="133" spans="4:29">
      <c r="D133" s="122" t="s">
        <v>34</v>
      </c>
      <c r="E133" s="116" t="s">
        <v>35</v>
      </c>
      <c r="F133" s="59" t="s">
        <v>22</v>
      </c>
      <c r="G133" s="59" t="s">
        <v>35</v>
      </c>
      <c r="H133" s="60" t="s">
        <v>22</v>
      </c>
      <c r="I133" s="54"/>
      <c r="J133" s="75"/>
      <c r="L133" s="71" t="s">
        <v>33</v>
      </c>
      <c r="M133" s="72">
        <v>121</v>
      </c>
      <c r="N133" s="74">
        <v>442682</v>
      </c>
      <c r="O133"/>
      <c r="P133"/>
      <c r="Q133"/>
      <c r="R133"/>
      <c r="S133"/>
      <c r="T133"/>
      <c r="U133"/>
      <c r="V133"/>
      <c r="W133"/>
      <c r="X133"/>
      <c r="Y133"/>
      <c r="Z133"/>
      <c r="AA133"/>
      <c r="AB133"/>
      <c r="AC133"/>
    </row>
    <row r="134" spans="4:29">
      <c r="D134" s="93" t="s">
        <v>282</v>
      </c>
      <c r="E134" s="84" t="s">
        <v>68</v>
      </c>
      <c r="F134" s="85" t="s">
        <v>68</v>
      </c>
      <c r="G134" s="85">
        <v>1</v>
      </c>
      <c r="H134" s="85">
        <v>12320</v>
      </c>
      <c r="I134" s="85">
        <v>1</v>
      </c>
      <c r="J134" s="86">
        <v>12320</v>
      </c>
      <c r="L134"/>
      <c r="M134"/>
      <c r="N134"/>
      <c r="O134"/>
      <c r="P134"/>
      <c r="Q134"/>
      <c r="R134"/>
      <c r="S134"/>
      <c r="T134"/>
      <c r="U134"/>
      <c r="V134"/>
      <c r="W134"/>
      <c r="X134"/>
      <c r="Y134"/>
      <c r="Z134"/>
      <c r="AA134"/>
      <c r="AB134"/>
      <c r="AC134"/>
    </row>
    <row r="135" spans="4:29">
      <c r="D135" s="93" t="s">
        <v>283</v>
      </c>
      <c r="E135" s="88" t="s">
        <v>68</v>
      </c>
      <c r="F135" s="87" t="s">
        <v>68</v>
      </c>
      <c r="G135" s="87">
        <v>3</v>
      </c>
      <c r="H135" s="87">
        <v>1207</v>
      </c>
      <c r="I135" s="87">
        <v>3</v>
      </c>
      <c r="J135" s="89">
        <v>1207</v>
      </c>
      <c r="L135"/>
      <c r="M135"/>
      <c r="N135"/>
      <c r="O135"/>
      <c r="P135"/>
      <c r="Q135"/>
      <c r="R135"/>
      <c r="S135"/>
      <c r="T135"/>
      <c r="U135"/>
      <c r="V135"/>
      <c r="W135"/>
      <c r="X135"/>
      <c r="Y135"/>
      <c r="Z135"/>
      <c r="AA135"/>
      <c r="AB135"/>
      <c r="AC135"/>
    </row>
    <row r="136" spans="4:29">
      <c r="D136" s="93" t="s">
        <v>284</v>
      </c>
      <c r="E136" s="88">
        <v>16</v>
      </c>
      <c r="F136" s="87">
        <v>18981</v>
      </c>
      <c r="G136" s="87">
        <v>28</v>
      </c>
      <c r="H136" s="87">
        <v>136048</v>
      </c>
      <c r="I136" s="87">
        <v>44</v>
      </c>
      <c r="J136" s="89">
        <v>155029</v>
      </c>
      <c r="L136" s="64" t="s">
        <v>34</v>
      </c>
      <c r="M136" s="57" t="s">
        <v>22</v>
      </c>
      <c r="N136"/>
      <c r="O136"/>
      <c r="P136"/>
      <c r="Q136"/>
      <c r="R136"/>
      <c r="S136"/>
      <c r="T136"/>
      <c r="U136"/>
      <c r="V136"/>
      <c r="W136"/>
      <c r="X136"/>
      <c r="Y136"/>
      <c r="Z136"/>
      <c r="AA136"/>
      <c r="AB136"/>
      <c r="AC136"/>
    </row>
    <row r="137" spans="4:29">
      <c r="D137" s="93" t="s">
        <v>285</v>
      </c>
      <c r="E137" s="88">
        <v>5</v>
      </c>
      <c r="F137" s="87">
        <v>40907</v>
      </c>
      <c r="G137" s="87">
        <v>53</v>
      </c>
      <c r="H137" s="87">
        <v>152767</v>
      </c>
      <c r="I137" s="87">
        <v>58</v>
      </c>
      <c r="J137" s="89">
        <v>193674</v>
      </c>
      <c r="L137" s="93" t="s">
        <v>282</v>
      </c>
      <c r="M137" s="154">
        <v>2.7830361297726133E-2</v>
      </c>
      <c r="N137"/>
      <c r="O137"/>
      <c r="P137"/>
      <c r="Q137"/>
      <c r="R137"/>
      <c r="S137"/>
      <c r="T137"/>
      <c r="U137"/>
      <c r="V137"/>
      <c r="W137"/>
      <c r="X137"/>
      <c r="Y137"/>
      <c r="Z137"/>
      <c r="AA137"/>
      <c r="AB137"/>
      <c r="AC137"/>
    </row>
    <row r="138" spans="4:29">
      <c r="D138" s="93" t="s">
        <v>286</v>
      </c>
      <c r="E138" s="88" t="s">
        <v>68</v>
      </c>
      <c r="F138" s="87" t="s">
        <v>68</v>
      </c>
      <c r="G138" s="87">
        <v>13</v>
      </c>
      <c r="H138" s="87">
        <v>54028</v>
      </c>
      <c r="I138" s="87">
        <v>13</v>
      </c>
      <c r="J138" s="89">
        <v>54028</v>
      </c>
      <c r="L138" s="93" t="s">
        <v>283</v>
      </c>
      <c r="M138" s="166">
        <v>2.7265621823340455E-3</v>
      </c>
      <c r="N138"/>
      <c r="O138"/>
      <c r="P138"/>
      <c r="Q138"/>
      <c r="R138"/>
      <c r="S138"/>
      <c r="T138"/>
      <c r="U138"/>
      <c r="V138" s="139"/>
      <c r="W138" s="139"/>
      <c r="X138" s="139"/>
      <c r="Y138" s="139"/>
      <c r="Z138" s="139"/>
      <c r="AA138" s="139"/>
      <c r="AB138" s="139"/>
      <c r="AC138" s="139"/>
    </row>
    <row r="139" spans="4:29">
      <c r="D139" s="93" t="s">
        <v>287</v>
      </c>
      <c r="E139" s="88" t="s">
        <v>68</v>
      </c>
      <c r="F139" s="87" t="s">
        <v>68</v>
      </c>
      <c r="G139" s="87">
        <v>2</v>
      </c>
      <c r="H139" s="87">
        <v>26424</v>
      </c>
      <c r="I139" s="87">
        <v>2</v>
      </c>
      <c r="J139" s="89">
        <v>26424</v>
      </c>
      <c r="L139" s="93" t="s">
        <v>284</v>
      </c>
      <c r="M139" s="155">
        <v>0.35020398389814811</v>
      </c>
      <c r="N139"/>
      <c r="O139"/>
      <c r="P139"/>
      <c r="Q139"/>
      <c r="R139"/>
      <c r="S139"/>
      <c r="T139"/>
      <c r="U139"/>
      <c r="V139"/>
      <c r="W139"/>
      <c r="X139"/>
      <c r="Y139"/>
      <c r="Z139"/>
      <c r="AA139"/>
      <c r="AB139"/>
      <c r="AC139"/>
    </row>
    <row r="140" spans="4:29">
      <c r="D140" s="71" t="s">
        <v>33</v>
      </c>
      <c r="E140" s="72">
        <v>21</v>
      </c>
      <c r="F140" s="73">
        <v>59888</v>
      </c>
      <c r="G140" s="73">
        <v>100</v>
      </c>
      <c r="H140" s="73">
        <v>382794</v>
      </c>
      <c r="I140" s="73">
        <v>121</v>
      </c>
      <c r="J140" s="74">
        <v>442682</v>
      </c>
      <c r="L140" s="93" t="s">
        <v>285</v>
      </c>
      <c r="M140" s="155">
        <v>0.43750141184868596</v>
      </c>
      <c r="N140"/>
      <c r="O140"/>
      <c r="P140"/>
      <c r="Q140"/>
      <c r="R140"/>
      <c r="S140"/>
      <c r="T140"/>
      <c r="U140"/>
      <c r="V140"/>
      <c r="W140"/>
      <c r="X140"/>
      <c r="Y140"/>
      <c r="Z140"/>
      <c r="AA140"/>
      <c r="AB140"/>
      <c r="AC140"/>
    </row>
    <row r="141" spans="4:29">
      <c r="D141"/>
      <c r="E141"/>
      <c r="F141"/>
      <c r="G141"/>
      <c r="H141"/>
      <c r="I141"/>
      <c r="J141"/>
      <c r="L141" s="93" t="s">
        <v>286</v>
      </c>
      <c r="M141" s="155">
        <v>0.1220469772884373</v>
      </c>
      <c r="N141"/>
      <c r="O141"/>
      <c r="P141"/>
      <c r="Q141"/>
      <c r="R141"/>
      <c r="S141"/>
      <c r="T141"/>
      <c r="U141"/>
      <c r="V141"/>
      <c r="W141"/>
      <c r="X141"/>
      <c r="Y141"/>
      <c r="Z141"/>
      <c r="AA141"/>
      <c r="AB141"/>
      <c r="AC141"/>
    </row>
    <row r="142" spans="4:29">
      <c r="D142"/>
      <c r="E142"/>
      <c r="F142"/>
      <c r="G142"/>
      <c r="H142"/>
      <c r="I142"/>
      <c r="J142"/>
      <c r="L142" s="93" t="s">
        <v>287</v>
      </c>
      <c r="M142" s="155">
        <v>5.9690703484668456E-2</v>
      </c>
      <c r="N142"/>
      <c r="O142"/>
      <c r="P142"/>
      <c r="Q142"/>
      <c r="R142"/>
      <c r="S142"/>
      <c r="T142"/>
      <c r="U142"/>
      <c r="V142"/>
      <c r="W142"/>
      <c r="X142"/>
      <c r="Y142"/>
      <c r="Z142"/>
      <c r="AA142"/>
      <c r="AB142"/>
      <c r="AC142"/>
    </row>
    <row r="143" spans="4:29">
      <c r="D143"/>
      <c r="E143"/>
      <c r="F143"/>
      <c r="G143"/>
      <c r="H143"/>
      <c r="I143"/>
      <c r="J143"/>
      <c r="L143" s="71" t="s">
        <v>33</v>
      </c>
      <c r="M143" s="153">
        <v>1</v>
      </c>
      <c r="N143"/>
      <c r="O143"/>
      <c r="P143"/>
      <c r="Q143"/>
      <c r="R143"/>
      <c r="S143"/>
      <c r="T143"/>
      <c r="U143"/>
      <c r="V143"/>
      <c r="W143"/>
      <c r="X143"/>
      <c r="Y143"/>
      <c r="Z143"/>
      <c r="AA143"/>
      <c r="AB143"/>
      <c r="AC143"/>
    </row>
    <row r="144" spans="4:29">
      <c r="D144"/>
      <c r="E144"/>
      <c r="F144"/>
      <c r="G144"/>
      <c r="H144"/>
      <c r="I144"/>
      <c r="J144"/>
      <c r="L144"/>
      <c r="M144"/>
      <c r="N144"/>
      <c r="O144"/>
      <c r="P144"/>
      <c r="Q144"/>
      <c r="R144"/>
      <c r="S144"/>
      <c r="T144"/>
      <c r="U144"/>
      <c r="V144"/>
      <c r="W144"/>
      <c r="X144"/>
      <c r="Y144"/>
      <c r="Z144"/>
      <c r="AA144"/>
      <c r="AB144"/>
      <c r="AC144"/>
    </row>
    <row r="145" spans="4:29">
      <c r="D145"/>
      <c r="E145"/>
      <c r="F145"/>
      <c r="G145"/>
      <c r="H145"/>
      <c r="I145"/>
      <c r="J145"/>
      <c r="V145"/>
      <c r="W145"/>
      <c r="X145"/>
      <c r="Y145"/>
      <c r="Z145"/>
      <c r="AA145"/>
      <c r="AB145"/>
      <c r="AC145"/>
    </row>
    <row r="146" spans="4:29">
      <c r="D146"/>
      <c r="E146"/>
      <c r="F146"/>
      <c r="G146"/>
      <c r="H146"/>
      <c r="I146"/>
      <c r="J146"/>
      <c r="V146"/>
      <c r="W146"/>
      <c r="X146"/>
      <c r="Y146"/>
      <c r="Z146"/>
      <c r="AA146"/>
      <c r="AB146"/>
      <c r="AC146"/>
    </row>
    <row r="147" spans="4:29">
      <c r="D147"/>
      <c r="E147"/>
      <c r="F147"/>
      <c r="G147"/>
      <c r="H147"/>
      <c r="I147"/>
      <c r="J147"/>
      <c r="V147"/>
      <c r="W147"/>
      <c r="X147"/>
      <c r="Y147"/>
      <c r="Z147"/>
      <c r="AA147"/>
      <c r="AB147"/>
      <c r="AC147"/>
    </row>
    <row r="148" spans="4:29">
      <c r="D148"/>
      <c r="E148"/>
      <c r="F148"/>
      <c r="G148"/>
      <c r="H148"/>
      <c r="I148"/>
      <c r="J148"/>
      <c r="V148"/>
      <c r="W148"/>
      <c r="X148"/>
      <c r="Y148"/>
      <c r="Z148"/>
      <c r="AA148"/>
      <c r="AB148"/>
      <c r="AC148"/>
    </row>
    <row r="149" spans="4:29">
      <c r="D149"/>
      <c r="E149"/>
      <c r="F149"/>
      <c r="G149"/>
      <c r="H149"/>
      <c r="I149"/>
      <c r="J149"/>
      <c r="V149"/>
      <c r="W149"/>
      <c r="X149"/>
      <c r="Y149"/>
      <c r="Z149"/>
      <c r="AA149"/>
      <c r="AB149"/>
      <c r="AC149"/>
    </row>
    <row r="150" spans="4:29">
      <c r="D150"/>
      <c r="E150"/>
      <c r="F150"/>
      <c r="G150"/>
      <c r="H150"/>
      <c r="I150"/>
      <c r="J150"/>
      <c r="V150"/>
      <c r="W150"/>
      <c r="X150"/>
      <c r="Y150"/>
      <c r="Z150"/>
      <c r="AA150"/>
      <c r="AB150"/>
      <c r="AC150"/>
    </row>
    <row r="151" spans="4:29">
      <c r="D151"/>
      <c r="E151"/>
      <c r="F151"/>
      <c r="G151"/>
      <c r="H151"/>
      <c r="I151"/>
      <c r="J151"/>
      <c r="V151"/>
      <c r="W151"/>
      <c r="X151"/>
      <c r="Y151"/>
      <c r="Z151"/>
      <c r="AA151"/>
      <c r="AB151"/>
      <c r="AC151"/>
    </row>
    <row r="152" spans="4:29">
      <c r="D152"/>
      <c r="E152"/>
      <c r="F152"/>
      <c r="G152"/>
      <c r="H152"/>
      <c r="I152"/>
      <c r="J152"/>
      <c r="V152"/>
      <c r="W152"/>
      <c r="X152"/>
      <c r="Y152"/>
      <c r="Z152"/>
      <c r="AA152"/>
      <c r="AB152"/>
      <c r="AC152"/>
    </row>
    <row r="153" spans="4:29">
      <c r="D153"/>
      <c r="E153"/>
      <c r="F153"/>
      <c r="G153"/>
      <c r="H153"/>
      <c r="I153"/>
      <c r="J153"/>
      <c r="V153"/>
      <c r="W153"/>
      <c r="X153"/>
      <c r="Y153"/>
      <c r="Z153"/>
      <c r="AA153"/>
      <c r="AB153"/>
      <c r="AC153"/>
    </row>
    <row r="154" spans="4:29">
      <c r="D154"/>
      <c r="E154"/>
      <c r="F154"/>
      <c r="G154"/>
      <c r="H154"/>
      <c r="I154"/>
      <c r="J154"/>
      <c r="V154"/>
      <c r="W154"/>
      <c r="X154"/>
      <c r="Y154"/>
      <c r="Z154"/>
      <c r="AA154"/>
      <c r="AB154"/>
      <c r="AC154"/>
    </row>
    <row r="155" spans="4:29">
      <c r="D155"/>
      <c r="E155"/>
      <c r="F155"/>
      <c r="G155"/>
      <c r="H155"/>
      <c r="I155"/>
      <c r="J155"/>
      <c r="V155"/>
      <c r="W155"/>
      <c r="X155"/>
      <c r="Y155"/>
      <c r="Z155"/>
      <c r="AA155"/>
      <c r="AB155"/>
      <c r="AC155"/>
    </row>
    <row r="156" spans="4:29">
      <c r="D156"/>
      <c r="E156"/>
      <c r="F156"/>
      <c r="G156"/>
      <c r="H156"/>
      <c r="I156"/>
      <c r="J156"/>
      <c r="V156"/>
      <c r="W156"/>
      <c r="X156"/>
      <c r="Y156"/>
      <c r="Z156"/>
      <c r="AA156"/>
      <c r="AB156"/>
      <c r="AC156"/>
    </row>
    <row r="157" spans="4:29">
      <c r="D157"/>
      <c r="E157"/>
      <c r="F157"/>
      <c r="G157"/>
      <c r="H157"/>
      <c r="I157"/>
      <c r="J157"/>
      <c r="V157"/>
      <c r="W157"/>
      <c r="X157"/>
      <c r="Y157"/>
      <c r="Z157"/>
      <c r="AA157"/>
      <c r="AB157"/>
      <c r="AC157"/>
    </row>
    <row r="158" spans="4:29">
      <c r="D158"/>
      <c r="E158"/>
      <c r="F158"/>
      <c r="G158"/>
      <c r="H158"/>
      <c r="I158"/>
      <c r="J158"/>
      <c r="V158"/>
      <c r="W158"/>
      <c r="X158"/>
      <c r="Y158"/>
      <c r="Z158"/>
      <c r="AA158"/>
      <c r="AB158"/>
      <c r="AC158"/>
    </row>
    <row r="159" spans="4:29">
      <c r="D159"/>
      <c r="E159"/>
      <c r="F159"/>
      <c r="G159"/>
      <c r="H159"/>
      <c r="I159"/>
      <c r="J159"/>
      <c r="V159"/>
      <c r="W159"/>
      <c r="X159"/>
      <c r="Y159"/>
      <c r="Z159"/>
      <c r="AA159"/>
      <c r="AB159"/>
      <c r="AC159"/>
    </row>
    <row r="160" spans="4:29">
      <c r="D160"/>
      <c r="E160"/>
      <c r="F160"/>
      <c r="G160"/>
      <c r="H160"/>
      <c r="I160"/>
      <c r="J160"/>
      <c r="V160"/>
      <c r="W160"/>
      <c r="X160"/>
      <c r="Y160"/>
      <c r="Z160"/>
      <c r="AA160"/>
      <c r="AB160"/>
      <c r="AC160"/>
    </row>
    <row r="161" spans="4:29">
      <c r="D161"/>
      <c r="E161"/>
      <c r="F161"/>
      <c r="G161"/>
      <c r="H161"/>
      <c r="I161"/>
      <c r="J161"/>
      <c r="V161"/>
      <c r="W161"/>
      <c r="X161"/>
      <c r="Y161"/>
      <c r="Z161"/>
      <c r="AA161"/>
      <c r="AB161"/>
      <c r="AC161"/>
    </row>
    <row r="162" spans="4:29">
      <c r="D162"/>
      <c r="E162"/>
      <c r="F162"/>
      <c r="G162"/>
      <c r="H162"/>
      <c r="I162"/>
      <c r="J162"/>
      <c r="V162"/>
      <c r="W162"/>
      <c r="X162"/>
      <c r="Y162"/>
      <c r="Z162"/>
      <c r="AA162"/>
      <c r="AB162"/>
      <c r="AC162"/>
    </row>
    <row r="163" spans="4:29">
      <c r="D163"/>
      <c r="E163"/>
      <c r="F163"/>
      <c r="G163"/>
      <c r="H163"/>
      <c r="I163"/>
      <c r="J163"/>
      <c r="V163"/>
      <c r="W163"/>
      <c r="X163"/>
      <c r="Y163"/>
      <c r="Z163"/>
      <c r="AA163"/>
      <c r="AB163"/>
      <c r="AC163"/>
    </row>
    <row r="164" spans="4:29">
      <c r="D164"/>
      <c r="E164"/>
      <c r="F164"/>
      <c r="G164"/>
      <c r="H164"/>
      <c r="I164"/>
      <c r="J164"/>
      <c r="V164"/>
      <c r="W164"/>
      <c r="X164"/>
      <c r="Y164"/>
      <c r="Z164"/>
      <c r="AA164"/>
      <c r="AB164"/>
      <c r="AC164"/>
    </row>
    <row r="165" spans="4:29">
      <c r="D165"/>
      <c r="E165"/>
      <c r="F165"/>
      <c r="G165"/>
      <c r="H165"/>
      <c r="I165"/>
      <c r="J165"/>
      <c r="V165"/>
      <c r="W165"/>
      <c r="X165"/>
      <c r="Y165"/>
      <c r="Z165"/>
      <c r="AA165"/>
      <c r="AB165"/>
      <c r="AC165"/>
    </row>
    <row r="166" spans="4:29">
      <c r="D166"/>
      <c r="E166"/>
      <c r="F166"/>
      <c r="G166"/>
      <c r="H166"/>
      <c r="I166"/>
      <c r="J166"/>
      <c r="V166"/>
      <c r="W166"/>
      <c r="X166"/>
      <c r="Y166"/>
      <c r="Z166"/>
      <c r="AA166"/>
      <c r="AB166"/>
      <c r="AC166"/>
    </row>
    <row r="167" spans="4:29">
      <c r="D167"/>
      <c r="E167"/>
      <c r="F167"/>
      <c r="G167"/>
      <c r="H167"/>
      <c r="I167"/>
      <c r="J167"/>
    </row>
    <row r="168" spans="4:29">
      <c r="D168"/>
      <c r="E168"/>
      <c r="F168"/>
    </row>
    <row r="169" spans="4:29">
      <c r="D169"/>
      <c r="E169"/>
      <c r="F169"/>
    </row>
    <row r="170" spans="4:29">
      <c r="D170"/>
      <c r="E170"/>
      <c r="F170"/>
    </row>
    <row r="171" spans="4:29">
      <c r="D171"/>
      <c r="E171"/>
      <c r="F171"/>
    </row>
    <row r="172" spans="4:29">
      <c r="D172"/>
      <c r="E172"/>
      <c r="F172"/>
    </row>
    <row r="173" spans="4:29">
      <c r="D173"/>
      <c r="E173"/>
      <c r="F173"/>
    </row>
    <row r="174" spans="4:29">
      <c r="D174"/>
      <c r="E174"/>
      <c r="F174"/>
    </row>
    <row r="175" spans="4:29">
      <c r="D175"/>
      <c r="E175"/>
      <c r="F175"/>
    </row>
    <row r="176" spans="4:29">
      <c r="D176"/>
      <c r="E176"/>
      <c r="F176"/>
    </row>
    <row r="177" spans="4:6">
      <c r="D177"/>
      <c r="E177"/>
      <c r="F177"/>
    </row>
    <row r="178" spans="4:6">
      <c r="D178"/>
      <c r="E178"/>
      <c r="F178"/>
    </row>
    <row r="179" spans="4:6">
      <c r="D179"/>
      <c r="E179"/>
      <c r="F179"/>
    </row>
    <row r="180" spans="4:6">
      <c r="D180"/>
      <c r="E180"/>
      <c r="F180"/>
    </row>
    <row r="181" spans="4:6">
      <c r="D181"/>
      <c r="E181"/>
      <c r="F181"/>
    </row>
    <row r="182" spans="4:6">
      <c r="D182"/>
      <c r="E182"/>
      <c r="F182"/>
    </row>
    <row r="183" spans="4:6">
      <c r="D183"/>
      <c r="E183"/>
      <c r="F183"/>
    </row>
    <row r="184" spans="4:6">
      <c r="D184"/>
      <c r="E184"/>
      <c r="F184"/>
    </row>
    <row r="185" spans="4:6">
      <c r="D185"/>
      <c r="E185"/>
      <c r="F185"/>
    </row>
    <row r="186" spans="4:6">
      <c r="D186"/>
      <c r="E186"/>
      <c r="F186"/>
    </row>
    <row r="187" spans="4:6">
      <c r="D187"/>
      <c r="E187"/>
      <c r="F187"/>
    </row>
    <row r="188" spans="4:6">
      <c r="D188"/>
      <c r="E188"/>
      <c r="F188"/>
    </row>
    <row r="189" spans="4:6">
      <c r="D189"/>
      <c r="E189"/>
      <c r="F189"/>
    </row>
    <row r="190" spans="4:6">
      <c r="D190"/>
      <c r="E190"/>
      <c r="F190"/>
    </row>
    <row r="191" spans="4:6">
      <c r="D191"/>
      <c r="E191"/>
      <c r="F191"/>
    </row>
    <row r="192" spans="4:6">
      <c r="D192"/>
      <c r="E192"/>
      <c r="F192"/>
    </row>
    <row r="193" spans="4:6">
      <c r="D193"/>
      <c r="E193"/>
      <c r="F193"/>
    </row>
    <row r="194" spans="4:6">
      <c r="D194"/>
      <c r="E194"/>
      <c r="F194"/>
    </row>
    <row r="195" spans="4:6">
      <c r="D195"/>
      <c r="E195"/>
      <c r="F195"/>
    </row>
  </sheetData>
  <conditionalFormatting sqref="L35">
    <cfRule type="cellIs" dxfId="523" priority="7" operator="notEqual">
      <formula>$E$17</formula>
    </cfRule>
  </conditionalFormatting>
  <conditionalFormatting pivot="1" sqref="E81:F82 H81:I82 K81:K82">
    <cfRule type="cellIs" dxfId="522" priority="6" operator="greaterThan">
      <formula>0.01</formula>
    </cfRule>
  </conditionalFormatting>
  <conditionalFormatting pivot="1">
    <cfRule type="cellIs" dxfId="521" priority="5" operator="greaterThan">
      <formula>0.01</formula>
    </cfRule>
  </conditionalFormatting>
  <conditionalFormatting pivot="1">
    <cfRule type="cellIs" dxfId="520" priority="4" operator="greaterThan">
      <formula>0.01</formula>
    </cfRule>
  </conditionalFormatting>
  <conditionalFormatting pivot="1" sqref="E97:J105">
    <cfRule type="colorScale" priority="3">
      <colorScale>
        <cfvo type="min"/>
        <cfvo type="max"/>
        <color rgb="FFFCFCFF"/>
        <color rgb="FFF8696B"/>
      </colorScale>
    </cfRule>
  </conditionalFormatting>
  <conditionalFormatting pivot="1" sqref="N97:N104">
    <cfRule type="colorScale" priority="2">
      <colorScale>
        <cfvo type="min"/>
        <cfvo type="max"/>
        <color rgb="FFFCFCFF"/>
        <color rgb="FFF8696B"/>
      </colorScale>
    </cfRule>
  </conditionalFormatting>
  <conditionalFormatting pivot="1" sqref="N117:S124">
    <cfRule type="colorScale" priority="1">
      <colorScale>
        <cfvo type="min"/>
        <cfvo type="max"/>
        <color rgb="FFFCFCFF"/>
        <color rgb="FFF8696B"/>
      </colorScale>
    </cfRule>
  </conditionalFormatting>
  <pageMargins left="0.7" right="0.7" top="0.75" bottom="0.75" header="0.3" footer="0.3"/>
  <pageSetup orientation="portrait" r:id="rId17"/>
  <drawing r:id="rId18"/>
  <extLst>
    <ext xmlns:x14="http://schemas.microsoft.com/office/spreadsheetml/2009/9/main" uri="{A8765BA9-456A-4dab-B4F3-ACF838C121DE}">
      <x14:slicerList>
        <x14:slicer r:id="rId19"/>
      </x14:slicerList>
    </ext>
    <ext xmlns:x15="http://schemas.microsoft.com/office/spreadsheetml/2010/11/main" uri="{7E03D99C-DC04-49d9-9315-930204A7B6E9}">
      <x15:timelineRefs>
        <x15:timelineRef r:id="rId20"/>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4162-18E6-47C6-B666-0CC78759E233}">
  <dimension ref="A1:CF253"/>
  <sheetViews>
    <sheetView tabSelected="1" zoomScale="70" zoomScaleNormal="70" workbookViewId="0">
      <pane xSplit="1" ySplit="1" topLeftCell="B152" activePane="bottomRight" state="frozen"/>
      <selection pane="topRight" activeCell="B1" sqref="B1"/>
      <selection pane="bottomLeft" activeCell="A2" sqref="A2"/>
      <selection pane="bottomRight" activeCell="C178" sqref="C178"/>
    </sheetView>
  </sheetViews>
  <sheetFormatPr defaultColWidth="8.7265625" defaultRowHeight="14.5"/>
  <cols>
    <col min="1" max="3" width="12.26953125" customWidth="1"/>
    <col min="4" max="9" width="11.7265625" customWidth="1"/>
    <col min="10" max="10" width="14.7265625" customWidth="1"/>
    <col min="11" max="11" width="27.26953125" customWidth="1"/>
    <col min="12" max="12" width="11.7265625" customWidth="1"/>
    <col min="13" max="13" width="13.7265625" customWidth="1"/>
    <col min="14" max="14" width="13.26953125" customWidth="1"/>
    <col min="15" max="25" width="12.453125" customWidth="1"/>
    <col min="26" max="26" width="10.453125" customWidth="1"/>
    <col min="27" max="27" width="15.7265625" customWidth="1"/>
    <col min="28" max="28" width="10.453125" customWidth="1"/>
    <col min="29" max="29" width="16" customWidth="1"/>
    <col min="30" max="42" width="10.453125" customWidth="1"/>
    <col min="43" max="64" width="10.453125" style="39" customWidth="1"/>
    <col min="65" max="82" width="10.453125" customWidth="1"/>
    <col min="83" max="83" width="12.1796875" customWidth="1"/>
    <col min="84" max="84" width="10.453125" customWidth="1"/>
  </cols>
  <sheetData>
    <row r="1" spans="1:84" s="9" customFormat="1" ht="65">
      <c r="A1" s="1" t="s">
        <v>288</v>
      </c>
      <c r="B1" s="1" t="s">
        <v>289</v>
      </c>
      <c r="C1" s="1" t="s">
        <v>290</v>
      </c>
      <c r="D1" s="10" t="s">
        <v>291</v>
      </c>
      <c r="E1" s="10" t="s">
        <v>292</v>
      </c>
      <c r="F1" s="10" t="s">
        <v>62</v>
      </c>
      <c r="G1" s="10" t="s">
        <v>63</v>
      </c>
      <c r="H1" s="10" t="s">
        <v>64</v>
      </c>
      <c r="I1" s="10" t="s">
        <v>65</v>
      </c>
      <c r="J1" s="10" t="s">
        <v>293</v>
      </c>
      <c r="K1" s="10" t="s">
        <v>294</v>
      </c>
      <c r="L1" s="11" t="s">
        <v>295</v>
      </c>
      <c r="M1" s="11" t="s">
        <v>296</v>
      </c>
      <c r="N1" s="172" t="s">
        <v>21</v>
      </c>
      <c r="O1" s="3" t="s">
        <v>60</v>
      </c>
      <c r="P1" s="3" t="s">
        <v>297</v>
      </c>
      <c r="Q1" s="3" t="s">
        <v>61</v>
      </c>
      <c r="R1" s="3" t="s">
        <v>298</v>
      </c>
      <c r="S1" s="3" t="s">
        <v>299</v>
      </c>
      <c r="T1" s="3" t="s">
        <v>300</v>
      </c>
      <c r="U1" s="3" t="s">
        <v>301</v>
      </c>
      <c r="V1" s="3" t="s">
        <v>302</v>
      </c>
      <c r="W1" s="3" t="s">
        <v>303</v>
      </c>
      <c r="X1" s="3" t="s">
        <v>304</v>
      </c>
      <c r="Y1" s="4" t="s">
        <v>305</v>
      </c>
      <c r="Z1" s="5" t="s">
        <v>306</v>
      </c>
      <c r="AA1" s="5" t="s">
        <v>307</v>
      </c>
      <c r="AB1" s="3" t="s">
        <v>308</v>
      </c>
      <c r="AC1" s="2" t="s">
        <v>309</v>
      </c>
      <c r="AD1" s="2" t="s">
        <v>310</v>
      </c>
      <c r="AE1" s="6" t="s">
        <v>311</v>
      </c>
      <c r="AF1" s="6" t="s">
        <v>312</v>
      </c>
      <c r="AG1" s="6" t="s">
        <v>313</v>
      </c>
      <c r="AH1" s="6" t="s">
        <v>314</v>
      </c>
      <c r="AI1" s="6" t="s">
        <v>315</v>
      </c>
      <c r="AJ1" s="6" t="s">
        <v>316</v>
      </c>
      <c r="AK1" s="6" t="s">
        <v>317</v>
      </c>
      <c r="AL1" s="4" t="s">
        <v>318</v>
      </c>
      <c r="AM1" s="4" t="s">
        <v>319</v>
      </c>
      <c r="AN1" s="4" t="s">
        <v>320</v>
      </c>
      <c r="AO1" s="4" t="s">
        <v>321</v>
      </c>
      <c r="AP1" s="4" t="s">
        <v>322</v>
      </c>
      <c r="AQ1" s="47" t="s">
        <v>323</v>
      </c>
      <c r="AR1" s="47" t="s">
        <v>324</v>
      </c>
      <c r="AS1" s="48" t="s">
        <v>325</v>
      </c>
      <c r="AT1" s="48" t="s">
        <v>326</v>
      </c>
      <c r="AU1" s="49" t="s">
        <v>327</v>
      </c>
      <c r="AV1" s="49" t="s">
        <v>328</v>
      </c>
      <c r="AW1" s="36" t="s">
        <v>329</v>
      </c>
      <c r="AX1" s="36" t="s">
        <v>330</v>
      </c>
      <c r="AY1" s="34" t="s">
        <v>331</v>
      </c>
      <c r="AZ1" s="34" t="s">
        <v>332</v>
      </c>
      <c r="BA1" s="35" t="s">
        <v>333</v>
      </c>
      <c r="BB1" s="35" t="s">
        <v>334</v>
      </c>
      <c r="BC1" s="34" t="s">
        <v>335</v>
      </c>
      <c r="BD1" s="34" t="s">
        <v>336</v>
      </c>
      <c r="BE1" s="35" t="s">
        <v>337</v>
      </c>
      <c r="BF1" s="35" t="s">
        <v>338</v>
      </c>
      <c r="BG1" s="34" t="s">
        <v>339</v>
      </c>
      <c r="BH1" s="34" t="s">
        <v>340</v>
      </c>
      <c r="BI1" s="35" t="s">
        <v>341</v>
      </c>
      <c r="BJ1" s="35" t="s">
        <v>342</v>
      </c>
      <c r="BK1" s="36" t="s">
        <v>343</v>
      </c>
      <c r="BL1" s="36" t="s">
        <v>344</v>
      </c>
      <c r="BM1" s="7" t="s">
        <v>345</v>
      </c>
      <c r="BN1" s="7" t="s">
        <v>346</v>
      </c>
      <c r="BO1" s="7" t="s">
        <v>347</v>
      </c>
      <c r="BP1" s="7" t="s">
        <v>348</v>
      </c>
      <c r="BQ1" s="7" t="s">
        <v>349</v>
      </c>
      <c r="BR1" s="7" t="s">
        <v>350</v>
      </c>
      <c r="BS1" s="7" t="s">
        <v>351</v>
      </c>
      <c r="BT1" s="7" t="s">
        <v>352</v>
      </c>
      <c r="BU1" s="7" t="s">
        <v>353</v>
      </c>
      <c r="BV1" s="6" t="s">
        <v>354</v>
      </c>
      <c r="BW1" s="6" t="s">
        <v>355</v>
      </c>
      <c r="BX1" s="6" t="s">
        <v>356</v>
      </c>
      <c r="BY1" s="6" t="s">
        <v>357</v>
      </c>
      <c r="BZ1" s="6" t="s">
        <v>358</v>
      </c>
      <c r="CA1" s="6" t="s">
        <v>359</v>
      </c>
      <c r="CB1" s="6" t="s">
        <v>360</v>
      </c>
      <c r="CC1" s="6" t="s">
        <v>361</v>
      </c>
      <c r="CD1" s="6" t="s">
        <v>362</v>
      </c>
      <c r="CE1" s="8" t="s">
        <v>363</v>
      </c>
      <c r="CF1" s="8" t="s">
        <v>364</v>
      </c>
    </row>
    <row r="2" spans="1:84" s="17" customFormat="1">
      <c r="A2" s="20">
        <v>43859</v>
      </c>
      <c r="B2" s="20">
        <v>43858</v>
      </c>
      <c r="C2" s="20">
        <v>43859</v>
      </c>
      <c r="D2" s="22"/>
      <c r="E2" s="22" t="s">
        <v>365</v>
      </c>
      <c r="F2" s="22"/>
      <c r="G2" s="22" t="s">
        <v>365</v>
      </c>
      <c r="H2" s="22"/>
      <c r="I2" s="22" t="s">
        <v>366</v>
      </c>
      <c r="J2" s="22"/>
      <c r="K2" s="22" t="s">
        <v>367</v>
      </c>
      <c r="L2" s="23">
        <v>9.3529999999999998</v>
      </c>
      <c r="M2" s="23">
        <v>28.277000000000001</v>
      </c>
      <c r="N2" s="23" t="s">
        <v>30</v>
      </c>
      <c r="O2" s="22" t="s">
        <v>67</v>
      </c>
      <c r="P2" s="22"/>
      <c r="Q2" s="22" t="s">
        <v>365</v>
      </c>
      <c r="R2" s="22"/>
      <c r="S2" s="22" t="s">
        <v>365</v>
      </c>
      <c r="T2" s="22"/>
      <c r="U2" s="22" t="s">
        <v>368</v>
      </c>
      <c r="V2" s="22" t="s">
        <v>369</v>
      </c>
      <c r="W2" s="22">
        <v>9.7129999999999992</v>
      </c>
      <c r="X2" s="22">
        <v>28.466999999999999</v>
      </c>
      <c r="Y2" s="22" t="s">
        <v>370</v>
      </c>
      <c r="Z2" s="22" t="s">
        <v>36</v>
      </c>
      <c r="AA2" s="22" t="s">
        <v>371</v>
      </c>
      <c r="AB2" s="22" t="s">
        <v>281</v>
      </c>
      <c r="AC2" s="22" t="s">
        <v>372</v>
      </c>
      <c r="AD2" s="22" t="s">
        <v>373</v>
      </c>
      <c r="AE2" s="22" t="s">
        <v>374</v>
      </c>
      <c r="AF2" s="22" t="s">
        <v>373</v>
      </c>
      <c r="AG2" s="22" t="s">
        <v>68</v>
      </c>
      <c r="AH2" s="22" t="s">
        <v>68</v>
      </c>
      <c r="AI2" s="22" t="s">
        <v>68</v>
      </c>
      <c r="AJ2" s="22" t="s">
        <v>68</v>
      </c>
      <c r="AK2" s="22" t="s">
        <v>68</v>
      </c>
      <c r="AL2" s="22" t="s">
        <v>375</v>
      </c>
      <c r="AM2" s="22" t="s">
        <v>68</v>
      </c>
      <c r="AN2" s="22" t="s">
        <v>68</v>
      </c>
      <c r="AO2" s="22" t="s">
        <v>68</v>
      </c>
      <c r="AP2" s="22" t="s">
        <v>68</v>
      </c>
      <c r="AQ2" s="37">
        <v>63</v>
      </c>
      <c r="AR2" s="37">
        <v>548</v>
      </c>
      <c r="AS2" s="37"/>
      <c r="AT2" s="37"/>
      <c r="AU2" s="37"/>
      <c r="AV2" s="37"/>
      <c r="AW2" s="24">
        <f>Table7[[#This Row],[Affected population: IDP (HH) ]]+Table7[[#This Row],[Affected population: Returnee (HH) ]]+Table7[[#This Row],[Affected population: Relocated (HH) ]]</f>
        <v>63</v>
      </c>
      <c r="AX2" s="24">
        <f>Table7[[#This Row],[Affected population: IDP (ind) ]]+Table7[[#This Row],[Affected population: Returnee (ind) ]]+Table7[[#This Row],[Affected population: Relocated (ind) ]]</f>
        <v>548</v>
      </c>
      <c r="AY2" s="37">
        <v>34</v>
      </c>
      <c r="AZ2" s="37">
        <v>35</v>
      </c>
      <c r="BA2" s="37">
        <v>26</v>
      </c>
      <c r="BB2" s="37">
        <v>35</v>
      </c>
      <c r="BC2" s="37">
        <v>70</v>
      </c>
      <c r="BD2" s="37">
        <v>116</v>
      </c>
      <c r="BE2" s="37">
        <v>37</v>
      </c>
      <c r="BF2" s="37">
        <v>150</v>
      </c>
      <c r="BG2" s="37">
        <v>5</v>
      </c>
      <c r="BH2" s="37">
        <v>40</v>
      </c>
      <c r="BI2" s="24">
        <f>Table7[[#This Row],[M &lt;1]]+Table7[[#This Row],[M 1-5]]+Table7[[#This Row],[M 6-17]]+Table7[[#This Row],[M 18-59 ]]+Table7[[#This Row],[M &gt;60]]</f>
        <v>172</v>
      </c>
      <c r="BJ2" s="24">
        <f>Table7[[#This Row],[F &lt;1]]+Table7[[#This Row],[F 1-5]]+Table7[[#This Row],[F 6-17 ]]+Table7[[#This Row],[F 18-59]]+Table7[[#This Row],[F &gt;60 ]]</f>
        <v>376</v>
      </c>
      <c r="BK2" s="24">
        <f>Table7[[#This Row],[M total]]+Table7[[#This Row],[F total]]</f>
        <v>548</v>
      </c>
      <c r="BL2" s="24" t="b">
        <f>Table7[[#This Row],[Total individuals]]=Table7[[#This Row],[Total affected population individuals]]</f>
        <v>1</v>
      </c>
      <c r="BM2" s="22" t="s">
        <v>373</v>
      </c>
      <c r="BN2" s="22" t="s">
        <v>373</v>
      </c>
      <c r="BO2" s="32" t="s">
        <v>376</v>
      </c>
      <c r="BP2" s="22" t="s">
        <v>373</v>
      </c>
      <c r="BQ2" s="22" t="s">
        <v>373</v>
      </c>
      <c r="BR2" s="22" t="s">
        <v>373</v>
      </c>
      <c r="BS2" s="22" t="s">
        <v>373</v>
      </c>
      <c r="BT2" s="22" t="s">
        <v>373</v>
      </c>
      <c r="BU2" s="22" t="s">
        <v>68</v>
      </c>
      <c r="BV2" s="22" t="s">
        <v>373</v>
      </c>
      <c r="BW2" s="22" t="s">
        <v>373</v>
      </c>
      <c r="BX2" s="22" t="s">
        <v>373</v>
      </c>
      <c r="BY2" s="22" t="s">
        <v>373</v>
      </c>
      <c r="BZ2" s="22" t="s">
        <v>373</v>
      </c>
      <c r="CA2" s="22" t="s">
        <v>373</v>
      </c>
      <c r="CB2" s="22" t="s">
        <v>373</v>
      </c>
      <c r="CC2" s="22" t="s">
        <v>377</v>
      </c>
      <c r="CD2" s="22"/>
      <c r="CE2" s="22" t="s">
        <v>378</v>
      </c>
      <c r="CF2" s="22"/>
    </row>
    <row r="3" spans="1:84" s="17" customFormat="1">
      <c r="A3" s="20">
        <v>43859</v>
      </c>
      <c r="B3" s="21" t="s">
        <v>68</v>
      </c>
      <c r="C3" s="21" t="s">
        <v>68</v>
      </c>
      <c r="D3" s="22"/>
      <c r="E3" s="22" t="s">
        <v>365</v>
      </c>
      <c r="F3" s="22"/>
      <c r="G3" s="22" t="s">
        <v>365</v>
      </c>
      <c r="H3" s="22"/>
      <c r="I3" s="22" t="s">
        <v>366</v>
      </c>
      <c r="J3" s="22"/>
      <c r="K3" s="22" t="s">
        <v>379</v>
      </c>
      <c r="L3" s="23">
        <v>9.3543000000000003</v>
      </c>
      <c r="M3" s="23">
        <v>28.264800000000001</v>
      </c>
      <c r="N3" s="23" t="s">
        <v>30</v>
      </c>
      <c r="O3" s="22" t="s">
        <v>67</v>
      </c>
      <c r="P3" s="22"/>
      <c r="Q3" s="22" t="s">
        <v>365</v>
      </c>
      <c r="R3" s="22"/>
      <c r="S3" s="22" t="s">
        <v>365</v>
      </c>
      <c r="T3" s="22"/>
      <c r="U3" s="22" t="s">
        <v>368</v>
      </c>
      <c r="V3" s="22" t="s">
        <v>369</v>
      </c>
      <c r="W3" s="22">
        <v>9.7129999999999992</v>
      </c>
      <c r="X3" s="22">
        <v>28.466999999999999</v>
      </c>
      <c r="Y3" s="22" t="s">
        <v>370</v>
      </c>
      <c r="Z3" s="22" t="s">
        <v>36</v>
      </c>
      <c r="AA3" s="22" t="s">
        <v>371</v>
      </c>
      <c r="AB3" s="22" t="s">
        <v>281</v>
      </c>
      <c r="AC3" s="22" t="s">
        <v>372</v>
      </c>
      <c r="AD3" s="22" t="s">
        <v>373</v>
      </c>
      <c r="AE3" s="22" t="s">
        <v>374</v>
      </c>
      <c r="AF3" s="22" t="s">
        <v>373</v>
      </c>
      <c r="AG3" s="22" t="s">
        <v>68</v>
      </c>
      <c r="AH3" s="22" t="s">
        <v>68</v>
      </c>
      <c r="AI3" s="22" t="s">
        <v>68</v>
      </c>
      <c r="AJ3" s="22" t="s">
        <v>68</v>
      </c>
      <c r="AK3" s="22" t="s">
        <v>68</v>
      </c>
      <c r="AL3" s="22" t="s">
        <v>375</v>
      </c>
      <c r="AM3" s="22" t="s">
        <v>68</v>
      </c>
      <c r="AN3" s="22" t="s">
        <v>68</v>
      </c>
      <c r="AO3" s="22" t="s">
        <v>68</v>
      </c>
      <c r="AP3" s="22" t="s">
        <v>68</v>
      </c>
      <c r="AQ3" s="37">
        <v>188</v>
      </c>
      <c r="AR3" s="37">
        <v>958</v>
      </c>
      <c r="AS3" s="37"/>
      <c r="AT3" s="37"/>
      <c r="AU3" s="37"/>
      <c r="AV3" s="37"/>
      <c r="AW3" s="24">
        <f>Table7[[#This Row],[Affected population: IDP (HH) ]]+Table7[[#This Row],[Affected population: Returnee (HH) ]]+Table7[[#This Row],[Affected population: Relocated (HH) ]]</f>
        <v>188</v>
      </c>
      <c r="AX3" s="24">
        <f>Table7[[#This Row],[Affected population: IDP (ind) ]]+Table7[[#This Row],[Affected population: Returnee (ind) ]]+Table7[[#This Row],[Affected population: Relocated (ind) ]]</f>
        <v>958</v>
      </c>
      <c r="AY3" s="37">
        <v>42</v>
      </c>
      <c r="AZ3" s="37">
        <v>55</v>
      </c>
      <c r="BA3" s="37">
        <v>50</v>
      </c>
      <c r="BB3" s="37">
        <v>70</v>
      </c>
      <c r="BC3" s="37">
        <v>201</v>
      </c>
      <c r="BD3" s="37">
        <v>230</v>
      </c>
      <c r="BE3" s="37">
        <v>38</v>
      </c>
      <c r="BF3" s="37">
        <v>227</v>
      </c>
      <c r="BG3" s="37">
        <v>8</v>
      </c>
      <c r="BH3" s="37">
        <v>37</v>
      </c>
      <c r="BI3" s="24">
        <f>Table7[[#This Row],[M &lt;1]]+Table7[[#This Row],[M 1-5]]+Table7[[#This Row],[M 6-17]]+Table7[[#This Row],[M 18-59 ]]+Table7[[#This Row],[M &gt;60]]</f>
        <v>339</v>
      </c>
      <c r="BJ3" s="24">
        <f>Table7[[#This Row],[F &lt;1]]+Table7[[#This Row],[F 1-5]]+Table7[[#This Row],[F 6-17 ]]+Table7[[#This Row],[F 18-59]]+Table7[[#This Row],[F &gt;60 ]]</f>
        <v>619</v>
      </c>
      <c r="BK3" s="24">
        <f>Table7[[#This Row],[M total]]+Table7[[#This Row],[F total]]</f>
        <v>958</v>
      </c>
      <c r="BL3" s="24" t="b">
        <f>Table7[[#This Row],[Total individuals]]=Table7[[#This Row],[Total affected population individuals]]</f>
        <v>1</v>
      </c>
      <c r="BM3" s="22" t="s">
        <v>375</v>
      </c>
      <c r="BN3" s="22" t="s">
        <v>375</v>
      </c>
      <c r="BO3" s="22" t="s">
        <v>375</v>
      </c>
      <c r="BP3" s="22" t="s">
        <v>373</v>
      </c>
      <c r="BQ3" s="22" t="s">
        <v>375</v>
      </c>
      <c r="BR3" s="22" t="s">
        <v>375</v>
      </c>
      <c r="BS3" s="22" t="s">
        <v>373</v>
      </c>
      <c r="BT3" s="22" t="s">
        <v>373</v>
      </c>
      <c r="BU3" s="22" t="s">
        <v>68</v>
      </c>
      <c r="BV3" s="22" t="s">
        <v>373</v>
      </c>
      <c r="BW3" s="22" t="s">
        <v>373</v>
      </c>
      <c r="BX3" s="22" t="s">
        <v>373</v>
      </c>
      <c r="BY3" s="22" t="s">
        <v>373</v>
      </c>
      <c r="BZ3" s="22" t="s">
        <v>373</v>
      </c>
      <c r="CA3" s="22" t="s">
        <v>373</v>
      </c>
      <c r="CB3" s="22" t="s">
        <v>373</v>
      </c>
      <c r="CC3" s="22" t="s">
        <v>377</v>
      </c>
      <c r="CD3" s="22"/>
      <c r="CE3" s="22" t="s">
        <v>378</v>
      </c>
      <c r="CF3" s="22"/>
    </row>
    <row r="4" spans="1:84" s="17" customFormat="1">
      <c r="A4" s="20">
        <v>43859</v>
      </c>
      <c r="B4" s="21" t="s">
        <v>68</v>
      </c>
      <c r="C4" s="21" t="s">
        <v>68</v>
      </c>
      <c r="D4" s="22"/>
      <c r="E4" s="22" t="s">
        <v>365</v>
      </c>
      <c r="F4" s="22"/>
      <c r="G4" s="22" t="s">
        <v>365</v>
      </c>
      <c r="H4" s="22"/>
      <c r="I4" s="22" t="s">
        <v>366</v>
      </c>
      <c r="J4" s="22"/>
      <c r="K4" s="22" t="s">
        <v>380</v>
      </c>
      <c r="L4" s="23">
        <v>9.3651</v>
      </c>
      <c r="M4" s="23">
        <v>28.254999999999999</v>
      </c>
      <c r="N4" s="23" t="s">
        <v>30</v>
      </c>
      <c r="O4" s="22" t="s">
        <v>67</v>
      </c>
      <c r="P4" s="22"/>
      <c r="Q4" s="22" t="s">
        <v>365</v>
      </c>
      <c r="R4" s="22"/>
      <c r="S4" s="22" t="s">
        <v>365</v>
      </c>
      <c r="T4" s="22"/>
      <c r="U4" s="22" t="s">
        <v>366</v>
      </c>
      <c r="V4" s="22" t="s">
        <v>381</v>
      </c>
      <c r="W4" s="22">
        <v>9.7059999999999995</v>
      </c>
      <c r="X4" s="22">
        <v>28.425000000000001</v>
      </c>
      <c r="Y4" s="22" t="s">
        <v>370</v>
      </c>
      <c r="Z4" s="22" t="s">
        <v>36</v>
      </c>
      <c r="AA4" s="22" t="s">
        <v>371</v>
      </c>
      <c r="AB4" s="22" t="s">
        <v>281</v>
      </c>
      <c r="AC4" s="22" t="s">
        <v>372</v>
      </c>
      <c r="AD4" s="22" t="s">
        <v>373</v>
      </c>
      <c r="AE4" s="22" t="s">
        <v>374</v>
      </c>
      <c r="AF4" s="22" t="s">
        <v>373</v>
      </c>
      <c r="AG4" s="22" t="s">
        <v>68</v>
      </c>
      <c r="AH4" s="22" t="s">
        <v>68</v>
      </c>
      <c r="AI4" s="22" t="s">
        <v>68</v>
      </c>
      <c r="AJ4" s="22" t="s">
        <v>68</v>
      </c>
      <c r="AK4" s="22" t="s">
        <v>68</v>
      </c>
      <c r="AL4" s="22" t="s">
        <v>375</v>
      </c>
      <c r="AM4" s="22" t="s">
        <v>68</v>
      </c>
      <c r="AN4" s="22" t="s">
        <v>68</v>
      </c>
      <c r="AO4" s="22" t="s">
        <v>68</v>
      </c>
      <c r="AP4" s="22" t="s">
        <v>68</v>
      </c>
      <c r="AQ4" s="37">
        <v>124</v>
      </c>
      <c r="AR4" s="37">
        <v>743</v>
      </c>
      <c r="AS4" s="37"/>
      <c r="AT4" s="37"/>
      <c r="AU4" s="37"/>
      <c r="AV4" s="37"/>
      <c r="AW4" s="24">
        <f>Table7[[#This Row],[Affected population: IDP (HH) ]]+Table7[[#This Row],[Affected population: Returnee (HH) ]]+Table7[[#This Row],[Affected population: Relocated (HH) ]]</f>
        <v>124</v>
      </c>
      <c r="AX4" s="24">
        <f>Table7[[#This Row],[Affected population: IDP (ind) ]]+Table7[[#This Row],[Affected population: Returnee (ind) ]]+Table7[[#This Row],[Affected population: Relocated (ind) ]]</f>
        <v>743</v>
      </c>
      <c r="AY4" s="37">
        <v>40</v>
      </c>
      <c r="AZ4" s="37">
        <v>42</v>
      </c>
      <c r="BA4" s="37">
        <v>34</v>
      </c>
      <c r="BB4" s="37">
        <v>54</v>
      </c>
      <c r="BC4" s="37">
        <v>150</v>
      </c>
      <c r="BD4" s="37">
        <v>203</v>
      </c>
      <c r="BE4" s="37">
        <v>33</v>
      </c>
      <c r="BF4" s="37">
        <v>140</v>
      </c>
      <c r="BG4" s="37">
        <v>8</v>
      </c>
      <c r="BH4" s="37">
        <v>39</v>
      </c>
      <c r="BI4" s="24">
        <f>Table7[[#This Row],[M &lt;1]]+Table7[[#This Row],[M 1-5]]+Table7[[#This Row],[M 6-17]]+Table7[[#This Row],[M 18-59 ]]+Table7[[#This Row],[M &gt;60]]</f>
        <v>265</v>
      </c>
      <c r="BJ4" s="24">
        <f>Table7[[#This Row],[F &lt;1]]+Table7[[#This Row],[F 1-5]]+Table7[[#This Row],[F 6-17 ]]+Table7[[#This Row],[F 18-59]]+Table7[[#This Row],[F &gt;60 ]]</f>
        <v>478</v>
      </c>
      <c r="BK4" s="24">
        <f>Table7[[#This Row],[M total]]+Table7[[#This Row],[F total]]</f>
        <v>743</v>
      </c>
      <c r="BL4" s="24" t="b">
        <f>Table7[[#This Row],[Total individuals]]=Table7[[#This Row],[Total affected population individuals]]</f>
        <v>1</v>
      </c>
      <c r="BM4" s="22" t="s">
        <v>382</v>
      </c>
      <c r="BN4" s="22" t="s">
        <v>375</v>
      </c>
      <c r="BO4" s="22" t="s">
        <v>382</v>
      </c>
      <c r="BP4" s="22" t="s">
        <v>375</v>
      </c>
      <c r="BQ4" s="22" t="s">
        <v>375</v>
      </c>
      <c r="BR4" s="22" t="s">
        <v>375</v>
      </c>
      <c r="BS4" s="22" t="s">
        <v>375</v>
      </c>
      <c r="BT4" s="22" t="s">
        <v>373</v>
      </c>
      <c r="BU4" s="22" t="s">
        <v>68</v>
      </c>
      <c r="BV4" s="22" t="s">
        <v>373</v>
      </c>
      <c r="BW4" s="22" t="s">
        <v>373</v>
      </c>
      <c r="BX4" s="22" t="s">
        <v>373</v>
      </c>
      <c r="BY4" s="22" t="s">
        <v>373</v>
      </c>
      <c r="BZ4" s="22" t="s">
        <v>373</v>
      </c>
      <c r="CA4" s="22" t="s">
        <v>373</v>
      </c>
      <c r="CB4" s="22" t="s">
        <v>373</v>
      </c>
      <c r="CC4" s="22" t="s">
        <v>377</v>
      </c>
      <c r="CD4" s="22"/>
      <c r="CE4" s="22" t="s">
        <v>378</v>
      </c>
      <c r="CF4" s="22"/>
    </row>
    <row r="5" spans="1:84" s="17" customFormat="1">
      <c r="A5" s="20">
        <v>43863</v>
      </c>
      <c r="B5" s="21" t="s">
        <v>383</v>
      </c>
      <c r="C5" s="21" t="s">
        <v>383</v>
      </c>
      <c r="D5" s="22" t="s">
        <v>384</v>
      </c>
      <c r="E5" s="22" t="s">
        <v>76</v>
      </c>
      <c r="F5" s="22" t="s">
        <v>385</v>
      </c>
      <c r="G5" s="22" t="s">
        <v>386</v>
      </c>
      <c r="H5" s="22" t="s">
        <v>387</v>
      </c>
      <c r="I5" s="22" t="s">
        <v>388</v>
      </c>
      <c r="J5" s="22"/>
      <c r="K5" s="22" t="s">
        <v>389</v>
      </c>
      <c r="L5" s="23">
        <v>6.3869999999999996</v>
      </c>
      <c r="M5" s="23">
        <v>30.106999999999999</v>
      </c>
      <c r="N5" s="23" t="s">
        <v>30</v>
      </c>
      <c r="O5" s="22" t="s">
        <v>67</v>
      </c>
      <c r="P5" s="22" t="s">
        <v>384</v>
      </c>
      <c r="Q5" s="22" t="s">
        <v>76</v>
      </c>
      <c r="R5" s="22" t="s">
        <v>385</v>
      </c>
      <c r="S5" s="22" t="s">
        <v>386</v>
      </c>
      <c r="T5" s="22" t="s">
        <v>387</v>
      </c>
      <c r="U5" s="22" t="s">
        <v>388</v>
      </c>
      <c r="V5" s="22" t="s">
        <v>390</v>
      </c>
      <c r="W5" s="22">
        <v>6.3905000000000003</v>
      </c>
      <c r="X5" s="22">
        <v>30.060500000000001</v>
      </c>
      <c r="Y5" s="22" t="s">
        <v>391</v>
      </c>
      <c r="Z5" s="22" t="s">
        <v>37</v>
      </c>
      <c r="AA5" s="22" t="s">
        <v>392</v>
      </c>
      <c r="AB5" s="22" t="s">
        <v>281</v>
      </c>
      <c r="AC5" s="22" t="s">
        <v>372</v>
      </c>
      <c r="AD5" s="22" t="s">
        <v>375</v>
      </c>
      <c r="AE5" s="22" t="s">
        <v>393</v>
      </c>
      <c r="AF5" s="22" t="s">
        <v>373</v>
      </c>
      <c r="AG5" s="22" t="s">
        <v>68</v>
      </c>
      <c r="AH5" s="22" t="s">
        <v>68</v>
      </c>
      <c r="AI5" s="22" t="s">
        <v>68</v>
      </c>
      <c r="AJ5" s="22" t="s">
        <v>68</v>
      </c>
      <c r="AK5" s="22" t="s">
        <v>68</v>
      </c>
      <c r="AL5" s="22" t="s">
        <v>375</v>
      </c>
      <c r="AM5" s="22" t="s">
        <v>68</v>
      </c>
      <c r="AN5" s="22" t="s">
        <v>68</v>
      </c>
      <c r="AO5" s="22" t="s">
        <v>68</v>
      </c>
      <c r="AP5" s="22" t="s">
        <v>68</v>
      </c>
      <c r="AQ5" s="37">
        <v>210</v>
      </c>
      <c r="AR5" s="37">
        <v>1203</v>
      </c>
      <c r="AS5" s="37"/>
      <c r="AT5" s="37"/>
      <c r="AU5" s="37"/>
      <c r="AV5" s="37"/>
      <c r="AW5" s="24">
        <f>Table7[[#This Row],[Affected population: IDP (HH) ]]+Table7[[#This Row],[Affected population: Returnee (HH) ]]+Table7[[#This Row],[Affected population: Relocated (HH) ]]</f>
        <v>210</v>
      </c>
      <c r="AX5" s="24">
        <f>Table7[[#This Row],[Affected population: IDP (ind) ]]+Table7[[#This Row],[Affected population: Returnee (ind) ]]+Table7[[#This Row],[Affected population: Relocated (ind) ]]</f>
        <v>1203</v>
      </c>
      <c r="AY5" s="37">
        <v>63</v>
      </c>
      <c r="AZ5" s="37">
        <v>78</v>
      </c>
      <c r="BA5" s="37">
        <v>99</v>
      </c>
      <c r="BB5" s="37">
        <v>122</v>
      </c>
      <c r="BC5" s="37">
        <v>103</v>
      </c>
      <c r="BD5" s="37">
        <v>112</v>
      </c>
      <c r="BE5" s="37">
        <v>202</v>
      </c>
      <c r="BF5" s="37">
        <v>231</v>
      </c>
      <c r="BG5" s="37">
        <v>82</v>
      </c>
      <c r="BH5" s="37">
        <v>111</v>
      </c>
      <c r="BI5" s="24">
        <f>Table7[[#This Row],[M &lt;1]]+Table7[[#This Row],[M 1-5]]+Table7[[#This Row],[M 6-17]]+Table7[[#This Row],[M 18-59 ]]+Table7[[#This Row],[M &gt;60]]</f>
        <v>549</v>
      </c>
      <c r="BJ5" s="24">
        <f>Table7[[#This Row],[F &lt;1]]+Table7[[#This Row],[F 1-5]]+Table7[[#This Row],[F 6-17 ]]+Table7[[#This Row],[F 18-59]]+Table7[[#This Row],[F &gt;60 ]]</f>
        <v>654</v>
      </c>
      <c r="BK5" s="24">
        <f>Table7[[#This Row],[M total]]+Table7[[#This Row],[F total]]</f>
        <v>1203</v>
      </c>
      <c r="BL5" s="24" t="b">
        <f>Table7[[#This Row],[Total individuals]]=Table7[[#This Row],[Total affected population individuals]]</f>
        <v>1</v>
      </c>
      <c r="BM5" s="22" t="s">
        <v>375</v>
      </c>
      <c r="BN5" s="22" t="s">
        <v>375</v>
      </c>
      <c r="BO5" s="22" t="s">
        <v>375</v>
      </c>
      <c r="BP5" s="22" t="s">
        <v>375</v>
      </c>
      <c r="BQ5" s="22" t="s">
        <v>373</v>
      </c>
      <c r="BR5" s="22" t="s">
        <v>373</v>
      </c>
      <c r="BS5" s="22" t="s">
        <v>373</v>
      </c>
      <c r="BT5" s="22" t="s">
        <v>373</v>
      </c>
      <c r="BU5" s="22" t="s">
        <v>68</v>
      </c>
      <c r="BV5" s="22" t="s">
        <v>373</v>
      </c>
      <c r="BW5" s="22" t="s">
        <v>373</v>
      </c>
      <c r="BX5" s="22" t="s">
        <v>373</v>
      </c>
      <c r="BY5" s="22" t="s">
        <v>373</v>
      </c>
      <c r="BZ5" s="22" t="s">
        <v>373</v>
      </c>
      <c r="CA5" s="22" t="s">
        <v>373</v>
      </c>
      <c r="CB5" s="22" t="s">
        <v>373</v>
      </c>
      <c r="CC5" s="22" t="s">
        <v>377</v>
      </c>
      <c r="CD5" s="22"/>
      <c r="CE5" s="22" t="s">
        <v>378</v>
      </c>
      <c r="CF5" s="22"/>
    </row>
    <row r="6" spans="1:84" s="17" customFormat="1">
      <c r="A6" s="20">
        <v>43864</v>
      </c>
      <c r="B6" s="20">
        <v>43816</v>
      </c>
      <c r="C6" s="20">
        <v>43822</v>
      </c>
      <c r="D6" s="22" t="s">
        <v>384</v>
      </c>
      <c r="E6" s="22" t="s">
        <v>76</v>
      </c>
      <c r="F6" s="22" t="s">
        <v>146</v>
      </c>
      <c r="G6" s="22" t="s">
        <v>147</v>
      </c>
      <c r="H6" s="22" t="s">
        <v>148</v>
      </c>
      <c r="I6" s="22" t="s">
        <v>149</v>
      </c>
      <c r="J6" s="22"/>
      <c r="K6" s="22" t="s">
        <v>149</v>
      </c>
      <c r="L6" s="23">
        <v>6.805453</v>
      </c>
      <c r="M6" s="23">
        <v>30.701428</v>
      </c>
      <c r="N6" s="23" t="s">
        <v>30</v>
      </c>
      <c r="O6" s="22" t="s">
        <v>67</v>
      </c>
      <c r="P6" s="22" t="s">
        <v>384</v>
      </c>
      <c r="Q6" s="22" t="s">
        <v>76</v>
      </c>
      <c r="R6" s="22" t="s">
        <v>146</v>
      </c>
      <c r="S6" s="22" t="s">
        <v>147</v>
      </c>
      <c r="T6" s="22" t="s">
        <v>148</v>
      </c>
      <c r="U6" s="22" t="s">
        <v>149</v>
      </c>
      <c r="V6" s="22" t="s">
        <v>394</v>
      </c>
      <c r="W6" s="22">
        <v>6.7480000000000002</v>
      </c>
      <c r="X6" s="22">
        <v>30.751999999999999</v>
      </c>
      <c r="Y6" s="22" t="s">
        <v>370</v>
      </c>
      <c r="Z6" s="22" t="s">
        <v>37</v>
      </c>
      <c r="AA6" s="22" t="s">
        <v>392</v>
      </c>
      <c r="AB6" s="22" t="s">
        <v>281</v>
      </c>
      <c r="AC6" s="22" t="s">
        <v>372</v>
      </c>
      <c r="AD6" s="22" t="s">
        <v>373</v>
      </c>
      <c r="AE6" s="22" t="s">
        <v>395</v>
      </c>
      <c r="AF6" s="22" t="s">
        <v>373</v>
      </c>
      <c r="AG6" s="22" t="s">
        <v>68</v>
      </c>
      <c r="AH6" s="22" t="s">
        <v>68</v>
      </c>
      <c r="AI6" s="22" t="s">
        <v>68</v>
      </c>
      <c r="AJ6" s="22" t="s">
        <v>68</v>
      </c>
      <c r="AK6" s="22" t="s">
        <v>68</v>
      </c>
      <c r="AL6" s="22" t="s">
        <v>375</v>
      </c>
      <c r="AM6" s="22" t="s">
        <v>68</v>
      </c>
      <c r="AN6" s="22" t="s">
        <v>68</v>
      </c>
      <c r="AO6" s="22" t="s">
        <v>68</v>
      </c>
      <c r="AP6" s="22" t="s">
        <v>68</v>
      </c>
      <c r="AQ6" s="37">
        <v>973</v>
      </c>
      <c r="AR6" s="37">
        <v>2184</v>
      </c>
      <c r="AS6" s="37"/>
      <c r="AT6" s="37"/>
      <c r="AU6" s="37"/>
      <c r="AV6" s="37"/>
      <c r="AW6" s="24">
        <f>Table7[[#This Row],[Affected population: IDP (HH) ]]+Table7[[#This Row],[Affected population: Returnee (HH) ]]+Table7[[#This Row],[Affected population: Relocated (HH) ]]</f>
        <v>973</v>
      </c>
      <c r="AX6" s="24">
        <f>Table7[[#This Row],[Affected population: IDP (ind) ]]+Table7[[#This Row],[Affected population: Returnee (ind) ]]+Table7[[#This Row],[Affected population: Relocated (ind) ]]</f>
        <v>2184</v>
      </c>
      <c r="AY6" s="37">
        <v>55</v>
      </c>
      <c r="AZ6" s="37">
        <v>100</v>
      </c>
      <c r="BA6" s="37">
        <v>301</v>
      </c>
      <c r="BB6" s="37">
        <v>308</v>
      </c>
      <c r="BC6" s="37">
        <v>102</v>
      </c>
      <c r="BD6" s="37">
        <v>387</v>
      </c>
      <c r="BE6" s="37">
        <v>119</v>
      </c>
      <c r="BF6" s="37">
        <v>579</v>
      </c>
      <c r="BG6" s="37">
        <v>38</v>
      </c>
      <c r="BH6" s="37">
        <v>195</v>
      </c>
      <c r="BI6" s="24">
        <f>Table7[[#This Row],[M &lt;1]]+Table7[[#This Row],[M 1-5]]+Table7[[#This Row],[M 6-17]]+Table7[[#This Row],[M 18-59 ]]+Table7[[#This Row],[M &gt;60]]</f>
        <v>615</v>
      </c>
      <c r="BJ6" s="24">
        <f>Table7[[#This Row],[F &lt;1]]+Table7[[#This Row],[F 1-5]]+Table7[[#This Row],[F 6-17 ]]+Table7[[#This Row],[F 18-59]]+Table7[[#This Row],[F &gt;60 ]]</f>
        <v>1569</v>
      </c>
      <c r="BK6" s="24">
        <f>Table7[[#This Row],[M total]]+Table7[[#This Row],[F total]]</f>
        <v>2184</v>
      </c>
      <c r="BL6" s="24" t="b">
        <f>Table7[[#This Row],[Total individuals]]=Table7[[#This Row],[Total affected population individuals]]</f>
        <v>1</v>
      </c>
      <c r="BM6" s="22" t="s">
        <v>375</v>
      </c>
      <c r="BN6" s="22" t="s">
        <v>375</v>
      </c>
      <c r="BO6" s="22" t="s">
        <v>375</v>
      </c>
      <c r="BP6" s="22" t="s">
        <v>373</v>
      </c>
      <c r="BQ6" s="22" t="s">
        <v>373</v>
      </c>
      <c r="BR6" s="22" t="s">
        <v>373</v>
      </c>
      <c r="BS6" s="22" t="s">
        <v>373</v>
      </c>
      <c r="BT6" s="22" t="s">
        <v>373</v>
      </c>
      <c r="BU6" s="22" t="s">
        <v>68</v>
      </c>
      <c r="BV6" s="22" t="s">
        <v>373</v>
      </c>
      <c r="BW6" s="22" t="s">
        <v>373</v>
      </c>
      <c r="BX6" s="22" t="s">
        <v>373</v>
      </c>
      <c r="BY6" s="22" t="s">
        <v>396</v>
      </c>
      <c r="BZ6" s="22" t="s">
        <v>373</v>
      </c>
      <c r="CA6" s="22" t="s">
        <v>397</v>
      </c>
      <c r="CB6" s="22" t="s">
        <v>373</v>
      </c>
      <c r="CC6" s="22" t="s">
        <v>377</v>
      </c>
      <c r="CD6" s="22"/>
      <c r="CE6" s="22" t="s">
        <v>378</v>
      </c>
      <c r="CF6" s="22"/>
    </row>
    <row r="7" spans="1:84" s="17" customFormat="1">
      <c r="A7" s="20">
        <v>43865</v>
      </c>
      <c r="B7" s="21" t="s">
        <v>383</v>
      </c>
      <c r="C7" s="21" t="s">
        <v>383</v>
      </c>
      <c r="D7" s="22" t="s">
        <v>398</v>
      </c>
      <c r="E7" s="22" t="s">
        <v>66</v>
      </c>
      <c r="F7" s="22" t="s">
        <v>399</v>
      </c>
      <c r="G7" s="22" t="s">
        <v>400</v>
      </c>
      <c r="H7" s="22" t="s">
        <v>401</v>
      </c>
      <c r="I7" s="22" t="s">
        <v>402</v>
      </c>
      <c r="J7" s="22"/>
      <c r="K7" s="22" t="s">
        <v>403</v>
      </c>
      <c r="L7" s="23">
        <v>3.790778</v>
      </c>
      <c r="M7" s="23">
        <v>30.631111000000001</v>
      </c>
      <c r="N7" s="23" t="s">
        <v>404</v>
      </c>
      <c r="O7" s="22" t="s">
        <v>405</v>
      </c>
      <c r="P7" s="28" t="s">
        <v>406</v>
      </c>
      <c r="Q7" s="22" t="s">
        <v>407</v>
      </c>
      <c r="R7" s="28" t="s">
        <v>408</v>
      </c>
      <c r="S7" s="22" t="s">
        <v>409</v>
      </c>
      <c r="T7" s="22" t="s">
        <v>383</v>
      </c>
      <c r="U7" s="22" t="s">
        <v>383</v>
      </c>
      <c r="V7" s="22" t="s">
        <v>410</v>
      </c>
      <c r="W7" s="22" t="s">
        <v>68</v>
      </c>
      <c r="X7" s="22" t="s">
        <v>68</v>
      </c>
      <c r="Y7" s="22" t="s">
        <v>411</v>
      </c>
      <c r="Z7" s="22" t="s">
        <v>36</v>
      </c>
      <c r="AA7" s="22" t="s">
        <v>412</v>
      </c>
      <c r="AB7" s="22" t="s">
        <v>281</v>
      </c>
      <c r="AC7" s="22" t="s">
        <v>372</v>
      </c>
      <c r="AD7" s="22" t="s">
        <v>375</v>
      </c>
      <c r="AE7" s="22" t="s">
        <v>395</v>
      </c>
      <c r="AF7" s="22" t="s">
        <v>377</v>
      </c>
      <c r="AG7" s="22" t="s">
        <v>377</v>
      </c>
      <c r="AH7" s="22" t="s">
        <v>377</v>
      </c>
      <c r="AI7" s="22" t="s">
        <v>377</v>
      </c>
      <c r="AJ7" s="22" t="s">
        <v>377</v>
      </c>
      <c r="AK7" s="22" t="s">
        <v>377</v>
      </c>
      <c r="AL7" s="22" t="s">
        <v>377</v>
      </c>
      <c r="AM7" s="22" t="s">
        <v>377</v>
      </c>
      <c r="AN7" s="22" t="s">
        <v>377</v>
      </c>
      <c r="AO7" s="22" t="s">
        <v>377</v>
      </c>
      <c r="AP7" s="22" t="s">
        <v>377</v>
      </c>
      <c r="AQ7" s="37">
        <v>153</v>
      </c>
      <c r="AR7" s="37">
        <v>1007</v>
      </c>
      <c r="AS7" s="37"/>
      <c r="AT7" s="37"/>
      <c r="AU7" s="37"/>
      <c r="AV7" s="37"/>
      <c r="AW7" s="24">
        <f>Table7[[#This Row],[Affected population: IDP (HH) ]]+Table7[[#This Row],[Affected population: Returnee (HH) ]]+Table7[[#This Row],[Affected population: Relocated (HH) ]]</f>
        <v>153</v>
      </c>
      <c r="AX7" s="24">
        <f>Table7[[#This Row],[Affected population: IDP (ind) ]]+Table7[[#This Row],[Affected population: Returnee (ind) ]]+Table7[[#This Row],[Affected population: Relocated (ind) ]]</f>
        <v>1007</v>
      </c>
      <c r="AY7" s="37">
        <v>31</v>
      </c>
      <c r="AZ7" s="37">
        <v>28</v>
      </c>
      <c r="BA7" s="37">
        <v>82</v>
      </c>
      <c r="BB7" s="37">
        <v>71</v>
      </c>
      <c r="BC7" s="37">
        <v>55</v>
      </c>
      <c r="BD7" s="37">
        <v>152</v>
      </c>
      <c r="BE7" s="37">
        <v>210</v>
      </c>
      <c r="BF7" s="37">
        <v>335</v>
      </c>
      <c r="BG7" s="37">
        <v>15</v>
      </c>
      <c r="BH7" s="37">
        <v>28</v>
      </c>
      <c r="BI7" s="24">
        <f>Table7[[#This Row],[M &lt;1]]+Table7[[#This Row],[M 1-5]]+Table7[[#This Row],[M 6-17]]+Table7[[#This Row],[M 18-59 ]]+Table7[[#This Row],[M &gt;60]]</f>
        <v>393</v>
      </c>
      <c r="BJ7" s="24">
        <f>Table7[[#This Row],[F &lt;1]]+Table7[[#This Row],[F 1-5]]+Table7[[#This Row],[F 6-17 ]]+Table7[[#This Row],[F 18-59]]+Table7[[#This Row],[F &gt;60 ]]</f>
        <v>614</v>
      </c>
      <c r="BK7" s="24">
        <f>Table7[[#This Row],[M total]]+Table7[[#This Row],[F total]]</f>
        <v>1007</v>
      </c>
      <c r="BL7" s="24" t="b">
        <f>Table7[[#This Row],[Total individuals]]=Table7[[#This Row],[Total affected population individuals]]</f>
        <v>1</v>
      </c>
      <c r="BM7" s="22" t="s">
        <v>375</v>
      </c>
      <c r="BN7" s="22" t="s">
        <v>375</v>
      </c>
      <c r="BO7" s="22" t="s">
        <v>375</v>
      </c>
      <c r="BP7" s="22" t="s">
        <v>375</v>
      </c>
      <c r="BQ7" s="22" t="s">
        <v>375</v>
      </c>
      <c r="BR7" s="22" t="s">
        <v>375</v>
      </c>
      <c r="BS7" s="22" t="s">
        <v>375</v>
      </c>
      <c r="BT7" s="22" t="s">
        <v>373</v>
      </c>
      <c r="BU7" s="22" t="s">
        <v>68</v>
      </c>
      <c r="BV7" s="22" t="s">
        <v>373</v>
      </c>
      <c r="BW7" s="22" t="s">
        <v>373</v>
      </c>
      <c r="BX7" s="22" t="s">
        <v>373</v>
      </c>
      <c r="BY7" s="22" t="s">
        <v>373</v>
      </c>
      <c r="BZ7" s="22" t="s">
        <v>373</v>
      </c>
      <c r="CA7" s="22" t="s">
        <v>373</v>
      </c>
      <c r="CB7" s="22" t="s">
        <v>373</v>
      </c>
      <c r="CC7" s="22" t="s">
        <v>377</v>
      </c>
      <c r="CD7" s="22"/>
      <c r="CE7" s="22" t="s">
        <v>378</v>
      </c>
      <c r="CF7" s="22"/>
    </row>
    <row r="8" spans="1:84" s="17" customFormat="1">
      <c r="A8" s="20">
        <v>43865</v>
      </c>
      <c r="B8" s="20">
        <v>43837</v>
      </c>
      <c r="C8" s="20">
        <v>43848</v>
      </c>
      <c r="D8" s="22" t="s">
        <v>384</v>
      </c>
      <c r="E8" s="22" t="s">
        <v>76</v>
      </c>
      <c r="F8" s="22" t="s">
        <v>385</v>
      </c>
      <c r="G8" s="22" t="s">
        <v>386</v>
      </c>
      <c r="H8" s="22" t="s">
        <v>387</v>
      </c>
      <c r="I8" s="22" t="s">
        <v>388</v>
      </c>
      <c r="J8" s="22"/>
      <c r="K8" s="22" t="s">
        <v>413</v>
      </c>
      <c r="L8" s="23">
        <v>6.4249200000000002</v>
      </c>
      <c r="M8" s="23">
        <v>30.36036</v>
      </c>
      <c r="N8" s="23" t="s">
        <v>30</v>
      </c>
      <c r="O8" s="22" t="s">
        <v>67</v>
      </c>
      <c r="P8" s="22" t="s">
        <v>384</v>
      </c>
      <c r="Q8" s="22" t="s">
        <v>76</v>
      </c>
      <c r="R8" s="22" t="s">
        <v>385</v>
      </c>
      <c r="S8" s="22" t="s">
        <v>386</v>
      </c>
      <c r="T8" s="22" t="s">
        <v>387</v>
      </c>
      <c r="U8" s="22" t="s">
        <v>388</v>
      </c>
      <c r="V8" s="22" t="s">
        <v>414</v>
      </c>
      <c r="W8" s="22">
        <v>6.3940000000000001</v>
      </c>
      <c r="X8" s="22">
        <v>30.045000000000002</v>
      </c>
      <c r="Y8" s="22" t="s">
        <v>370</v>
      </c>
      <c r="Z8" s="22" t="s">
        <v>37</v>
      </c>
      <c r="AA8" s="22" t="s">
        <v>392</v>
      </c>
      <c r="AB8" s="22" t="s">
        <v>281</v>
      </c>
      <c r="AC8" s="22" t="s">
        <v>372</v>
      </c>
      <c r="AD8" s="22" t="s">
        <v>375</v>
      </c>
      <c r="AE8" s="22" t="s">
        <v>395</v>
      </c>
      <c r="AF8" s="22" t="s">
        <v>373</v>
      </c>
      <c r="AG8" s="22" t="s">
        <v>68</v>
      </c>
      <c r="AH8" s="22" t="s">
        <v>68</v>
      </c>
      <c r="AI8" s="22" t="s">
        <v>68</v>
      </c>
      <c r="AJ8" s="22" t="s">
        <v>68</v>
      </c>
      <c r="AK8" s="22" t="s">
        <v>68</v>
      </c>
      <c r="AL8" s="22" t="s">
        <v>375</v>
      </c>
      <c r="AM8" s="22" t="s">
        <v>68</v>
      </c>
      <c r="AN8" s="22" t="s">
        <v>68</v>
      </c>
      <c r="AO8" s="22" t="s">
        <v>68</v>
      </c>
      <c r="AP8" s="22" t="s">
        <v>68</v>
      </c>
      <c r="AQ8" s="37">
        <v>210</v>
      </c>
      <c r="AR8" s="37">
        <v>1092</v>
      </c>
      <c r="AS8" s="37"/>
      <c r="AT8" s="37"/>
      <c r="AU8" s="37"/>
      <c r="AV8" s="37"/>
      <c r="AW8" s="24">
        <f>Table7[[#This Row],[Affected population: IDP (HH) ]]+Table7[[#This Row],[Affected population: Returnee (HH) ]]+Table7[[#This Row],[Affected population: Relocated (HH) ]]</f>
        <v>210</v>
      </c>
      <c r="AX8" s="24">
        <f>Table7[[#This Row],[Affected population: IDP (ind) ]]+Table7[[#This Row],[Affected population: Returnee (ind) ]]+Table7[[#This Row],[Affected population: Relocated (ind) ]]</f>
        <v>1092</v>
      </c>
      <c r="AY8" s="37">
        <v>28</v>
      </c>
      <c r="AZ8" s="37">
        <v>58</v>
      </c>
      <c r="BA8" s="37">
        <v>45</v>
      </c>
      <c r="BB8" s="37">
        <v>93</v>
      </c>
      <c r="BC8" s="37">
        <v>69</v>
      </c>
      <c r="BD8" s="37">
        <v>149</v>
      </c>
      <c r="BE8" s="37">
        <v>164</v>
      </c>
      <c r="BF8" s="37">
        <v>300</v>
      </c>
      <c r="BG8" s="37">
        <v>47</v>
      </c>
      <c r="BH8" s="37">
        <v>139</v>
      </c>
      <c r="BI8" s="24">
        <f>Table7[[#This Row],[M &lt;1]]+Table7[[#This Row],[M 1-5]]+Table7[[#This Row],[M 6-17]]+Table7[[#This Row],[M 18-59 ]]+Table7[[#This Row],[M &gt;60]]</f>
        <v>353</v>
      </c>
      <c r="BJ8" s="24">
        <f>Table7[[#This Row],[F &lt;1]]+Table7[[#This Row],[F 1-5]]+Table7[[#This Row],[F 6-17 ]]+Table7[[#This Row],[F 18-59]]+Table7[[#This Row],[F &gt;60 ]]</f>
        <v>739</v>
      </c>
      <c r="BK8" s="24">
        <f>Table7[[#This Row],[M total]]+Table7[[#This Row],[F total]]</f>
        <v>1092</v>
      </c>
      <c r="BL8" s="24" t="b">
        <f>Table7[[#This Row],[Total individuals]]=Table7[[#This Row],[Total affected population individuals]]</f>
        <v>1</v>
      </c>
      <c r="BM8" s="22" t="s">
        <v>375</v>
      </c>
      <c r="BN8" s="22" t="s">
        <v>375</v>
      </c>
      <c r="BO8" s="22" t="s">
        <v>375</v>
      </c>
      <c r="BP8" s="22" t="s">
        <v>375</v>
      </c>
      <c r="BQ8" s="22" t="s">
        <v>375</v>
      </c>
      <c r="BR8" s="22" t="s">
        <v>375</v>
      </c>
      <c r="BS8" s="22" t="s">
        <v>373</v>
      </c>
      <c r="BT8" s="22" t="s">
        <v>373</v>
      </c>
      <c r="BU8" s="22" t="s">
        <v>68</v>
      </c>
      <c r="BV8" s="22" t="s">
        <v>373</v>
      </c>
      <c r="BW8" s="22" t="s">
        <v>373</v>
      </c>
      <c r="BX8" s="22" t="s">
        <v>373</v>
      </c>
      <c r="BY8" s="22" t="s">
        <v>373</v>
      </c>
      <c r="BZ8" s="22" t="s">
        <v>373</v>
      </c>
      <c r="CA8" s="22" t="s">
        <v>373</v>
      </c>
      <c r="CB8" s="22" t="s">
        <v>373</v>
      </c>
      <c r="CC8" s="22" t="s">
        <v>377</v>
      </c>
      <c r="CD8" s="22"/>
      <c r="CE8" s="22" t="s">
        <v>378</v>
      </c>
      <c r="CF8" s="22"/>
    </row>
    <row r="9" spans="1:84" s="17" customFormat="1">
      <c r="A9" s="20">
        <v>43865</v>
      </c>
      <c r="B9" s="21" t="s">
        <v>383</v>
      </c>
      <c r="C9" s="21" t="s">
        <v>383</v>
      </c>
      <c r="D9" s="22" t="s">
        <v>384</v>
      </c>
      <c r="E9" s="22" t="s">
        <v>76</v>
      </c>
      <c r="F9" s="22" t="s">
        <v>385</v>
      </c>
      <c r="G9" s="22" t="s">
        <v>386</v>
      </c>
      <c r="H9" s="22" t="s">
        <v>387</v>
      </c>
      <c r="I9" s="22" t="s">
        <v>388</v>
      </c>
      <c r="J9" s="22"/>
      <c r="K9" s="22" t="s">
        <v>415</v>
      </c>
      <c r="L9" s="23">
        <v>6.4249200000000002</v>
      </c>
      <c r="M9" s="23">
        <v>30.36036</v>
      </c>
      <c r="N9" s="23" t="s">
        <v>30</v>
      </c>
      <c r="O9" s="22" t="s">
        <v>67</v>
      </c>
      <c r="P9" s="22" t="s">
        <v>384</v>
      </c>
      <c r="Q9" s="22" t="s">
        <v>76</v>
      </c>
      <c r="R9" s="22" t="s">
        <v>385</v>
      </c>
      <c r="S9" s="22" t="s">
        <v>386</v>
      </c>
      <c r="T9" s="22" t="s">
        <v>387</v>
      </c>
      <c r="U9" s="22" t="s">
        <v>388</v>
      </c>
      <c r="V9" s="22" t="s">
        <v>416</v>
      </c>
      <c r="W9" s="22">
        <v>6.34</v>
      </c>
      <c r="X9" s="22">
        <v>3.1680000000000001</v>
      </c>
      <c r="Y9" s="22" t="s">
        <v>370</v>
      </c>
      <c r="Z9" s="22" t="s">
        <v>37</v>
      </c>
      <c r="AA9" s="22" t="s">
        <v>392</v>
      </c>
      <c r="AB9" s="22" t="s">
        <v>281</v>
      </c>
      <c r="AC9" s="22" t="s">
        <v>372</v>
      </c>
      <c r="AD9" s="22"/>
      <c r="AE9" s="22" t="s">
        <v>395</v>
      </c>
      <c r="AF9" s="22" t="s">
        <v>373</v>
      </c>
      <c r="AG9" s="22" t="s">
        <v>68</v>
      </c>
      <c r="AH9" s="22" t="s">
        <v>68</v>
      </c>
      <c r="AI9" s="22" t="s">
        <v>68</v>
      </c>
      <c r="AJ9" s="22" t="s">
        <v>68</v>
      </c>
      <c r="AK9" s="22" t="s">
        <v>68</v>
      </c>
      <c r="AL9" s="22" t="s">
        <v>375</v>
      </c>
      <c r="AM9" s="22" t="s">
        <v>68</v>
      </c>
      <c r="AN9" s="22" t="s">
        <v>68</v>
      </c>
      <c r="AO9" s="22" t="s">
        <v>68</v>
      </c>
      <c r="AP9" s="22" t="s">
        <v>68</v>
      </c>
      <c r="AQ9" s="37">
        <v>430</v>
      </c>
      <c r="AR9" s="37">
        <v>2236</v>
      </c>
      <c r="AS9" s="37"/>
      <c r="AT9" s="37"/>
      <c r="AU9" s="37"/>
      <c r="AV9" s="37"/>
      <c r="AW9" s="24">
        <f>Table7[[#This Row],[Affected population: IDP (HH) ]]+Table7[[#This Row],[Affected population: Returnee (HH) ]]+Table7[[#This Row],[Affected population: Relocated (HH) ]]</f>
        <v>430</v>
      </c>
      <c r="AX9" s="24">
        <f>Table7[[#This Row],[Affected population: IDP (ind) ]]+Table7[[#This Row],[Affected population: Returnee (ind) ]]+Table7[[#This Row],[Affected population: Relocated (ind) ]]</f>
        <v>2236</v>
      </c>
      <c r="AY9" s="37">
        <v>42</v>
      </c>
      <c r="AZ9" s="37">
        <v>75</v>
      </c>
      <c r="BA9" s="37">
        <v>73</v>
      </c>
      <c r="BB9" s="37">
        <v>104</v>
      </c>
      <c r="BC9" s="37">
        <v>196</v>
      </c>
      <c r="BD9" s="37">
        <v>347</v>
      </c>
      <c r="BE9" s="37">
        <v>420</v>
      </c>
      <c r="BF9" s="37">
        <v>500</v>
      </c>
      <c r="BG9" s="37">
        <v>248</v>
      </c>
      <c r="BH9" s="37">
        <v>231</v>
      </c>
      <c r="BI9" s="24">
        <f>Table7[[#This Row],[M &lt;1]]+Table7[[#This Row],[M 1-5]]+Table7[[#This Row],[M 6-17]]+Table7[[#This Row],[M 18-59 ]]+Table7[[#This Row],[M &gt;60]]</f>
        <v>979</v>
      </c>
      <c r="BJ9" s="24">
        <f>Table7[[#This Row],[F &lt;1]]+Table7[[#This Row],[F 1-5]]+Table7[[#This Row],[F 6-17 ]]+Table7[[#This Row],[F 18-59]]+Table7[[#This Row],[F &gt;60 ]]</f>
        <v>1257</v>
      </c>
      <c r="BK9" s="24">
        <f>Table7[[#This Row],[M total]]+Table7[[#This Row],[F total]]</f>
        <v>2236</v>
      </c>
      <c r="BL9" s="24" t="b">
        <f>Table7[[#This Row],[Total individuals]]=Table7[[#This Row],[Total affected population individuals]]</f>
        <v>1</v>
      </c>
      <c r="BM9" s="22" t="s">
        <v>375</v>
      </c>
      <c r="BN9" s="22" t="s">
        <v>375</v>
      </c>
      <c r="BO9" s="22" t="s">
        <v>375</v>
      </c>
      <c r="BP9" s="22" t="s">
        <v>375</v>
      </c>
      <c r="BQ9" s="22" t="s">
        <v>373</v>
      </c>
      <c r="BR9" s="22" t="s">
        <v>375</v>
      </c>
      <c r="BS9" s="22" t="s">
        <v>373</v>
      </c>
      <c r="BT9" s="22" t="s">
        <v>373</v>
      </c>
      <c r="BU9" s="22" t="s">
        <v>68</v>
      </c>
      <c r="BV9" s="22" t="s">
        <v>373</v>
      </c>
      <c r="BW9" s="22" t="s">
        <v>373</v>
      </c>
      <c r="BX9" s="22" t="s">
        <v>373</v>
      </c>
      <c r="BY9" s="22" t="s">
        <v>373</v>
      </c>
      <c r="BZ9" s="22" t="s">
        <v>373</v>
      </c>
      <c r="CA9" s="22" t="s">
        <v>373</v>
      </c>
      <c r="CB9" s="22" t="s">
        <v>373</v>
      </c>
      <c r="CC9" s="22" t="s">
        <v>377</v>
      </c>
      <c r="CD9" s="22"/>
      <c r="CE9" s="22" t="s">
        <v>378</v>
      </c>
      <c r="CF9" s="22"/>
    </row>
    <row r="10" spans="1:84" s="17" customFormat="1">
      <c r="A10" s="20">
        <v>43866</v>
      </c>
      <c r="B10" s="20">
        <v>43806</v>
      </c>
      <c r="C10" s="20">
        <v>43823</v>
      </c>
      <c r="D10" s="22" t="s">
        <v>384</v>
      </c>
      <c r="E10" s="22" t="s">
        <v>76</v>
      </c>
      <c r="F10" s="22" t="s">
        <v>146</v>
      </c>
      <c r="G10" s="22" t="s">
        <v>147</v>
      </c>
      <c r="H10" s="22" t="s">
        <v>150</v>
      </c>
      <c r="I10" s="22" t="s">
        <v>151</v>
      </c>
      <c r="J10" s="22"/>
      <c r="K10" s="22" t="s">
        <v>417</v>
      </c>
      <c r="L10" s="23">
        <v>6.71516</v>
      </c>
      <c r="M10" s="23">
        <v>30.778269999999999</v>
      </c>
      <c r="N10" s="23" t="s">
        <v>30</v>
      </c>
      <c r="O10" s="22" t="s">
        <v>67</v>
      </c>
      <c r="P10" s="22" t="s">
        <v>384</v>
      </c>
      <c r="Q10" s="22" t="s">
        <v>76</v>
      </c>
      <c r="R10" s="22" t="s">
        <v>146</v>
      </c>
      <c r="S10" s="22" t="s">
        <v>147</v>
      </c>
      <c r="T10" s="22" t="s">
        <v>150</v>
      </c>
      <c r="U10" s="22" t="s">
        <v>151</v>
      </c>
      <c r="V10" s="22" t="s">
        <v>418</v>
      </c>
      <c r="W10" s="22" t="s">
        <v>68</v>
      </c>
      <c r="X10" s="22" t="s">
        <v>68</v>
      </c>
      <c r="Y10" s="22" t="s">
        <v>370</v>
      </c>
      <c r="Z10" s="22" t="s">
        <v>37</v>
      </c>
      <c r="AA10" s="22" t="s">
        <v>392</v>
      </c>
      <c r="AB10" s="22" t="s">
        <v>281</v>
      </c>
      <c r="AC10" s="22" t="s">
        <v>372</v>
      </c>
      <c r="AD10" s="22" t="s">
        <v>375</v>
      </c>
      <c r="AE10" s="22" t="s">
        <v>395</v>
      </c>
      <c r="AF10" s="22" t="s">
        <v>373</v>
      </c>
      <c r="AG10" s="22" t="s">
        <v>68</v>
      </c>
      <c r="AH10" s="22" t="s">
        <v>68</v>
      </c>
      <c r="AI10" s="22" t="s">
        <v>68</v>
      </c>
      <c r="AJ10" s="22" t="s">
        <v>68</v>
      </c>
      <c r="AK10" s="22" t="s">
        <v>68</v>
      </c>
      <c r="AL10" s="22" t="s">
        <v>375</v>
      </c>
      <c r="AM10" s="22" t="s">
        <v>68</v>
      </c>
      <c r="AN10" s="22" t="s">
        <v>68</v>
      </c>
      <c r="AO10" s="22" t="s">
        <v>68</v>
      </c>
      <c r="AP10" s="22" t="s">
        <v>68</v>
      </c>
      <c r="AQ10" s="37">
        <v>486</v>
      </c>
      <c r="AR10" s="37">
        <v>1994</v>
      </c>
      <c r="AS10" s="37"/>
      <c r="AT10" s="37"/>
      <c r="AU10" s="37"/>
      <c r="AV10" s="37"/>
      <c r="AW10" s="24">
        <f>Table7[[#This Row],[Affected population: IDP (HH) ]]+Table7[[#This Row],[Affected population: Returnee (HH) ]]+Table7[[#This Row],[Affected population: Relocated (HH) ]]</f>
        <v>486</v>
      </c>
      <c r="AX10" s="24">
        <f>Table7[[#This Row],[Affected population: IDP (ind) ]]+Table7[[#This Row],[Affected population: Returnee (ind) ]]+Table7[[#This Row],[Affected population: Relocated (ind) ]]</f>
        <v>1994</v>
      </c>
      <c r="AY10" s="37">
        <v>29</v>
      </c>
      <c r="AZ10" s="37">
        <v>47</v>
      </c>
      <c r="BA10" s="37">
        <v>57</v>
      </c>
      <c r="BB10" s="37">
        <v>83</v>
      </c>
      <c r="BC10" s="37">
        <v>157</v>
      </c>
      <c r="BD10" s="37">
        <v>242</v>
      </c>
      <c r="BE10" s="37">
        <v>445</v>
      </c>
      <c r="BF10" s="37">
        <v>701</v>
      </c>
      <c r="BG10" s="37">
        <v>96</v>
      </c>
      <c r="BH10" s="37">
        <v>137</v>
      </c>
      <c r="BI10" s="24">
        <f>Table7[[#This Row],[M &lt;1]]+Table7[[#This Row],[M 1-5]]+Table7[[#This Row],[M 6-17]]+Table7[[#This Row],[M 18-59 ]]+Table7[[#This Row],[M &gt;60]]</f>
        <v>784</v>
      </c>
      <c r="BJ10" s="24">
        <f>Table7[[#This Row],[F &lt;1]]+Table7[[#This Row],[F 1-5]]+Table7[[#This Row],[F 6-17 ]]+Table7[[#This Row],[F 18-59]]+Table7[[#This Row],[F &gt;60 ]]</f>
        <v>1210</v>
      </c>
      <c r="BK10" s="24">
        <f>Table7[[#This Row],[M total]]+Table7[[#This Row],[F total]]</f>
        <v>1994</v>
      </c>
      <c r="BL10" s="24" t="b">
        <f>Table7[[#This Row],[Total individuals]]=Table7[[#This Row],[Total affected population individuals]]</f>
        <v>1</v>
      </c>
      <c r="BM10" s="22" t="s">
        <v>375</v>
      </c>
      <c r="BN10" s="22" t="s">
        <v>375</v>
      </c>
      <c r="BO10" s="22" t="s">
        <v>375</v>
      </c>
      <c r="BP10" s="22" t="s">
        <v>375</v>
      </c>
      <c r="BQ10" s="22" t="s">
        <v>375</v>
      </c>
      <c r="BR10" s="22" t="s">
        <v>375</v>
      </c>
      <c r="BS10" s="22" t="s">
        <v>375</v>
      </c>
      <c r="BT10" s="22" t="s">
        <v>373</v>
      </c>
      <c r="BU10" s="22" t="s">
        <v>68</v>
      </c>
      <c r="BV10" s="22" t="s">
        <v>373</v>
      </c>
      <c r="BW10" s="22" t="s">
        <v>373</v>
      </c>
      <c r="BX10" s="22" t="s">
        <v>373</v>
      </c>
      <c r="BY10" s="22" t="s">
        <v>373</v>
      </c>
      <c r="BZ10" s="22" t="s">
        <v>373</v>
      </c>
      <c r="CA10" s="22" t="s">
        <v>373</v>
      </c>
      <c r="CB10" s="22" t="s">
        <v>373</v>
      </c>
      <c r="CC10" s="22" t="s">
        <v>377</v>
      </c>
      <c r="CD10" s="22"/>
      <c r="CE10" s="22" t="s">
        <v>378</v>
      </c>
      <c r="CF10" s="22"/>
    </row>
    <row r="11" spans="1:84" s="17" customFormat="1">
      <c r="A11" s="20">
        <v>43874</v>
      </c>
      <c r="B11" s="20">
        <v>43861</v>
      </c>
      <c r="C11" s="20">
        <v>43874</v>
      </c>
      <c r="D11" s="22" t="s">
        <v>419</v>
      </c>
      <c r="E11" s="22" t="s">
        <v>83</v>
      </c>
      <c r="F11" s="22" t="s">
        <v>420</v>
      </c>
      <c r="G11" s="22" t="s">
        <v>421</v>
      </c>
      <c r="H11" s="22" t="s">
        <v>422</v>
      </c>
      <c r="I11" s="22" t="s">
        <v>421</v>
      </c>
      <c r="J11" s="22"/>
      <c r="K11" s="22" t="s">
        <v>421</v>
      </c>
      <c r="L11" s="23">
        <v>9.2921700000000005</v>
      </c>
      <c r="M11" s="23">
        <v>29.787600000000001</v>
      </c>
      <c r="N11" s="23" t="s">
        <v>404</v>
      </c>
      <c r="O11" s="22" t="s">
        <v>423</v>
      </c>
      <c r="P11" s="28" t="s">
        <v>424</v>
      </c>
      <c r="Q11" s="28" t="s">
        <v>425</v>
      </c>
      <c r="R11" s="22" t="s">
        <v>426</v>
      </c>
      <c r="S11" s="22" t="s">
        <v>425</v>
      </c>
      <c r="T11" s="22" t="s">
        <v>383</v>
      </c>
      <c r="U11" s="22" t="s">
        <v>383</v>
      </c>
      <c r="V11" s="22"/>
      <c r="W11" s="22">
        <v>15.46186</v>
      </c>
      <c r="X11" s="22">
        <v>32.630760000000002</v>
      </c>
      <c r="Y11" s="22" t="s">
        <v>411</v>
      </c>
      <c r="Z11" s="22" t="s">
        <v>68</v>
      </c>
      <c r="AA11" s="22" t="s">
        <v>68</v>
      </c>
      <c r="AB11" s="22" t="s">
        <v>281</v>
      </c>
      <c r="AC11" s="22" t="s">
        <v>427</v>
      </c>
      <c r="AD11" s="22" t="s">
        <v>375</v>
      </c>
      <c r="AE11" s="22" t="s">
        <v>374</v>
      </c>
      <c r="AF11" s="22" t="s">
        <v>373</v>
      </c>
      <c r="AG11" s="22" t="s">
        <v>68</v>
      </c>
      <c r="AH11" s="22" t="s">
        <v>68</v>
      </c>
      <c r="AI11" s="22" t="s">
        <v>68</v>
      </c>
      <c r="AJ11" s="22" t="s">
        <v>68</v>
      </c>
      <c r="AK11" s="22" t="s">
        <v>68</v>
      </c>
      <c r="AL11" s="22" t="s">
        <v>373</v>
      </c>
      <c r="AM11" s="31">
        <v>42525</v>
      </c>
      <c r="AN11" s="31">
        <v>7725</v>
      </c>
      <c r="AO11" s="22" t="s">
        <v>428</v>
      </c>
      <c r="AP11" s="22" t="s">
        <v>429</v>
      </c>
      <c r="AQ11" s="37">
        <v>0</v>
      </c>
      <c r="AR11" s="37">
        <v>0</v>
      </c>
      <c r="AS11" s="37">
        <v>105</v>
      </c>
      <c r="AT11" s="37">
        <v>404</v>
      </c>
      <c r="AU11" s="37"/>
      <c r="AV11" s="37"/>
      <c r="AW11" s="24">
        <f>Table7[[#This Row],[Affected population: IDP (HH) ]]+Table7[[#This Row],[Affected population: Returnee (HH) ]]+Table7[[#This Row],[Affected population: Relocated (HH) ]]</f>
        <v>105</v>
      </c>
      <c r="AX11" s="24">
        <f>Table7[[#This Row],[Affected population: IDP (ind) ]]+Table7[[#This Row],[Affected population: Returnee (ind) ]]+Table7[[#This Row],[Affected population: Relocated (ind) ]]</f>
        <v>404</v>
      </c>
      <c r="AY11" s="37">
        <v>5</v>
      </c>
      <c r="AZ11" s="37">
        <v>3</v>
      </c>
      <c r="BA11" s="37">
        <v>40</v>
      </c>
      <c r="BB11" s="37">
        <v>37</v>
      </c>
      <c r="BC11" s="37">
        <v>60</v>
      </c>
      <c r="BD11" s="37">
        <v>70</v>
      </c>
      <c r="BE11" s="37">
        <v>75</v>
      </c>
      <c r="BF11" s="37">
        <v>91</v>
      </c>
      <c r="BG11" s="37">
        <v>5</v>
      </c>
      <c r="BH11" s="37">
        <v>18</v>
      </c>
      <c r="BI11" s="24">
        <f>Table7[[#This Row],[M &lt;1]]+Table7[[#This Row],[M 1-5]]+Table7[[#This Row],[M 6-17]]+Table7[[#This Row],[M 18-59 ]]+Table7[[#This Row],[M &gt;60]]</f>
        <v>185</v>
      </c>
      <c r="BJ11" s="24">
        <f>Table7[[#This Row],[F &lt;1]]+Table7[[#This Row],[F 1-5]]+Table7[[#This Row],[F 6-17 ]]+Table7[[#This Row],[F 18-59]]+Table7[[#This Row],[F &gt;60 ]]</f>
        <v>219</v>
      </c>
      <c r="BK11" s="24">
        <f>Table7[[#This Row],[M total]]+Table7[[#This Row],[F total]]</f>
        <v>404</v>
      </c>
      <c r="BL11" s="24" t="b">
        <f>Table7[[#This Row],[Total individuals]]=Table7[[#This Row],[Total affected population individuals]]</f>
        <v>1</v>
      </c>
      <c r="BM11" s="22" t="s">
        <v>375</v>
      </c>
      <c r="BN11" s="22" t="s">
        <v>375</v>
      </c>
      <c r="BO11" s="22" t="s">
        <v>375</v>
      </c>
      <c r="BP11" s="22" t="s">
        <v>375</v>
      </c>
      <c r="BQ11" s="22" t="s">
        <v>375</v>
      </c>
      <c r="BR11" s="22" t="s">
        <v>382</v>
      </c>
      <c r="BS11" s="22" t="s">
        <v>373</v>
      </c>
      <c r="BT11" s="22" t="s">
        <v>373</v>
      </c>
      <c r="BU11" s="22" t="s">
        <v>68</v>
      </c>
      <c r="BV11" s="22" t="s">
        <v>373</v>
      </c>
      <c r="BW11" s="22" t="s">
        <v>373</v>
      </c>
      <c r="BX11" s="22" t="s">
        <v>373</v>
      </c>
      <c r="BY11" s="22" t="s">
        <v>396</v>
      </c>
      <c r="BZ11" s="22" t="s">
        <v>397</v>
      </c>
      <c r="CA11" s="22" t="s">
        <v>373</v>
      </c>
      <c r="CB11" s="22" t="s">
        <v>375</v>
      </c>
      <c r="CC11" s="22" t="s">
        <v>377</v>
      </c>
      <c r="CD11" s="22"/>
      <c r="CE11" s="22" t="s">
        <v>430</v>
      </c>
      <c r="CF11" s="22"/>
    </row>
    <row r="12" spans="1:84" s="17" customFormat="1">
      <c r="A12" s="20">
        <v>43875</v>
      </c>
      <c r="B12" s="20">
        <v>43866</v>
      </c>
      <c r="C12" s="20">
        <v>43875</v>
      </c>
      <c r="D12" s="22" t="s">
        <v>431</v>
      </c>
      <c r="E12" s="22" t="s">
        <v>97</v>
      </c>
      <c r="F12" s="22" t="s">
        <v>267</v>
      </c>
      <c r="G12" s="22" t="s">
        <v>268</v>
      </c>
      <c r="H12" s="22" t="s">
        <v>271</v>
      </c>
      <c r="I12" s="22" t="s">
        <v>268</v>
      </c>
      <c r="J12" s="22"/>
      <c r="K12" s="22" t="s">
        <v>432</v>
      </c>
      <c r="L12" s="23">
        <v>4.8980560000000004</v>
      </c>
      <c r="M12" s="23">
        <v>29.520555999999999</v>
      </c>
      <c r="N12" s="23" t="s">
        <v>28</v>
      </c>
      <c r="O12" s="22" t="s">
        <v>67</v>
      </c>
      <c r="P12" s="22" t="s">
        <v>431</v>
      </c>
      <c r="Q12" s="22" t="s">
        <v>97</v>
      </c>
      <c r="R12" s="22" t="s">
        <v>267</v>
      </c>
      <c r="S12" s="22" t="s">
        <v>268</v>
      </c>
      <c r="T12" s="22" t="s">
        <v>433</v>
      </c>
      <c r="U12" s="22" t="s">
        <v>434</v>
      </c>
      <c r="V12" s="22" t="s">
        <v>432</v>
      </c>
      <c r="W12" s="22">
        <v>4.5913389999999996</v>
      </c>
      <c r="X12" s="22">
        <v>29.868023000000001</v>
      </c>
      <c r="Y12" s="22" t="s">
        <v>370</v>
      </c>
      <c r="Z12" s="22" t="s">
        <v>37</v>
      </c>
      <c r="AA12" s="22" t="s">
        <v>371</v>
      </c>
      <c r="AB12" s="22" t="s">
        <v>281</v>
      </c>
      <c r="AC12" s="22" t="s">
        <v>372</v>
      </c>
      <c r="AD12" s="22" t="s">
        <v>373</v>
      </c>
      <c r="AE12" s="22" t="s">
        <v>374</v>
      </c>
      <c r="AF12" s="22" t="s">
        <v>373</v>
      </c>
      <c r="AG12" s="22" t="s">
        <v>68</v>
      </c>
      <c r="AH12" s="22" t="s">
        <v>68</v>
      </c>
      <c r="AI12" s="22" t="s">
        <v>68</v>
      </c>
      <c r="AJ12" s="22" t="s">
        <v>68</v>
      </c>
      <c r="AK12" s="22" t="s">
        <v>68</v>
      </c>
      <c r="AL12" s="22" t="s">
        <v>373</v>
      </c>
      <c r="AM12" s="22">
        <v>130</v>
      </c>
      <c r="AN12" s="22">
        <v>26</v>
      </c>
      <c r="AO12" s="22" t="s">
        <v>374</v>
      </c>
      <c r="AP12" s="22" t="s">
        <v>435</v>
      </c>
      <c r="AQ12" s="37">
        <v>593</v>
      </c>
      <c r="AR12" s="37">
        <v>2965</v>
      </c>
      <c r="AS12" s="37"/>
      <c r="AT12" s="37"/>
      <c r="AU12" s="37"/>
      <c r="AV12" s="37"/>
      <c r="AW12" s="24">
        <f>Table7[[#This Row],[Affected population: IDP (HH) ]]+Table7[[#This Row],[Affected population: Returnee (HH) ]]+Table7[[#This Row],[Affected population: Relocated (HH) ]]</f>
        <v>593</v>
      </c>
      <c r="AX12" s="24">
        <f>Table7[[#This Row],[Affected population: IDP (ind) ]]+Table7[[#This Row],[Affected population: Returnee (ind) ]]+Table7[[#This Row],[Affected population: Relocated (ind) ]]</f>
        <v>2965</v>
      </c>
      <c r="AY12" s="37">
        <v>120</v>
      </c>
      <c r="AZ12" s="37">
        <v>139</v>
      </c>
      <c r="BA12" s="37">
        <v>228</v>
      </c>
      <c r="BB12" s="37">
        <v>261</v>
      </c>
      <c r="BC12" s="37">
        <v>366</v>
      </c>
      <c r="BD12" s="37">
        <v>431</v>
      </c>
      <c r="BE12" s="37">
        <v>491</v>
      </c>
      <c r="BF12" s="37">
        <v>554</v>
      </c>
      <c r="BG12" s="37">
        <v>255</v>
      </c>
      <c r="BH12" s="37">
        <v>120</v>
      </c>
      <c r="BI12" s="24">
        <f>Table7[[#This Row],[M &lt;1]]+Table7[[#This Row],[M 1-5]]+Table7[[#This Row],[M 6-17]]+Table7[[#This Row],[M 18-59 ]]+Table7[[#This Row],[M &gt;60]]</f>
        <v>1460</v>
      </c>
      <c r="BJ12" s="24">
        <f>Table7[[#This Row],[F &lt;1]]+Table7[[#This Row],[F 1-5]]+Table7[[#This Row],[F 6-17 ]]+Table7[[#This Row],[F 18-59]]+Table7[[#This Row],[F &gt;60 ]]</f>
        <v>1505</v>
      </c>
      <c r="BK12" s="24">
        <f>Table7[[#This Row],[M total]]+Table7[[#This Row],[F total]]</f>
        <v>2965</v>
      </c>
      <c r="BL12" s="24" t="b">
        <f>Table7[[#This Row],[Total individuals]]=Table7[[#This Row],[Total affected population individuals]]</f>
        <v>1</v>
      </c>
      <c r="BM12" s="22" t="s">
        <v>375</v>
      </c>
      <c r="BN12" s="22" t="s">
        <v>375</v>
      </c>
      <c r="BO12" s="22" t="s">
        <v>375</v>
      </c>
      <c r="BP12" s="22" t="s">
        <v>373</v>
      </c>
      <c r="BQ12" s="22" t="s">
        <v>375</v>
      </c>
      <c r="BR12" s="22" t="s">
        <v>373</v>
      </c>
      <c r="BS12" s="22" t="s">
        <v>373</v>
      </c>
      <c r="BT12" s="22" t="s">
        <v>373</v>
      </c>
      <c r="BU12" s="22" t="s">
        <v>68</v>
      </c>
      <c r="BV12" s="22" t="s">
        <v>373</v>
      </c>
      <c r="BW12" s="22" t="s">
        <v>373</v>
      </c>
      <c r="BX12" s="22" t="s">
        <v>373</v>
      </c>
      <c r="BY12" s="22" t="s">
        <v>373</v>
      </c>
      <c r="BZ12" s="22" t="s">
        <v>373</v>
      </c>
      <c r="CA12" s="22" t="s">
        <v>377</v>
      </c>
      <c r="CB12" s="22" t="s">
        <v>373</v>
      </c>
      <c r="CC12" s="22" t="s">
        <v>377</v>
      </c>
      <c r="CD12" s="22"/>
      <c r="CE12" s="22" t="s">
        <v>378</v>
      </c>
      <c r="CF12" s="22"/>
    </row>
    <row r="13" spans="1:84" s="17" customFormat="1">
      <c r="A13" s="20">
        <v>43879</v>
      </c>
      <c r="B13" s="21" t="s">
        <v>383</v>
      </c>
      <c r="C13" s="21" t="s">
        <v>383</v>
      </c>
      <c r="D13" s="22" t="s">
        <v>436</v>
      </c>
      <c r="E13" s="22" t="s">
        <v>73</v>
      </c>
      <c r="F13" s="22" t="s">
        <v>437</v>
      </c>
      <c r="G13" s="22" t="s">
        <v>438</v>
      </c>
      <c r="H13" s="22" t="s">
        <v>439</v>
      </c>
      <c r="I13" s="22" t="s">
        <v>438</v>
      </c>
      <c r="J13" s="22"/>
      <c r="K13" s="22" t="s">
        <v>440</v>
      </c>
      <c r="L13" s="23">
        <v>6.8120000000000003</v>
      </c>
      <c r="M13" s="23">
        <v>33.131999999999998</v>
      </c>
      <c r="N13" s="159" t="s">
        <v>28</v>
      </c>
      <c r="O13" s="22" t="s">
        <v>67</v>
      </c>
      <c r="P13" s="22" t="s">
        <v>436</v>
      </c>
      <c r="Q13" s="22" t="s">
        <v>73</v>
      </c>
      <c r="R13" s="22" t="s">
        <v>437</v>
      </c>
      <c r="S13" s="22" t="s">
        <v>438</v>
      </c>
      <c r="T13" s="22" t="s">
        <v>441</v>
      </c>
      <c r="U13" s="22" t="s">
        <v>442</v>
      </c>
      <c r="V13" s="22" t="s">
        <v>442</v>
      </c>
      <c r="W13" s="22">
        <v>6.6344912520000001</v>
      </c>
      <c r="X13" s="22">
        <v>32.909153672000002</v>
      </c>
      <c r="Y13" s="22" t="s">
        <v>370</v>
      </c>
      <c r="Z13" s="22" t="s">
        <v>36</v>
      </c>
      <c r="AA13" s="22" t="s">
        <v>392</v>
      </c>
      <c r="AB13" s="22" t="s">
        <v>281</v>
      </c>
      <c r="AC13" s="22" t="s">
        <v>372</v>
      </c>
      <c r="AD13" s="22"/>
      <c r="AE13" s="22" t="s">
        <v>395</v>
      </c>
      <c r="AF13" s="22" t="s">
        <v>373</v>
      </c>
      <c r="AG13" s="22" t="s">
        <v>68</v>
      </c>
      <c r="AH13" s="22" t="s">
        <v>68</v>
      </c>
      <c r="AI13" s="22" t="s">
        <v>68</v>
      </c>
      <c r="AJ13" s="22" t="s">
        <v>68</v>
      </c>
      <c r="AK13" s="22" t="s">
        <v>68</v>
      </c>
      <c r="AL13" s="22" t="s">
        <v>375</v>
      </c>
      <c r="AM13" s="22" t="s">
        <v>68</v>
      </c>
      <c r="AN13" s="22" t="s">
        <v>68</v>
      </c>
      <c r="AO13" s="22" t="s">
        <v>68</v>
      </c>
      <c r="AP13" s="22" t="s">
        <v>68</v>
      </c>
      <c r="AQ13" s="37">
        <v>170</v>
      </c>
      <c r="AR13" s="37">
        <v>697</v>
      </c>
      <c r="AS13" s="37"/>
      <c r="AT13" s="37"/>
      <c r="AU13" s="37"/>
      <c r="AV13" s="37"/>
      <c r="AW13" s="24">
        <f>Table7[[#This Row],[Affected population: IDP (HH) ]]+Table7[[#This Row],[Affected population: Returnee (HH) ]]+Table7[[#This Row],[Affected population: Relocated (HH) ]]</f>
        <v>170</v>
      </c>
      <c r="AX13" s="24">
        <f>Table7[[#This Row],[Affected population: IDP (ind) ]]+Table7[[#This Row],[Affected population: Returnee (ind) ]]+Table7[[#This Row],[Affected population: Relocated (ind) ]]</f>
        <v>697</v>
      </c>
      <c r="AY13" s="37">
        <v>9</v>
      </c>
      <c r="AZ13" s="37">
        <v>13</v>
      </c>
      <c r="BA13" s="37">
        <v>28</v>
      </c>
      <c r="BB13" s="37">
        <v>26</v>
      </c>
      <c r="BC13" s="37">
        <v>134</v>
      </c>
      <c r="BD13" s="37">
        <v>145</v>
      </c>
      <c r="BE13" s="37">
        <v>183</v>
      </c>
      <c r="BF13" s="37">
        <v>107</v>
      </c>
      <c r="BG13" s="37">
        <v>25</v>
      </c>
      <c r="BH13" s="37">
        <v>27</v>
      </c>
      <c r="BI13" s="24">
        <f>Table7[[#This Row],[M &lt;1]]+Table7[[#This Row],[M 1-5]]+Table7[[#This Row],[M 6-17]]+Table7[[#This Row],[M 18-59 ]]+Table7[[#This Row],[M &gt;60]]</f>
        <v>379</v>
      </c>
      <c r="BJ13" s="24">
        <f>Table7[[#This Row],[F &lt;1]]+Table7[[#This Row],[F 1-5]]+Table7[[#This Row],[F 6-17 ]]+Table7[[#This Row],[F 18-59]]+Table7[[#This Row],[F &gt;60 ]]</f>
        <v>318</v>
      </c>
      <c r="BK13" s="24">
        <f>Table7[[#This Row],[M total]]+Table7[[#This Row],[F total]]</f>
        <v>697</v>
      </c>
      <c r="BL13" s="24" t="b">
        <f>Table7[[#This Row],[Total individuals]]=Table7[[#This Row],[Total affected population individuals]]</f>
        <v>1</v>
      </c>
      <c r="BM13" s="22" t="s">
        <v>375</v>
      </c>
      <c r="BN13" s="22" t="s">
        <v>375</v>
      </c>
      <c r="BO13" s="22" t="s">
        <v>373</v>
      </c>
      <c r="BP13" s="22" t="s">
        <v>373</v>
      </c>
      <c r="BQ13" s="22" t="s">
        <v>373</v>
      </c>
      <c r="BR13" s="22" t="s">
        <v>373</v>
      </c>
      <c r="BS13" s="22" t="s">
        <v>373</v>
      </c>
      <c r="BT13" s="22" t="s">
        <v>373</v>
      </c>
      <c r="BU13" s="22" t="s">
        <v>68</v>
      </c>
      <c r="BV13" s="22" t="s">
        <v>375</v>
      </c>
      <c r="BW13" s="22" t="s">
        <v>373</v>
      </c>
      <c r="BX13" s="22" t="s">
        <v>375</v>
      </c>
      <c r="BY13" s="22" t="s">
        <v>373</v>
      </c>
      <c r="BZ13" s="22" t="s">
        <v>373</v>
      </c>
      <c r="CA13" s="22" t="s">
        <v>373</v>
      </c>
      <c r="CB13" s="22" t="s">
        <v>373</v>
      </c>
      <c r="CC13" s="22" t="s">
        <v>377</v>
      </c>
      <c r="CD13" s="22"/>
      <c r="CE13" s="22" t="s">
        <v>378</v>
      </c>
      <c r="CF13" s="22"/>
    </row>
    <row r="14" spans="1:84" s="17" customFormat="1">
      <c r="A14" s="20">
        <v>43883</v>
      </c>
      <c r="B14" s="21" t="s">
        <v>383</v>
      </c>
      <c r="C14" s="21" t="s">
        <v>383</v>
      </c>
      <c r="D14" s="22" t="s">
        <v>431</v>
      </c>
      <c r="E14" s="22" t="s">
        <v>97</v>
      </c>
      <c r="F14" s="22" t="s">
        <v>443</v>
      </c>
      <c r="G14" s="22" t="s">
        <v>444</v>
      </c>
      <c r="H14" s="22" t="s">
        <v>445</v>
      </c>
      <c r="I14" s="22" t="s">
        <v>444</v>
      </c>
      <c r="J14" s="22"/>
      <c r="K14" s="22" t="s">
        <v>446</v>
      </c>
      <c r="L14" s="23">
        <v>4.7</v>
      </c>
      <c r="M14" s="23">
        <v>28.229493999999999</v>
      </c>
      <c r="N14" s="23" t="s">
        <v>30</v>
      </c>
      <c r="O14" s="22" t="s">
        <v>67</v>
      </c>
      <c r="P14" s="22" t="s">
        <v>431</v>
      </c>
      <c r="Q14" s="22" t="s">
        <v>97</v>
      </c>
      <c r="R14" s="22" t="s">
        <v>443</v>
      </c>
      <c r="S14" s="22" t="s">
        <v>444</v>
      </c>
      <c r="T14" s="22" t="s">
        <v>445</v>
      </c>
      <c r="U14" s="22" t="s">
        <v>444</v>
      </c>
      <c r="V14" s="22" t="s">
        <v>446</v>
      </c>
      <c r="W14" s="22">
        <v>4.7</v>
      </c>
      <c r="X14" s="22">
        <v>28.229493999999999</v>
      </c>
      <c r="Y14" s="22" t="s">
        <v>411</v>
      </c>
      <c r="Z14" s="22" t="s">
        <v>37</v>
      </c>
      <c r="AA14" s="22" t="s">
        <v>447</v>
      </c>
      <c r="AB14" s="22" t="s">
        <v>281</v>
      </c>
      <c r="AC14" s="22" t="s">
        <v>372</v>
      </c>
      <c r="AD14" s="22" t="s">
        <v>375</v>
      </c>
      <c r="AE14" s="22" t="s">
        <v>374</v>
      </c>
      <c r="AF14" s="22" t="s">
        <v>373</v>
      </c>
      <c r="AG14" s="22" t="s">
        <v>68</v>
      </c>
      <c r="AH14" s="22" t="s">
        <v>68</v>
      </c>
      <c r="AI14" s="22" t="s">
        <v>68</v>
      </c>
      <c r="AJ14" s="22" t="s">
        <v>68</v>
      </c>
      <c r="AK14" s="22" t="s">
        <v>68</v>
      </c>
      <c r="AL14" s="22" t="s">
        <v>373</v>
      </c>
      <c r="AM14" s="22">
        <v>420</v>
      </c>
      <c r="AN14" s="22">
        <v>84</v>
      </c>
      <c r="AO14" s="22" t="s">
        <v>374</v>
      </c>
      <c r="AP14" s="22" t="s">
        <v>448</v>
      </c>
      <c r="AQ14" s="37">
        <v>441</v>
      </c>
      <c r="AR14" s="37">
        <v>2205</v>
      </c>
      <c r="AS14" s="37"/>
      <c r="AT14" s="37"/>
      <c r="AU14" s="37"/>
      <c r="AV14" s="37"/>
      <c r="AW14" s="24">
        <f>Table7[[#This Row],[Affected population: IDP (HH) ]]+Table7[[#This Row],[Affected population: Returnee (HH) ]]+Table7[[#This Row],[Affected population: Relocated (HH) ]]</f>
        <v>441</v>
      </c>
      <c r="AX14" s="24">
        <f>Table7[[#This Row],[Affected population: IDP (ind) ]]+Table7[[#This Row],[Affected population: Returnee (ind) ]]+Table7[[#This Row],[Affected population: Relocated (ind) ]]</f>
        <v>2205</v>
      </c>
      <c r="AY14" s="37">
        <v>148</v>
      </c>
      <c r="AZ14" s="37">
        <v>201</v>
      </c>
      <c r="BA14" s="37">
        <v>192</v>
      </c>
      <c r="BB14" s="37">
        <v>210</v>
      </c>
      <c r="BC14" s="37">
        <v>223</v>
      </c>
      <c r="BD14" s="37">
        <v>298</v>
      </c>
      <c r="BE14" s="37">
        <v>280</v>
      </c>
      <c r="BF14" s="37">
        <v>344</v>
      </c>
      <c r="BG14" s="37">
        <v>110</v>
      </c>
      <c r="BH14" s="37">
        <v>199</v>
      </c>
      <c r="BI14" s="24">
        <f>Table7[[#This Row],[M &lt;1]]+Table7[[#This Row],[M 1-5]]+Table7[[#This Row],[M 6-17]]+Table7[[#This Row],[M 18-59 ]]+Table7[[#This Row],[M &gt;60]]</f>
        <v>953</v>
      </c>
      <c r="BJ14" s="24">
        <f>Table7[[#This Row],[F &lt;1]]+Table7[[#This Row],[F 1-5]]+Table7[[#This Row],[F 6-17 ]]+Table7[[#This Row],[F 18-59]]+Table7[[#This Row],[F &gt;60 ]]</f>
        <v>1252</v>
      </c>
      <c r="BK14" s="24">
        <f>Table7[[#This Row],[M total]]+Table7[[#This Row],[F total]]</f>
        <v>2205</v>
      </c>
      <c r="BL14" s="24" t="b">
        <f>Table7[[#This Row],[Total individuals]]=Table7[[#This Row],[Total affected population individuals]]</f>
        <v>1</v>
      </c>
      <c r="BM14" s="22" t="s">
        <v>375</v>
      </c>
      <c r="BN14" s="22" t="s">
        <v>375</v>
      </c>
      <c r="BO14" s="22" t="s">
        <v>375</v>
      </c>
      <c r="BP14" s="22" t="s">
        <v>375</v>
      </c>
      <c r="BQ14" s="22" t="s">
        <v>375</v>
      </c>
      <c r="BR14" s="22" t="s">
        <v>375</v>
      </c>
      <c r="BS14" s="22" t="s">
        <v>375</v>
      </c>
      <c r="BT14" s="22" t="s">
        <v>373</v>
      </c>
      <c r="BU14" s="22" t="s">
        <v>68</v>
      </c>
      <c r="BV14" s="22" t="s">
        <v>373</v>
      </c>
      <c r="BW14" s="22" t="s">
        <v>375</v>
      </c>
      <c r="BX14" s="22" t="s">
        <v>373</v>
      </c>
      <c r="BY14" s="22" t="s">
        <v>373</v>
      </c>
      <c r="BZ14" s="22" t="s">
        <v>373</v>
      </c>
      <c r="CA14" s="22" t="s">
        <v>373</v>
      </c>
      <c r="CB14" s="22" t="s">
        <v>373</v>
      </c>
      <c r="CC14" s="22" t="s">
        <v>377</v>
      </c>
      <c r="CD14" s="22"/>
      <c r="CE14" s="22" t="s">
        <v>430</v>
      </c>
      <c r="CF14" s="22"/>
    </row>
    <row r="15" spans="1:84" s="17" customFormat="1">
      <c r="A15" s="20">
        <v>43886</v>
      </c>
      <c r="B15" s="20">
        <v>43882</v>
      </c>
      <c r="C15" s="20">
        <v>43886</v>
      </c>
      <c r="D15" s="22" t="s">
        <v>449</v>
      </c>
      <c r="E15" s="22" t="s">
        <v>94</v>
      </c>
      <c r="F15" s="22" t="s">
        <v>450</v>
      </c>
      <c r="G15" s="22" t="s">
        <v>451</v>
      </c>
      <c r="H15" s="22" t="s">
        <v>452</v>
      </c>
      <c r="I15" s="22" t="s">
        <v>453</v>
      </c>
      <c r="J15" s="22"/>
      <c r="K15" s="22" t="s">
        <v>454</v>
      </c>
      <c r="L15" s="23">
        <v>7.2251000000000003</v>
      </c>
      <c r="M15" s="23">
        <v>28.242899999999999</v>
      </c>
      <c r="N15" s="23" t="s">
        <v>30</v>
      </c>
      <c r="O15" s="22" t="s">
        <v>67</v>
      </c>
      <c r="P15" s="22" t="s">
        <v>449</v>
      </c>
      <c r="Q15" s="22" t="s">
        <v>94</v>
      </c>
      <c r="R15" s="22" t="s">
        <v>450</v>
      </c>
      <c r="S15" s="22" t="s">
        <v>451</v>
      </c>
      <c r="T15" s="22" t="s">
        <v>452</v>
      </c>
      <c r="U15" s="22" t="s">
        <v>453</v>
      </c>
      <c r="V15" s="22" t="s">
        <v>455</v>
      </c>
      <c r="W15" s="22">
        <v>7.4006309999999997</v>
      </c>
      <c r="X15" s="22">
        <v>28.409233</v>
      </c>
      <c r="Y15" s="22" t="s">
        <v>370</v>
      </c>
      <c r="Z15" s="22" t="s">
        <v>37</v>
      </c>
      <c r="AA15" s="22" t="s">
        <v>392</v>
      </c>
      <c r="AB15" s="22" t="s">
        <v>281</v>
      </c>
      <c r="AC15" s="22" t="s">
        <v>372</v>
      </c>
      <c r="AD15" s="22"/>
      <c r="AE15" s="22" t="s">
        <v>456</v>
      </c>
      <c r="AF15" s="22" t="s">
        <v>373</v>
      </c>
      <c r="AG15" s="22" t="s">
        <v>68</v>
      </c>
      <c r="AH15" s="22" t="s">
        <v>68</v>
      </c>
      <c r="AI15" s="22" t="s">
        <v>68</v>
      </c>
      <c r="AJ15" s="22" t="s">
        <v>68</v>
      </c>
      <c r="AK15" s="22" t="s">
        <v>68</v>
      </c>
      <c r="AL15" s="22" t="s">
        <v>375</v>
      </c>
      <c r="AM15" s="22" t="s">
        <v>68</v>
      </c>
      <c r="AN15" s="22" t="s">
        <v>68</v>
      </c>
      <c r="AO15" s="22" t="s">
        <v>68</v>
      </c>
      <c r="AP15" s="22" t="s">
        <v>68</v>
      </c>
      <c r="AQ15" s="37">
        <v>208</v>
      </c>
      <c r="AR15" s="37">
        <v>1102</v>
      </c>
      <c r="AS15" s="37"/>
      <c r="AT15" s="37"/>
      <c r="AU15" s="37"/>
      <c r="AV15" s="37"/>
      <c r="AW15" s="24">
        <f>Table7[[#This Row],[Affected population: IDP (HH) ]]+Table7[[#This Row],[Affected population: Returnee (HH) ]]+Table7[[#This Row],[Affected population: Relocated (HH) ]]</f>
        <v>208</v>
      </c>
      <c r="AX15" s="24">
        <f>Table7[[#This Row],[Affected population: IDP (ind) ]]+Table7[[#This Row],[Affected population: Returnee (ind) ]]+Table7[[#This Row],[Affected population: Relocated (ind) ]]</f>
        <v>1102</v>
      </c>
      <c r="AY15" s="37">
        <v>41</v>
      </c>
      <c r="AZ15" s="37">
        <v>146</v>
      </c>
      <c r="BA15" s="37">
        <v>76</v>
      </c>
      <c r="BB15" s="37">
        <v>288</v>
      </c>
      <c r="BC15" s="37">
        <v>94</v>
      </c>
      <c r="BD15" s="37">
        <v>219</v>
      </c>
      <c r="BE15" s="37">
        <v>55</v>
      </c>
      <c r="BF15" s="37">
        <v>85</v>
      </c>
      <c r="BG15" s="37">
        <v>47</v>
      </c>
      <c r="BH15" s="37">
        <v>51</v>
      </c>
      <c r="BI15" s="24">
        <f>Table7[[#This Row],[M &lt;1]]+Table7[[#This Row],[M 1-5]]+Table7[[#This Row],[M 6-17]]+Table7[[#This Row],[M 18-59 ]]+Table7[[#This Row],[M &gt;60]]</f>
        <v>313</v>
      </c>
      <c r="BJ15" s="24">
        <f>Table7[[#This Row],[F &lt;1]]+Table7[[#This Row],[F 1-5]]+Table7[[#This Row],[F 6-17 ]]+Table7[[#This Row],[F 18-59]]+Table7[[#This Row],[F &gt;60 ]]</f>
        <v>789</v>
      </c>
      <c r="BK15" s="24">
        <f>Table7[[#This Row],[M total]]+Table7[[#This Row],[F total]]</f>
        <v>1102</v>
      </c>
      <c r="BL15" s="24" t="b">
        <f>Table7[[#This Row],[Total individuals]]=Table7[[#This Row],[Total affected population individuals]]</f>
        <v>1</v>
      </c>
      <c r="BM15" s="22" t="s">
        <v>375</v>
      </c>
      <c r="BN15" s="22" t="s">
        <v>375</v>
      </c>
      <c r="BO15" s="22" t="s">
        <v>375</v>
      </c>
      <c r="BP15" s="22" t="s">
        <v>373</v>
      </c>
      <c r="BQ15" s="22" t="s">
        <v>373</v>
      </c>
      <c r="BR15" s="22" t="s">
        <v>373</v>
      </c>
      <c r="BS15" s="22" t="s">
        <v>373</v>
      </c>
      <c r="BT15" s="22" t="s">
        <v>373</v>
      </c>
      <c r="BU15" s="22" t="s">
        <v>68</v>
      </c>
      <c r="BV15" s="22" t="s">
        <v>373</v>
      </c>
      <c r="BW15" s="22" t="s">
        <v>373</v>
      </c>
      <c r="BX15" s="22" t="s">
        <v>373</v>
      </c>
      <c r="BY15" s="22" t="s">
        <v>375</v>
      </c>
      <c r="BZ15" s="22" t="s">
        <v>375</v>
      </c>
      <c r="CA15" s="22" t="s">
        <v>375</v>
      </c>
      <c r="CB15" s="22" t="s">
        <v>397</v>
      </c>
      <c r="CC15" s="22" t="s">
        <v>377</v>
      </c>
      <c r="CD15" s="22"/>
      <c r="CE15" s="22" t="s">
        <v>378</v>
      </c>
      <c r="CF15" s="22"/>
    </row>
    <row r="16" spans="1:84" s="17" customFormat="1">
      <c r="A16" s="20">
        <v>43886</v>
      </c>
      <c r="B16" s="20">
        <v>43882</v>
      </c>
      <c r="C16" s="20">
        <v>43886</v>
      </c>
      <c r="D16" s="22" t="s">
        <v>449</v>
      </c>
      <c r="E16" s="22" t="s">
        <v>94</v>
      </c>
      <c r="F16" s="22" t="s">
        <v>450</v>
      </c>
      <c r="G16" s="22" t="s">
        <v>451</v>
      </c>
      <c r="H16" s="22" t="s">
        <v>452</v>
      </c>
      <c r="I16" s="22" t="s">
        <v>453</v>
      </c>
      <c r="J16" s="22"/>
      <c r="K16" s="22" t="s">
        <v>457</v>
      </c>
      <c r="L16" s="23">
        <v>7.2290400000000004</v>
      </c>
      <c r="M16" s="23">
        <v>28.253699999999998</v>
      </c>
      <c r="N16" s="23" t="s">
        <v>30</v>
      </c>
      <c r="O16" s="22" t="s">
        <v>67</v>
      </c>
      <c r="P16" s="22" t="s">
        <v>449</v>
      </c>
      <c r="Q16" s="22" t="s">
        <v>94</v>
      </c>
      <c r="R16" s="22" t="s">
        <v>450</v>
      </c>
      <c r="S16" s="22" t="s">
        <v>451</v>
      </c>
      <c r="T16" s="22" t="s">
        <v>452</v>
      </c>
      <c r="U16" s="22" t="s">
        <v>453</v>
      </c>
      <c r="V16" s="22" t="s">
        <v>455</v>
      </c>
      <c r="W16" s="22">
        <v>7.4006309999999997</v>
      </c>
      <c r="X16" s="22">
        <v>28.409233</v>
      </c>
      <c r="Y16" s="22" t="s">
        <v>370</v>
      </c>
      <c r="Z16" s="22" t="s">
        <v>37</v>
      </c>
      <c r="AA16" s="22" t="s">
        <v>392</v>
      </c>
      <c r="AB16" s="22" t="s">
        <v>281</v>
      </c>
      <c r="AC16" s="22" t="s">
        <v>372</v>
      </c>
      <c r="AD16" s="22"/>
      <c r="AE16" s="22" t="s">
        <v>456</v>
      </c>
      <c r="AF16" s="22" t="s">
        <v>373</v>
      </c>
      <c r="AG16" s="22" t="s">
        <v>68</v>
      </c>
      <c r="AH16" s="22" t="s">
        <v>68</v>
      </c>
      <c r="AI16" s="22" t="s">
        <v>68</v>
      </c>
      <c r="AJ16" s="22" t="s">
        <v>68</v>
      </c>
      <c r="AK16" s="22" t="s">
        <v>68</v>
      </c>
      <c r="AL16" s="22" t="s">
        <v>375</v>
      </c>
      <c r="AM16" s="22" t="s">
        <v>68</v>
      </c>
      <c r="AN16" s="22" t="s">
        <v>68</v>
      </c>
      <c r="AO16" s="22" t="s">
        <v>68</v>
      </c>
      <c r="AP16" s="22" t="s">
        <v>68</v>
      </c>
      <c r="AQ16" s="37">
        <v>95</v>
      </c>
      <c r="AR16" s="37">
        <v>501</v>
      </c>
      <c r="AS16" s="37"/>
      <c r="AT16" s="37"/>
      <c r="AU16" s="37"/>
      <c r="AV16" s="37"/>
      <c r="AW16" s="24">
        <f>Table7[[#This Row],[Affected population: IDP (HH) ]]+Table7[[#This Row],[Affected population: Returnee (HH) ]]+Table7[[#This Row],[Affected population: Relocated (HH) ]]</f>
        <v>95</v>
      </c>
      <c r="AX16" s="24">
        <f>Table7[[#This Row],[Affected population: IDP (ind) ]]+Table7[[#This Row],[Affected population: Returnee (ind) ]]+Table7[[#This Row],[Affected population: Relocated (ind) ]]</f>
        <v>501</v>
      </c>
      <c r="AY16" s="37">
        <v>28</v>
      </c>
      <c r="AZ16" s="37">
        <v>63</v>
      </c>
      <c r="BA16" s="37">
        <v>59</v>
      </c>
      <c r="BB16" s="37">
        <v>86</v>
      </c>
      <c r="BC16" s="37">
        <v>43</v>
      </c>
      <c r="BD16" s="37">
        <v>74</v>
      </c>
      <c r="BE16" s="37">
        <v>37</v>
      </c>
      <c r="BF16" s="37">
        <v>64</v>
      </c>
      <c r="BG16" s="37">
        <v>17</v>
      </c>
      <c r="BH16" s="37">
        <v>30</v>
      </c>
      <c r="BI16" s="24">
        <f>Table7[[#This Row],[M &lt;1]]+Table7[[#This Row],[M 1-5]]+Table7[[#This Row],[M 6-17]]+Table7[[#This Row],[M 18-59 ]]+Table7[[#This Row],[M &gt;60]]</f>
        <v>184</v>
      </c>
      <c r="BJ16" s="24">
        <f>Table7[[#This Row],[F &lt;1]]+Table7[[#This Row],[F 1-5]]+Table7[[#This Row],[F 6-17 ]]+Table7[[#This Row],[F 18-59]]+Table7[[#This Row],[F &gt;60 ]]</f>
        <v>317</v>
      </c>
      <c r="BK16" s="24">
        <f>Table7[[#This Row],[M total]]+Table7[[#This Row],[F total]]</f>
        <v>501</v>
      </c>
      <c r="BL16" s="24" t="b">
        <f>Table7[[#This Row],[Total individuals]]=Table7[[#This Row],[Total affected population individuals]]</f>
        <v>1</v>
      </c>
      <c r="BM16" s="22" t="s">
        <v>375</v>
      </c>
      <c r="BN16" s="22" t="s">
        <v>375</v>
      </c>
      <c r="BO16" s="22" t="s">
        <v>375</v>
      </c>
      <c r="BP16" s="22" t="s">
        <v>373</v>
      </c>
      <c r="BQ16" s="22" t="s">
        <v>373</v>
      </c>
      <c r="BR16" s="22" t="s">
        <v>373</v>
      </c>
      <c r="BS16" s="22" t="s">
        <v>373</v>
      </c>
      <c r="BT16" s="22" t="s">
        <v>373</v>
      </c>
      <c r="BU16" s="22" t="s">
        <v>68</v>
      </c>
      <c r="BV16" s="22" t="s">
        <v>373</v>
      </c>
      <c r="BW16" s="22" t="s">
        <v>373</v>
      </c>
      <c r="BX16" s="22" t="s">
        <v>373</v>
      </c>
      <c r="BY16" s="22" t="s">
        <v>375</v>
      </c>
      <c r="BZ16" s="22" t="s">
        <v>375</v>
      </c>
      <c r="CA16" s="22" t="s">
        <v>375</v>
      </c>
      <c r="CB16" s="22" t="s">
        <v>397</v>
      </c>
      <c r="CC16" s="22" t="s">
        <v>377</v>
      </c>
      <c r="CD16" s="22"/>
      <c r="CE16" s="22" t="s">
        <v>378</v>
      </c>
      <c r="CF16" s="22"/>
    </row>
    <row r="17" spans="1:84" s="17" customFormat="1">
      <c r="A17" s="20">
        <v>43886</v>
      </c>
      <c r="B17" s="20">
        <v>43882</v>
      </c>
      <c r="C17" s="20">
        <v>43886</v>
      </c>
      <c r="D17" s="22" t="s">
        <v>449</v>
      </c>
      <c r="E17" s="22" t="s">
        <v>94</v>
      </c>
      <c r="F17" s="22" t="s">
        <v>450</v>
      </c>
      <c r="G17" s="22" t="s">
        <v>451</v>
      </c>
      <c r="H17" s="22" t="s">
        <v>452</v>
      </c>
      <c r="I17" s="22" t="s">
        <v>453</v>
      </c>
      <c r="J17" s="22"/>
      <c r="K17" s="22" t="s">
        <v>458</v>
      </c>
      <c r="L17" s="23">
        <v>7.1721000000000004</v>
      </c>
      <c r="M17" s="23">
        <v>28.264900000000001</v>
      </c>
      <c r="N17" s="23" t="s">
        <v>30</v>
      </c>
      <c r="O17" s="22" t="s">
        <v>67</v>
      </c>
      <c r="P17" s="22" t="s">
        <v>449</v>
      </c>
      <c r="Q17" s="22" t="s">
        <v>94</v>
      </c>
      <c r="R17" s="22" t="s">
        <v>450</v>
      </c>
      <c r="S17" s="22" t="s">
        <v>451</v>
      </c>
      <c r="T17" s="22" t="s">
        <v>452</v>
      </c>
      <c r="U17" s="22" t="s">
        <v>453</v>
      </c>
      <c r="V17" s="22" t="s">
        <v>459</v>
      </c>
      <c r="W17" s="22">
        <v>7.2619550000000004</v>
      </c>
      <c r="X17" s="22">
        <v>28.342255999999999</v>
      </c>
      <c r="Y17" s="22" t="s">
        <v>370</v>
      </c>
      <c r="Z17" s="22" t="s">
        <v>37</v>
      </c>
      <c r="AA17" s="22" t="s">
        <v>392</v>
      </c>
      <c r="AB17" s="22" t="s">
        <v>281</v>
      </c>
      <c r="AC17" s="22" t="s">
        <v>372</v>
      </c>
      <c r="AD17" s="22"/>
      <c r="AE17" s="22" t="s">
        <v>395</v>
      </c>
      <c r="AF17" s="22" t="s">
        <v>373</v>
      </c>
      <c r="AG17" s="22" t="s">
        <v>68</v>
      </c>
      <c r="AH17" s="22" t="s">
        <v>68</v>
      </c>
      <c r="AI17" s="22" t="s">
        <v>68</v>
      </c>
      <c r="AJ17" s="22" t="s">
        <v>68</v>
      </c>
      <c r="AK17" s="22" t="s">
        <v>68</v>
      </c>
      <c r="AL17" s="22" t="s">
        <v>375</v>
      </c>
      <c r="AM17" s="22" t="s">
        <v>68</v>
      </c>
      <c r="AN17" s="22" t="s">
        <v>68</v>
      </c>
      <c r="AO17" s="22" t="s">
        <v>68</v>
      </c>
      <c r="AP17" s="22" t="s">
        <v>68</v>
      </c>
      <c r="AQ17" s="37">
        <v>495</v>
      </c>
      <c r="AR17" s="37">
        <v>2621</v>
      </c>
      <c r="AS17" s="37"/>
      <c r="AT17" s="37"/>
      <c r="AU17" s="37"/>
      <c r="AV17" s="37"/>
      <c r="AW17" s="24">
        <f>Table7[[#This Row],[Affected population: IDP (HH) ]]+Table7[[#This Row],[Affected population: Returnee (HH) ]]+Table7[[#This Row],[Affected population: Relocated (HH) ]]</f>
        <v>495</v>
      </c>
      <c r="AX17" s="24">
        <f>Table7[[#This Row],[Affected population: IDP (ind) ]]+Table7[[#This Row],[Affected population: Returnee (ind) ]]+Table7[[#This Row],[Affected population: Relocated (ind) ]]</f>
        <v>2621</v>
      </c>
      <c r="AY17" s="37">
        <v>103</v>
      </c>
      <c r="AZ17" s="37">
        <v>616</v>
      </c>
      <c r="BA17" s="37">
        <v>143</v>
      </c>
      <c r="BB17" s="37">
        <v>318</v>
      </c>
      <c r="BC17" s="37">
        <v>231</v>
      </c>
      <c r="BD17" s="37">
        <v>587</v>
      </c>
      <c r="BE17" s="37">
        <v>94</v>
      </c>
      <c r="BF17" s="37">
        <v>396</v>
      </c>
      <c r="BG17" s="37">
        <v>39</v>
      </c>
      <c r="BH17" s="37">
        <v>94</v>
      </c>
      <c r="BI17" s="24">
        <f>Table7[[#This Row],[M &lt;1]]+Table7[[#This Row],[M 1-5]]+Table7[[#This Row],[M 6-17]]+Table7[[#This Row],[M 18-59 ]]+Table7[[#This Row],[M &gt;60]]</f>
        <v>610</v>
      </c>
      <c r="BJ17" s="24">
        <f>Table7[[#This Row],[F &lt;1]]+Table7[[#This Row],[F 1-5]]+Table7[[#This Row],[F 6-17 ]]+Table7[[#This Row],[F 18-59]]+Table7[[#This Row],[F &gt;60 ]]</f>
        <v>2011</v>
      </c>
      <c r="BK17" s="24">
        <f>Table7[[#This Row],[M total]]+Table7[[#This Row],[F total]]</f>
        <v>2621</v>
      </c>
      <c r="BL17" s="24" t="b">
        <f>Table7[[#This Row],[Total individuals]]=Table7[[#This Row],[Total affected population individuals]]</f>
        <v>1</v>
      </c>
      <c r="BM17" s="22" t="s">
        <v>375</v>
      </c>
      <c r="BN17" s="22" t="s">
        <v>375</v>
      </c>
      <c r="BO17" s="22" t="s">
        <v>375</v>
      </c>
      <c r="BP17" s="22" t="s">
        <v>373</v>
      </c>
      <c r="BQ17" s="22" t="s">
        <v>373</v>
      </c>
      <c r="BR17" s="22" t="s">
        <v>373</v>
      </c>
      <c r="BS17" s="22" t="s">
        <v>373</v>
      </c>
      <c r="BT17" s="22" t="s">
        <v>373</v>
      </c>
      <c r="BU17" s="22" t="s">
        <v>68</v>
      </c>
      <c r="BV17" s="22" t="s">
        <v>373</v>
      </c>
      <c r="BW17" s="22" t="s">
        <v>373</v>
      </c>
      <c r="BX17" s="22" t="s">
        <v>373</v>
      </c>
      <c r="BY17" s="22" t="s">
        <v>375</v>
      </c>
      <c r="BZ17" s="22" t="s">
        <v>375</v>
      </c>
      <c r="CA17" s="22" t="s">
        <v>375</v>
      </c>
      <c r="CB17" s="22" t="s">
        <v>397</v>
      </c>
      <c r="CC17" s="22" t="s">
        <v>377</v>
      </c>
      <c r="CD17" s="22"/>
      <c r="CE17" s="22" t="s">
        <v>378</v>
      </c>
      <c r="CF17" s="22"/>
    </row>
    <row r="18" spans="1:84" s="17" customFormat="1">
      <c r="A18" s="20">
        <v>43888</v>
      </c>
      <c r="B18" s="20">
        <v>43875</v>
      </c>
      <c r="C18" s="20">
        <v>43888</v>
      </c>
      <c r="D18" s="22" t="s">
        <v>419</v>
      </c>
      <c r="E18" s="22" t="s">
        <v>83</v>
      </c>
      <c r="F18" s="22" t="s">
        <v>420</v>
      </c>
      <c r="G18" s="22" t="s">
        <v>421</v>
      </c>
      <c r="H18" s="22" t="s">
        <v>422</v>
      </c>
      <c r="I18" s="22" t="s">
        <v>421</v>
      </c>
      <c r="J18" s="22"/>
      <c r="K18" s="22" t="s">
        <v>421</v>
      </c>
      <c r="L18" s="23">
        <v>9.2921700000000005</v>
      </c>
      <c r="M18" s="23">
        <v>29.787600000000001</v>
      </c>
      <c r="N18" s="23" t="s">
        <v>404</v>
      </c>
      <c r="O18" s="22" t="s">
        <v>423</v>
      </c>
      <c r="P18" s="28" t="s">
        <v>424</v>
      </c>
      <c r="Q18" s="28" t="s">
        <v>425</v>
      </c>
      <c r="R18" s="22" t="s">
        <v>426</v>
      </c>
      <c r="S18" s="22" t="s">
        <v>425</v>
      </c>
      <c r="T18" s="22" t="s">
        <v>383</v>
      </c>
      <c r="U18" s="22" t="s">
        <v>383</v>
      </c>
      <c r="V18" s="22"/>
      <c r="W18" s="22">
        <v>15.46186</v>
      </c>
      <c r="X18" s="22">
        <v>32.630760000000002</v>
      </c>
      <c r="Y18" s="22" t="s">
        <v>411</v>
      </c>
      <c r="Z18" s="22" t="s">
        <v>68</v>
      </c>
      <c r="AA18" s="22" t="s">
        <v>68</v>
      </c>
      <c r="AB18" s="22" t="s">
        <v>281</v>
      </c>
      <c r="AC18" s="22" t="s">
        <v>427</v>
      </c>
      <c r="AD18" s="22" t="s">
        <v>375</v>
      </c>
      <c r="AE18" s="22" t="s">
        <v>395</v>
      </c>
      <c r="AF18" s="22" t="s">
        <v>373</v>
      </c>
      <c r="AG18" s="22" t="s">
        <v>68</v>
      </c>
      <c r="AH18" s="22" t="s">
        <v>68</v>
      </c>
      <c r="AI18" s="22" t="s">
        <v>68</v>
      </c>
      <c r="AJ18" s="22" t="s">
        <v>68</v>
      </c>
      <c r="AK18" s="22" t="s">
        <v>68</v>
      </c>
      <c r="AL18" s="22" t="s">
        <v>373</v>
      </c>
      <c r="AM18" s="31">
        <v>41931</v>
      </c>
      <c r="AN18" s="31">
        <v>7634</v>
      </c>
      <c r="AO18" s="22" t="s">
        <v>374</v>
      </c>
      <c r="AP18" s="22" t="s">
        <v>377</v>
      </c>
      <c r="AQ18" s="37">
        <v>0</v>
      </c>
      <c r="AR18" s="37">
        <v>0</v>
      </c>
      <c r="AS18" s="37">
        <v>91</v>
      </c>
      <c r="AT18" s="37">
        <v>355</v>
      </c>
      <c r="AU18" s="37"/>
      <c r="AV18" s="37"/>
      <c r="AW18" s="24">
        <f>Table7[[#This Row],[Affected population: IDP (HH) ]]+Table7[[#This Row],[Affected population: Returnee (HH) ]]+Table7[[#This Row],[Affected population: Relocated (HH) ]]</f>
        <v>91</v>
      </c>
      <c r="AX18" s="24">
        <f>Table7[[#This Row],[Affected population: IDP (ind) ]]+Table7[[#This Row],[Affected population: Returnee (ind) ]]+Table7[[#This Row],[Affected population: Relocated (ind) ]]</f>
        <v>355</v>
      </c>
      <c r="AY18" s="37">
        <v>6</v>
      </c>
      <c r="AZ18" s="37">
        <v>7</v>
      </c>
      <c r="BA18" s="37">
        <v>20</v>
      </c>
      <c r="BB18" s="37">
        <v>37</v>
      </c>
      <c r="BC18" s="37">
        <v>59</v>
      </c>
      <c r="BD18" s="37">
        <v>58</v>
      </c>
      <c r="BE18" s="37">
        <v>80</v>
      </c>
      <c r="BF18" s="37">
        <v>65</v>
      </c>
      <c r="BG18" s="37">
        <v>10</v>
      </c>
      <c r="BH18" s="37">
        <v>13</v>
      </c>
      <c r="BI18" s="24">
        <f>Table7[[#This Row],[M &lt;1]]+Table7[[#This Row],[M 1-5]]+Table7[[#This Row],[M 6-17]]+Table7[[#This Row],[M 18-59 ]]+Table7[[#This Row],[M &gt;60]]</f>
        <v>175</v>
      </c>
      <c r="BJ18" s="24">
        <f>Table7[[#This Row],[F &lt;1]]+Table7[[#This Row],[F 1-5]]+Table7[[#This Row],[F 6-17 ]]+Table7[[#This Row],[F 18-59]]+Table7[[#This Row],[F &gt;60 ]]</f>
        <v>180</v>
      </c>
      <c r="BK18" s="24">
        <f>Table7[[#This Row],[M total]]+Table7[[#This Row],[F total]]</f>
        <v>355</v>
      </c>
      <c r="BL18" s="24" t="b">
        <f>Table7[[#This Row],[Total individuals]]=Table7[[#This Row],[Total affected population individuals]]</f>
        <v>1</v>
      </c>
      <c r="BM18" s="22" t="s">
        <v>375</v>
      </c>
      <c r="BN18" s="22" t="s">
        <v>375</v>
      </c>
      <c r="BO18" s="22" t="s">
        <v>375</v>
      </c>
      <c r="BP18" s="22" t="s">
        <v>375</v>
      </c>
      <c r="BQ18" s="22" t="s">
        <v>375</v>
      </c>
      <c r="BR18" s="22" t="s">
        <v>375</v>
      </c>
      <c r="BS18" s="22" t="s">
        <v>373</v>
      </c>
      <c r="BT18" s="22" t="s">
        <v>373</v>
      </c>
      <c r="BU18" s="22" t="s">
        <v>68</v>
      </c>
      <c r="BV18" s="22" t="s">
        <v>373</v>
      </c>
      <c r="BW18" s="22" t="s">
        <v>373</v>
      </c>
      <c r="BX18" s="22" t="s">
        <v>373</v>
      </c>
      <c r="BY18" s="22" t="s">
        <v>396</v>
      </c>
      <c r="BZ18" s="22" t="s">
        <v>397</v>
      </c>
      <c r="CA18" s="22" t="s">
        <v>397</v>
      </c>
      <c r="CB18" s="22" t="s">
        <v>375</v>
      </c>
      <c r="CC18" s="22" t="s">
        <v>377</v>
      </c>
      <c r="CD18" s="22"/>
      <c r="CE18" s="22" t="s">
        <v>430</v>
      </c>
      <c r="CF18" s="22"/>
    </row>
    <row r="19" spans="1:84" s="17" customFormat="1">
      <c r="A19" s="20">
        <v>43889</v>
      </c>
      <c r="B19" s="21" t="s">
        <v>383</v>
      </c>
      <c r="C19" s="21" t="s">
        <v>383</v>
      </c>
      <c r="D19" s="22" t="s">
        <v>398</v>
      </c>
      <c r="E19" s="22" t="s">
        <v>66</v>
      </c>
      <c r="F19" s="22" t="s">
        <v>399</v>
      </c>
      <c r="G19" s="22" t="s">
        <v>400</v>
      </c>
      <c r="H19" s="22" t="s">
        <v>460</v>
      </c>
      <c r="I19" s="22" t="s">
        <v>461</v>
      </c>
      <c r="J19" s="22"/>
      <c r="K19" s="22" t="s">
        <v>462</v>
      </c>
      <c r="L19" s="23">
        <v>3.7563599999999999</v>
      </c>
      <c r="M19" s="23">
        <v>30.891819999999999</v>
      </c>
      <c r="N19" s="23" t="s">
        <v>404</v>
      </c>
      <c r="O19" s="22" t="s">
        <v>463</v>
      </c>
      <c r="P19" s="28" t="s">
        <v>464</v>
      </c>
      <c r="Q19" s="22" t="s">
        <v>465</v>
      </c>
      <c r="R19" s="28" t="s">
        <v>466</v>
      </c>
      <c r="S19" s="22" t="s">
        <v>467</v>
      </c>
      <c r="T19" s="22" t="s">
        <v>383</v>
      </c>
      <c r="U19" s="22" t="s">
        <v>383</v>
      </c>
      <c r="V19" s="22" t="s">
        <v>468</v>
      </c>
      <c r="W19" s="22" t="s">
        <v>68</v>
      </c>
      <c r="X19" s="22" t="s">
        <v>68</v>
      </c>
      <c r="Y19" s="22" t="s">
        <v>469</v>
      </c>
      <c r="Z19" s="22" t="s">
        <v>37</v>
      </c>
      <c r="AA19" s="22" t="s">
        <v>412</v>
      </c>
      <c r="AB19" s="22" t="s">
        <v>281</v>
      </c>
      <c r="AC19" s="22" t="s">
        <v>372</v>
      </c>
      <c r="AD19" s="22" t="s">
        <v>375</v>
      </c>
      <c r="AE19" s="22" t="s">
        <v>395</v>
      </c>
      <c r="AF19" s="22" t="s">
        <v>373</v>
      </c>
      <c r="AG19" s="22" t="s">
        <v>68</v>
      </c>
      <c r="AH19" s="22" t="s">
        <v>68</v>
      </c>
      <c r="AI19" s="22" t="s">
        <v>68</v>
      </c>
      <c r="AJ19" s="22" t="s">
        <v>68</v>
      </c>
      <c r="AK19" s="22" t="s">
        <v>68</v>
      </c>
      <c r="AL19" s="22" t="s">
        <v>377</v>
      </c>
      <c r="AM19" s="22" t="s">
        <v>377</v>
      </c>
      <c r="AN19" s="22" t="s">
        <v>377</v>
      </c>
      <c r="AO19" s="22" t="s">
        <v>377</v>
      </c>
      <c r="AP19" s="22" t="s">
        <v>377</v>
      </c>
      <c r="AQ19" s="37">
        <v>115</v>
      </c>
      <c r="AR19" s="37">
        <v>467</v>
      </c>
      <c r="AS19" s="37"/>
      <c r="AT19" s="37"/>
      <c r="AU19" s="37"/>
      <c r="AV19" s="37"/>
      <c r="AW19" s="24">
        <f>Table7[[#This Row],[Affected population: IDP (HH) ]]+Table7[[#This Row],[Affected population: Returnee (HH) ]]+Table7[[#This Row],[Affected population: Relocated (HH) ]]</f>
        <v>115</v>
      </c>
      <c r="AX19" s="24">
        <f>Table7[[#This Row],[Affected population: IDP (ind) ]]+Table7[[#This Row],[Affected population: Returnee (ind) ]]+Table7[[#This Row],[Affected population: Relocated (ind) ]]</f>
        <v>467</v>
      </c>
      <c r="AY19" s="37">
        <v>12</v>
      </c>
      <c r="AZ19" s="37">
        <v>13</v>
      </c>
      <c r="BA19" s="37">
        <v>22</v>
      </c>
      <c r="BB19" s="37">
        <v>16</v>
      </c>
      <c r="BC19" s="37">
        <v>54</v>
      </c>
      <c r="BD19" s="37">
        <v>81</v>
      </c>
      <c r="BE19" s="37">
        <v>87</v>
      </c>
      <c r="BF19" s="37">
        <v>128</v>
      </c>
      <c r="BG19" s="37">
        <v>20</v>
      </c>
      <c r="BH19" s="37">
        <v>34</v>
      </c>
      <c r="BI19" s="24">
        <f>Table7[[#This Row],[M &lt;1]]+Table7[[#This Row],[M 1-5]]+Table7[[#This Row],[M 6-17]]+Table7[[#This Row],[M 18-59 ]]+Table7[[#This Row],[M &gt;60]]</f>
        <v>195</v>
      </c>
      <c r="BJ19" s="24">
        <f>Table7[[#This Row],[F &lt;1]]+Table7[[#This Row],[F 1-5]]+Table7[[#This Row],[F 6-17 ]]+Table7[[#This Row],[F 18-59]]+Table7[[#This Row],[F &gt;60 ]]</f>
        <v>272</v>
      </c>
      <c r="BK19" s="24">
        <f>Table7[[#This Row],[M total]]+Table7[[#This Row],[F total]]</f>
        <v>467</v>
      </c>
      <c r="BL19" s="24" t="b">
        <f>Table7[[#This Row],[Total individuals]]=Table7[[#This Row],[Total affected population individuals]]</f>
        <v>1</v>
      </c>
      <c r="BM19" s="22" t="s">
        <v>375</v>
      </c>
      <c r="BN19" s="22" t="s">
        <v>375</v>
      </c>
      <c r="BO19" s="22" t="s">
        <v>373</v>
      </c>
      <c r="BP19" s="22" t="s">
        <v>373</v>
      </c>
      <c r="BQ19" s="22" t="s">
        <v>373</v>
      </c>
      <c r="BR19" s="22" t="s">
        <v>373</v>
      </c>
      <c r="BS19" s="22" t="s">
        <v>373</v>
      </c>
      <c r="BT19" s="22" t="s">
        <v>373</v>
      </c>
      <c r="BU19" s="22" t="s">
        <v>68</v>
      </c>
      <c r="BV19" s="22" t="s">
        <v>373</v>
      </c>
      <c r="BW19" s="22" t="s">
        <v>373</v>
      </c>
      <c r="BX19" s="22" t="s">
        <v>373</v>
      </c>
      <c r="BY19" s="22" t="s">
        <v>373</v>
      </c>
      <c r="BZ19" s="22" t="s">
        <v>373</v>
      </c>
      <c r="CA19" s="22" t="s">
        <v>373</v>
      </c>
      <c r="CB19" s="22" t="s">
        <v>373</v>
      </c>
      <c r="CC19" s="22" t="s">
        <v>377</v>
      </c>
      <c r="CD19" s="22"/>
      <c r="CE19" s="22" t="s">
        <v>378</v>
      </c>
      <c r="CF19" s="22"/>
    </row>
    <row r="20" spans="1:84" s="17" customFormat="1">
      <c r="A20" s="20">
        <v>43890</v>
      </c>
      <c r="B20" s="21" t="s">
        <v>68</v>
      </c>
      <c r="C20" s="21" t="s">
        <v>68</v>
      </c>
      <c r="D20" s="22"/>
      <c r="E20" s="22" t="s">
        <v>365</v>
      </c>
      <c r="F20" s="22"/>
      <c r="G20" s="22" t="s">
        <v>365</v>
      </c>
      <c r="H20" s="22"/>
      <c r="I20" s="22" t="s">
        <v>470</v>
      </c>
      <c r="J20" s="22"/>
      <c r="K20" s="22" t="s">
        <v>471</v>
      </c>
      <c r="L20" s="23">
        <v>9.3615999999999993</v>
      </c>
      <c r="M20" s="23">
        <v>28.260999999999999</v>
      </c>
      <c r="N20" s="23" t="s">
        <v>30</v>
      </c>
      <c r="O20" s="22" t="s">
        <v>67</v>
      </c>
      <c r="P20" s="22"/>
      <c r="Q20" s="22" t="s">
        <v>365</v>
      </c>
      <c r="R20" s="22"/>
      <c r="S20" s="22" t="s">
        <v>365</v>
      </c>
      <c r="T20" s="22"/>
      <c r="U20" s="22" t="s">
        <v>366</v>
      </c>
      <c r="V20" s="22" t="s">
        <v>381</v>
      </c>
      <c r="W20" s="22">
        <v>9.7059999999999995</v>
      </c>
      <c r="X20" s="22">
        <v>28.425000000000001</v>
      </c>
      <c r="Y20" s="22" t="s">
        <v>391</v>
      </c>
      <c r="Z20" s="22" t="s">
        <v>37</v>
      </c>
      <c r="AA20" s="22" t="s">
        <v>371</v>
      </c>
      <c r="AB20" s="22" t="s">
        <v>281</v>
      </c>
      <c r="AC20" s="22" t="s">
        <v>372</v>
      </c>
      <c r="AD20" s="22"/>
      <c r="AE20" s="22" t="s">
        <v>456</v>
      </c>
      <c r="AF20" s="22" t="s">
        <v>373</v>
      </c>
      <c r="AG20" s="22" t="s">
        <v>68</v>
      </c>
      <c r="AH20" s="22" t="s">
        <v>68</v>
      </c>
      <c r="AI20" s="22" t="s">
        <v>68</v>
      </c>
      <c r="AJ20" s="22" t="s">
        <v>68</v>
      </c>
      <c r="AK20" s="22" t="s">
        <v>68</v>
      </c>
      <c r="AL20" s="22" t="s">
        <v>375</v>
      </c>
      <c r="AM20" s="22" t="s">
        <v>68</v>
      </c>
      <c r="AN20" s="22" t="s">
        <v>68</v>
      </c>
      <c r="AO20" s="22" t="s">
        <v>68</v>
      </c>
      <c r="AP20" s="22" t="s">
        <v>68</v>
      </c>
      <c r="AQ20" s="37">
        <v>58</v>
      </c>
      <c r="AR20" s="37">
        <v>535</v>
      </c>
      <c r="AS20" s="37"/>
      <c r="AT20" s="37"/>
      <c r="AU20" s="37"/>
      <c r="AV20" s="37"/>
      <c r="AW20" s="24">
        <f>Table7[[#This Row],[Affected population: IDP (HH) ]]+Table7[[#This Row],[Affected population: Returnee (HH) ]]+Table7[[#This Row],[Affected population: Relocated (HH) ]]</f>
        <v>58</v>
      </c>
      <c r="AX20" s="24">
        <f>Table7[[#This Row],[Affected population: IDP (ind) ]]+Table7[[#This Row],[Affected population: Returnee (ind) ]]+Table7[[#This Row],[Affected population: Relocated (ind) ]]</f>
        <v>535</v>
      </c>
      <c r="AY20" s="37">
        <v>24</v>
      </c>
      <c r="AZ20" s="37">
        <v>35</v>
      </c>
      <c r="BA20" s="37">
        <v>30</v>
      </c>
      <c r="BB20" s="37">
        <v>35</v>
      </c>
      <c r="BC20" s="37">
        <v>80</v>
      </c>
      <c r="BD20" s="37">
        <v>91</v>
      </c>
      <c r="BE20" s="37">
        <v>30</v>
      </c>
      <c r="BF20" s="37">
        <v>180</v>
      </c>
      <c r="BG20" s="37">
        <v>5</v>
      </c>
      <c r="BH20" s="37">
        <v>25</v>
      </c>
      <c r="BI20" s="24">
        <f>Table7[[#This Row],[M &lt;1]]+Table7[[#This Row],[M 1-5]]+Table7[[#This Row],[M 6-17]]+Table7[[#This Row],[M 18-59 ]]+Table7[[#This Row],[M &gt;60]]</f>
        <v>169</v>
      </c>
      <c r="BJ20" s="24">
        <f>Table7[[#This Row],[F &lt;1]]+Table7[[#This Row],[F 1-5]]+Table7[[#This Row],[F 6-17 ]]+Table7[[#This Row],[F 18-59]]+Table7[[#This Row],[F &gt;60 ]]</f>
        <v>366</v>
      </c>
      <c r="BK20" s="24">
        <f>Table7[[#This Row],[M total]]+Table7[[#This Row],[F total]]</f>
        <v>535</v>
      </c>
      <c r="BL20" s="24" t="b">
        <f>Table7[[#This Row],[Total individuals]]=Table7[[#This Row],[Total affected population individuals]]</f>
        <v>1</v>
      </c>
      <c r="BM20" s="22" t="s">
        <v>382</v>
      </c>
      <c r="BN20" s="22" t="s">
        <v>375</v>
      </c>
      <c r="BO20" s="22" t="s">
        <v>382</v>
      </c>
      <c r="BP20" s="22" t="s">
        <v>375</v>
      </c>
      <c r="BQ20" s="22" t="s">
        <v>375</v>
      </c>
      <c r="BR20" s="22" t="s">
        <v>375</v>
      </c>
      <c r="BS20" s="22" t="s">
        <v>373</v>
      </c>
      <c r="BT20" s="22" t="s">
        <v>373</v>
      </c>
      <c r="BU20" s="22" t="s">
        <v>68</v>
      </c>
      <c r="BV20" s="22" t="s">
        <v>373</v>
      </c>
      <c r="BW20" s="22" t="s">
        <v>373</v>
      </c>
      <c r="BX20" s="22" t="s">
        <v>373</v>
      </c>
      <c r="BY20" s="22" t="s">
        <v>373</v>
      </c>
      <c r="BZ20" s="22" t="s">
        <v>373</v>
      </c>
      <c r="CA20" s="22" t="s">
        <v>373</v>
      </c>
      <c r="CB20" s="22" t="s">
        <v>373</v>
      </c>
      <c r="CC20" s="22" t="s">
        <v>377</v>
      </c>
      <c r="CD20" s="22"/>
      <c r="CE20" s="22" t="s">
        <v>378</v>
      </c>
      <c r="CF20" s="22"/>
    </row>
    <row r="21" spans="1:84" s="17" customFormat="1">
      <c r="A21" s="20">
        <v>43894</v>
      </c>
      <c r="B21" s="20">
        <v>43891</v>
      </c>
      <c r="C21" s="20">
        <v>43894</v>
      </c>
      <c r="D21" s="22" t="s">
        <v>384</v>
      </c>
      <c r="E21" s="22" t="s">
        <v>76</v>
      </c>
      <c r="F21" s="22" t="s">
        <v>472</v>
      </c>
      <c r="G21" s="22" t="s">
        <v>473</v>
      </c>
      <c r="H21" s="22" t="s">
        <v>474</v>
      </c>
      <c r="I21" s="22" t="s">
        <v>475</v>
      </c>
      <c r="J21" s="22"/>
      <c r="K21" s="22" t="s">
        <v>476</v>
      </c>
      <c r="L21" s="23">
        <v>6.8248829999999998</v>
      </c>
      <c r="M21" s="23">
        <v>29.679433</v>
      </c>
      <c r="N21" s="23" t="s">
        <v>32</v>
      </c>
      <c r="O21" s="22" t="s">
        <v>67</v>
      </c>
      <c r="P21" s="28" t="s">
        <v>384</v>
      </c>
      <c r="Q21" s="22" t="s">
        <v>76</v>
      </c>
      <c r="R21" s="22" t="s">
        <v>477</v>
      </c>
      <c r="S21" s="22" t="s">
        <v>478</v>
      </c>
      <c r="T21" s="22" t="s">
        <v>479</v>
      </c>
      <c r="U21" s="22" t="s">
        <v>480</v>
      </c>
      <c r="V21" s="22" t="s">
        <v>481</v>
      </c>
      <c r="W21" s="22">
        <v>7.5647222220000003</v>
      </c>
      <c r="X21" s="22">
        <v>29.68944445</v>
      </c>
      <c r="Y21" s="22" t="s">
        <v>391</v>
      </c>
      <c r="Z21" s="22" t="s">
        <v>37</v>
      </c>
      <c r="AA21" s="22" t="s">
        <v>392</v>
      </c>
      <c r="AB21" s="22" t="s">
        <v>281</v>
      </c>
      <c r="AC21" s="22" t="s">
        <v>372</v>
      </c>
      <c r="AD21" s="22" t="s">
        <v>375</v>
      </c>
      <c r="AE21" s="22" t="s">
        <v>456</v>
      </c>
      <c r="AF21" s="22" t="s">
        <v>373</v>
      </c>
      <c r="AG21" s="22" t="s">
        <v>68</v>
      </c>
      <c r="AH21" s="22" t="s">
        <v>68</v>
      </c>
      <c r="AI21" s="22" t="s">
        <v>68</v>
      </c>
      <c r="AJ21" s="22" t="s">
        <v>68</v>
      </c>
      <c r="AK21" s="22" t="s">
        <v>68</v>
      </c>
      <c r="AL21" s="22" t="s">
        <v>373</v>
      </c>
      <c r="AM21" s="31">
        <v>2246</v>
      </c>
      <c r="AN21" s="22">
        <v>430</v>
      </c>
      <c r="AO21" s="22" t="s">
        <v>456</v>
      </c>
      <c r="AP21" s="22" t="s">
        <v>482</v>
      </c>
      <c r="AQ21" s="37">
        <v>408</v>
      </c>
      <c r="AR21" s="37">
        <v>2738</v>
      </c>
      <c r="AS21" s="37">
        <v>0</v>
      </c>
      <c r="AT21" s="37">
        <v>0</v>
      </c>
      <c r="AU21" s="37">
        <v>0</v>
      </c>
      <c r="AV21" s="37">
        <v>0</v>
      </c>
      <c r="AW21" s="24">
        <f>Table7[[#This Row],[Affected population: IDP (HH) ]]+Table7[[#This Row],[Affected population: Returnee (HH) ]]+Table7[[#This Row],[Affected population: Relocated (HH) ]]</f>
        <v>408</v>
      </c>
      <c r="AX21" s="24">
        <f>Table7[[#This Row],[Affected population: IDP (ind) ]]+Table7[[#This Row],[Affected population: Returnee (ind) ]]+Table7[[#This Row],[Affected population: Relocated (ind) ]]</f>
        <v>2738</v>
      </c>
      <c r="AY21" s="37">
        <v>122</v>
      </c>
      <c r="AZ21" s="37">
        <v>150</v>
      </c>
      <c r="BA21" s="37">
        <v>192</v>
      </c>
      <c r="BB21" s="37">
        <v>228</v>
      </c>
      <c r="BC21" s="37">
        <v>362</v>
      </c>
      <c r="BD21" s="37">
        <v>437</v>
      </c>
      <c r="BE21" s="37">
        <v>483</v>
      </c>
      <c r="BF21" s="37">
        <v>628</v>
      </c>
      <c r="BG21" s="37">
        <v>55</v>
      </c>
      <c r="BH21" s="37">
        <v>81</v>
      </c>
      <c r="BI21" s="24">
        <f>Table7[[#This Row],[M &lt;1]]+Table7[[#This Row],[M 1-5]]+Table7[[#This Row],[M 6-17]]+Table7[[#This Row],[M 18-59 ]]+Table7[[#This Row],[M &gt;60]]</f>
        <v>1214</v>
      </c>
      <c r="BJ21" s="24">
        <f>Table7[[#This Row],[F &lt;1]]+Table7[[#This Row],[F 1-5]]+Table7[[#This Row],[F 6-17 ]]+Table7[[#This Row],[F 18-59]]+Table7[[#This Row],[F &gt;60 ]]</f>
        <v>1524</v>
      </c>
      <c r="BK21" s="24">
        <f>Table7[[#This Row],[M total]]+Table7[[#This Row],[F total]]</f>
        <v>2738</v>
      </c>
      <c r="BL21" s="24" t="b">
        <f>Table7[[#This Row],[Total individuals]]=Table7[[#This Row],[Total affected population individuals]]</f>
        <v>1</v>
      </c>
      <c r="BM21" s="22" t="s">
        <v>375</v>
      </c>
      <c r="BN21" s="22" t="s">
        <v>375</v>
      </c>
      <c r="BO21" s="22" t="s">
        <v>375</v>
      </c>
      <c r="BP21" s="22" t="s">
        <v>483</v>
      </c>
      <c r="BQ21" s="22" t="s">
        <v>375</v>
      </c>
      <c r="BR21" s="22" t="s">
        <v>375</v>
      </c>
      <c r="BS21" s="22" t="s">
        <v>375</v>
      </c>
      <c r="BT21" s="22" t="s">
        <v>373</v>
      </c>
      <c r="BU21" s="22" t="s">
        <v>68</v>
      </c>
      <c r="BV21" s="22" t="s">
        <v>373</v>
      </c>
      <c r="BW21" s="22" t="s">
        <v>373</v>
      </c>
      <c r="BX21" s="22" t="s">
        <v>373</v>
      </c>
      <c r="BY21" s="22" t="s">
        <v>373</v>
      </c>
      <c r="BZ21" s="22" t="s">
        <v>373</v>
      </c>
      <c r="CA21" s="22" t="s">
        <v>373</v>
      </c>
      <c r="CB21" s="22" t="s">
        <v>373</v>
      </c>
      <c r="CC21" s="22" t="s">
        <v>373</v>
      </c>
      <c r="CD21" s="22"/>
      <c r="CE21" s="22" t="s">
        <v>378</v>
      </c>
      <c r="CF21" s="22"/>
    </row>
    <row r="22" spans="1:84" s="17" customFormat="1">
      <c r="A22" s="20">
        <v>43894</v>
      </c>
      <c r="B22" s="21" t="s">
        <v>383</v>
      </c>
      <c r="C22" s="21" t="s">
        <v>383</v>
      </c>
      <c r="D22" s="22" t="s">
        <v>384</v>
      </c>
      <c r="E22" s="22" t="s">
        <v>76</v>
      </c>
      <c r="F22" s="22" t="s">
        <v>472</v>
      </c>
      <c r="G22" s="21" t="s">
        <v>473</v>
      </c>
      <c r="H22" s="22" t="s">
        <v>474</v>
      </c>
      <c r="I22" s="22" t="s">
        <v>475</v>
      </c>
      <c r="J22" s="22"/>
      <c r="K22" s="22" t="s">
        <v>484</v>
      </c>
      <c r="L22" s="23">
        <v>6.8248800000000003</v>
      </c>
      <c r="M22" s="23">
        <v>29.67943</v>
      </c>
      <c r="N22" s="23" t="s">
        <v>32</v>
      </c>
      <c r="O22" s="22" t="s">
        <v>67</v>
      </c>
      <c r="P22" s="22" t="s">
        <v>384</v>
      </c>
      <c r="Q22" s="22" t="s">
        <v>76</v>
      </c>
      <c r="R22" s="22" t="s">
        <v>477</v>
      </c>
      <c r="S22" s="22" t="s">
        <v>478</v>
      </c>
      <c r="T22" s="22" t="s">
        <v>479</v>
      </c>
      <c r="U22" s="22" t="s">
        <v>480</v>
      </c>
      <c r="V22" s="22" t="s">
        <v>481</v>
      </c>
      <c r="W22" s="22">
        <v>7.56473</v>
      </c>
      <c r="X22" s="22">
        <v>29.689430000000002</v>
      </c>
      <c r="Y22" s="22" t="s">
        <v>411</v>
      </c>
      <c r="Z22" s="22" t="s">
        <v>36</v>
      </c>
      <c r="AA22" s="22" t="s">
        <v>392</v>
      </c>
      <c r="AB22" s="22" t="s">
        <v>281</v>
      </c>
      <c r="AC22" s="22" t="s">
        <v>427</v>
      </c>
      <c r="AD22" s="22" t="s">
        <v>373</v>
      </c>
      <c r="AE22" s="22" t="s">
        <v>456</v>
      </c>
      <c r="AF22" s="22" t="s">
        <v>373</v>
      </c>
      <c r="AG22" s="22" t="s">
        <v>68</v>
      </c>
      <c r="AH22" s="22" t="s">
        <v>68</v>
      </c>
      <c r="AI22" s="22" t="s">
        <v>68</v>
      </c>
      <c r="AJ22" s="22" t="s">
        <v>68</v>
      </c>
      <c r="AK22" s="22" t="s">
        <v>68</v>
      </c>
      <c r="AL22" s="22" t="s">
        <v>373</v>
      </c>
      <c r="AM22" s="31">
        <v>2246</v>
      </c>
      <c r="AN22" s="22">
        <v>430</v>
      </c>
      <c r="AO22" s="22" t="s">
        <v>485</v>
      </c>
      <c r="AP22" s="22" t="s">
        <v>377</v>
      </c>
      <c r="AQ22" s="37">
        <v>408</v>
      </c>
      <c r="AR22" s="37">
        <v>2738</v>
      </c>
      <c r="AS22" s="37"/>
      <c r="AT22" s="37"/>
      <c r="AU22" s="37"/>
      <c r="AV22" s="37"/>
      <c r="AW22" s="24">
        <f>Table7[[#This Row],[Affected population: IDP (HH) ]]+Table7[[#This Row],[Affected population: Returnee (HH) ]]+Table7[[#This Row],[Affected population: Relocated (HH) ]]</f>
        <v>408</v>
      </c>
      <c r="AX22" s="24">
        <f>Table7[[#This Row],[Affected population: IDP (ind) ]]+Table7[[#This Row],[Affected population: Returnee (ind) ]]+Table7[[#This Row],[Affected population: Relocated (ind) ]]</f>
        <v>2738</v>
      </c>
      <c r="AY22" s="37">
        <v>122</v>
      </c>
      <c r="AZ22" s="37">
        <v>150</v>
      </c>
      <c r="BA22" s="37">
        <v>192</v>
      </c>
      <c r="BB22" s="37">
        <v>228</v>
      </c>
      <c r="BC22" s="37">
        <v>362</v>
      </c>
      <c r="BD22" s="37">
        <v>437</v>
      </c>
      <c r="BE22" s="37">
        <v>483</v>
      </c>
      <c r="BF22" s="37">
        <v>628</v>
      </c>
      <c r="BG22" s="37">
        <v>55</v>
      </c>
      <c r="BH22" s="37">
        <v>81</v>
      </c>
      <c r="BI22" s="24">
        <f>Table7[[#This Row],[M &lt;1]]+Table7[[#This Row],[M 1-5]]+Table7[[#This Row],[M 6-17]]+Table7[[#This Row],[M 18-59 ]]+Table7[[#This Row],[M &gt;60]]</f>
        <v>1214</v>
      </c>
      <c r="BJ22" s="24">
        <f>Table7[[#This Row],[F &lt;1]]+Table7[[#This Row],[F 1-5]]+Table7[[#This Row],[F 6-17 ]]+Table7[[#This Row],[F 18-59]]+Table7[[#This Row],[F &gt;60 ]]</f>
        <v>1524</v>
      </c>
      <c r="BK22" s="24">
        <f>Table7[[#This Row],[M total]]+Table7[[#This Row],[F total]]</f>
        <v>2738</v>
      </c>
      <c r="BL22" s="24" t="b">
        <f>Table7[[#This Row],[Total individuals]]=Table7[[#This Row],[Total affected population individuals]]</f>
        <v>1</v>
      </c>
      <c r="BM22" s="22" t="s">
        <v>375</v>
      </c>
      <c r="BN22" s="22" t="s">
        <v>375</v>
      </c>
      <c r="BO22" s="22" t="s">
        <v>375</v>
      </c>
      <c r="BP22" s="22" t="s">
        <v>375</v>
      </c>
      <c r="BQ22" s="22" t="s">
        <v>375</v>
      </c>
      <c r="BR22" s="22" t="s">
        <v>375</v>
      </c>
      <c r="BS22" s="22" t="s">
        <v>373</v>
      </c>
      <c r="BT22" s="22" t="s">
        <v>373</v>
      </c>
      <c r="BU22" s="22" t="s">
        <v>68</v>
      </c>
      <c r="BV22" s="22" t="s">
        <v>373</v>
      </c>
      <c r="BW22" s="22" t="s">
        <v>373</v>
      </c>
      <c r="BX22" s="22" t="s">
        <v>373</v>
      </c>
      <c r="BY22" s="22" t="s">
        <v>373</v>
      </c>
      <c r="BZ22" s="22" t="s">
        <v>373</v>
      </c>
      <c r="CA22" s="22" t="s">
        <v>373</v>
      </c>
      <c r="CB22" s="22" t="s">
        <v>373</v>
      </c>
      <c r="CC22" s="22" t="s">
        <v>377</v>
      </c>
      <c r="CD22" s="22"/>
      <c r="CE22" s="22" t="s">
        <v>378</v>
      </c>
      <c r="CF22" s="22"/>
    </row>
    <row r="23" spans="1:84" s="17" customFormat="1">
      <c r="A23" s="20">
        <v>43896</v>
      </c>
      <c r="B23" s="21" t="s">
        <v>383</v>
      </c>
      <c r="C23" s="21" t="s">
        <v>383</v>
      </c>
      <c r="D23" s="22" t="s">
        <v>398</v>
      </c>
      <c r="E23" s="22" t="s">
        <v>66</v>
      </c>
      <c r="F23" s="22" t="s">
        <v>399</v>
      </c>
      <c r="G23" s="22" t="s">
        <v>400</v>
      </c>
      <c r="H23" s="22" t="s">
        <v>401</v>
      </c>
      <c r="I23" s="22" t="s">
        <v>402</v>
      </c>
      <c r="J23" s="22"/>
      <c r="K23" s="22" t="s">
        <v>486</v>
      </c>
      <c r="L23" s="23">
        <v>3.7733968619999998</v>
      </c>
      <c r="M23" s="23">
        <v>30.618143409999998</v>
      </c>
      <c r="N23" s="23" t="s">
        <v>404</v>
      </c>
      <c r="O23" s="22" t="s">
        <v>405</v>
      </c>
      <c r="P23" s="28" t="s">
        <v>406</v>
      </c>
      <c r="Q23" s="22" t="s">
        <v>407</v>
      </c>
      <c r="R23" s="28" t="s">
        <v>487</v>
      </c>
      <c r="S23" s="22" t="s">
        <v>488</v>
      </c>
      <c r="T23" s="22" t="s">
        <v>383</v>
      </c>
      <c r="U23" s="22" t="s">
        <v>383</v>
      </c>
      <c r="V23" s="22" t="s">
        <v>489</v>
      </c>
      <c r="W23" s="22" t="s">
        <v>68</v>
      </c>
      <c r="X23" s="22" t="s">
        <v>68</v>
      </c>
      <c r="Y23" s="22" t="s">
        <v>411</v>
      </c>
      <c r="Z23" s="22" t="s">
        <v>68</v>
      </c>
      <c r="AA23" s="22" t="s">
        <v>68</v>
      </c>
      <c r="AB23" s="22" t="s">
        <v>281</v>
      </c>
      <c r="AC23" s="22" t="s">
        <v>372</v>
      </c>
      <c r="AD23" s="22" t="s">
        <v>375</v>
      </c>
      <c r="AE23" s="22" t="s">
        <v>395</v>
      </c>
      <c r="AF23" s="22" t="s">
        <v>373</v>
      </c>
      <c r="AG23" s="22" t="s">
        <v>68</v>
      </c>
      <c r="AH23" s="22" t="s">
        <v>68</v>
      </c>
      <c r="AI23" s="22" t="s">
        <v>68</v>
      </c>
      <c r="AJ23" s="22" t="s">
        <v>68</v>
      </c>
      <c r="AK23" s="22" t="s">
        <v>68</v>
      </c>
      <c r="AL23" s="22" t="s">
        <v>377</v>
      </c>
      <c r="AM23" s="22" t="s">
        <v>377</v>
      </c>
      <c r="AN23" s="22" t="s">
        <v>377</v>
      </c>
      <c r="AO23" s="22" t="s">
        <v>377</v>
      </c>
      <c r="AP23" s="22" t="s">
        <v>377</v>
      </c>
      <c r="AQ23" s="37">
        <v>0</v>
      </c>
      <c r="AR23" s="37">
        <v>0</v>
      </c>
      <c r="AS23" s="37">
        <v>335</v>
      </c>
      <c r="AT23" s="37">
        <v>1972</v>
      </c>
      <c r="AU23" s="37"/>
      <c r="AV23" s="37"/>
      <c r="AW23" s="24">
        <f>Table7[[#This Row],[Affected population: IDP (HH) ]]+Table7[[#This Row],[Affected population: Returnee (HH) ]]+Table7[[#This Row],[Affected population: Relocated (HH) ]]</f>
        <v>335</v>
      </c>
      <c r="AX23" s="24">
        <f>Table7[[#This Row],[Affected population: IDP (ind) ]]+Table7[[#This Row],[Affected population: Returnee (ind) ]]+Table7[[#This Row],[Affected population: Relocated (ind) ]]</f>
        <v>1972</v>
      </c>
      <c r="AY23" s="37">
        <v>65</v>
      </c>
      <c r="AZ23" s="37">
        <v>78</v>
      </c>
      <c r="BA23" s="37">
        <v>182</v>
      </c>
      <c r="BB23" s="37">
        <v>205</v>
      </c>
      <c r="BC23" s="37">
        <v>248</v>
      </c>
      <c r="BD23" s="37">
        <v>354</v>
      </c>
      <c r="BE23" s="37">
        <v>294</v>
      </c>
      <c r="BF23" s="37">
        <v>512</v>
      </c>
      <c r="BG23" s="37">
        <v>30</v>
      </c>
      <c r="BH23" s="37">
        <v>4</v>
      </c>
      <c r="BI23" s="24">
        <f>Table7[[#This Row],[M &lt;1]]+Table7[[#This Row],[M 1-5]]+Table7[[#This Row],[M 6-17]]+Table7[[#This Row],[M 18-59 ]]+Table7[[#This Row],[M &gt;60]]</f>
        <v>819</v>
      </c>
      <c r="BJ23" s="24">
        <f>Table7[[#This Row],[F &lt;1]]+Table7[[#This Row],[F 1-5]]+Table7[[#This Row],[F 6-17 ]]+Table7[[#This Row],[F 18-59]]+Table7[[#This Row],[F &gt;60 ]]</f>
        <v>1153</v>
      </c>
      <c r="BK23" s="24">
        <f>Table7[[#This Row],[M total]]+Table7[[#This Row],[F total]]</f>
        <v>1972</v>
      </c>
      <c r="BL23" s="24" t="b">
        <f>Table7[[#This Row],[Total individuals]]=Table7[[#This Row],[Total affected population individuals]]</f>
        <v>1</v>
      </c>
      <c r="BM23" s="22" t="s">
        <v>375</v>
      </c>
      <c r="BN23" s="22" t="s">
        <v>375</v>
      </c>
      <c r="BO23" s="22" t="s">
        <v>375</v>
      </c>
      <c r="BP23" s="22" t="s">
        <v>375</v>
      </c>
      <c r="BQ23" s="22" t="s">
        <v>375</v>
      </c>
      <c r="BR23" s="22" t="s">
        <v>375</v>
      </c>
      <c r="BS23" s="22" t="s">
        <v>375</v>
      </c>
      <c r="BT23" s="22" t="s">
        <v>373</v>
      </c>
      <c r="BU23" s="22" t="s">
        <v>68</v>
      </c>
      <c r="BV23" s="22" t="s">
        <v>373</v>
      </c>
      <c r="BW23" s="22" t="s">
        <v>373</v>
      </c>
      <c r="BX23" s="22" t="s">
        <v>373</v>
      </c>
      <c r="BY23" s="22" t="s">
        <v>373</v>
      </c>
      <c r="BZ23" s="22" t="s">
        <v>373</v>
      </c>
      <c r="CA23" s="22" t="s">
        <v>373</v>
      </c>
      <c r="CB23" s="22" t="s">
        <v>373</v>
      </c>
      <c r="CC23" s="22" t="s">
        <v>377</v>
      </c>
      <c r="CD23" s="22"/>
      <c r="CE23" s="22" t="s">
        <v>378</v>
      </c>
      <c r="CF23" s="22"/>
    </row>
    <row r="24" spans="1:84" s="17" customFormat="1">
      <c r="A24" s="20">
        <v>43905</v>
      </c>
      <c r="B24" s="21" t="s">
        <v>383</v>
      </c>
      <c r="C24" s="21" t="s">
        <v>383</v>
      </c>
      <c r="D24" s="22" t="s">
        <v>398</v>
      </c>
      <c r="E24" s="22" t="s">
        <v>66</v>
      </c>
      <c r="F24" s="22" t="s">
        <v>399</v>
      </c>
      <c r="G24" s="22" t="s">
        <v>400</v>
      </c>
      <c r="H24" s="22" t="s">
        <v>490</v>
      </c>
      <c r="I24" s="22" t="s">
        <v>491</v>
      </c>
      <c r="J24" s="22"/>
      <c r="K24" s="22" t="s">
        <v>492</v>
      </c>
      <c r="L24" s="23">
        <v>3.5978489100000002</v>
      </c>
      <c r="M24" s="23">
        <v>30.887050859999999</v>
      </c>
      <c r="N24" s="23" t="s">
        <v>404</v>
      </c>
      <c r="O24" s="22" t="s">
        <v>405</v>
      </c>
      <c r="P24" s="28" t="s">
        <v>406</v>
      </c>
      <c r="Q24" s="22" t="s">
        <v>407</v>
      </c>
      <c r="R24" s="28" t="s">
        <v>487</v>
      </c>
      <c r="S24" s="22" t="s">
        <v>488</v>
      </c>
      <c r="T24" s="22" t="s">
        <v>383</v>
      </c>
      <c r="U24" s="22" t="s">
        <v>383</v>
      </c>
      <c r="V24" s="22" t="s">
        <v>489</v>
      </c>
      <c r="W24" s="22" t="s">
        <v>68</v>
      </c>
      <c r="X24" s="22" t="s">
        <v>68</v>
      </c>
      <c r="Y24" s="22" t="s">
        <v>411</v>
      </c>
      <c r="Z24" s="22" t="s">
        <v>68</v>
      </c>
      <c r="AA24" s="22" t="s">
        <v>68</v>
      </c>
      <c r="AB24" s="22" t="s">
        <v>281</v>
      </c>
      <c r="AC24" s="22" t="s">
        <v>372</v>
      </c>
      <c r="AD24" s="22" t="s">
        <v>375</v>
      </c>
      <c r="AE24" s="22" t="s">
        <v>395</v>
      </c>
      <c r="AF24" s="22" t="s">
        <v>373</v>
      </c>
      <c r="AG24" s="22" t="s">
        <v>68</v>
      </c>
      <c r="AH24" s="22" t="s">
        <v>68</v>
      </c>
      <c r="AI24" s="22" t="s">
        <v>68</v>
      </c>
      <c r="AJ24" s="22" t="s">
        <v>68</v>
      </c>
      <c r="AK24" s="22" t="s">
        <v>68</v>
      </c>
      <c r="AL24" s="22" t="s">
        <v>377</v>
      </c>
      <c r="AM24" s="22" t="s">
        <v>377</v>
      </c>
      <c r="AN24" s="22" t="s">
        <v>377</v>
      </c>
      <c r="AO24" s="22" t="s">
        <v>377</v>
      </c>
      <c r="AP24" s="22" t="s">
        <v>377</v>
      </c>
      <c r="AQ24" s="37">
        <v>0</v>
      </c>
      <c r="AR24" s="37">
        <v>0</v>
      </c>
      <c r="AS24" s="37">
        <v>81</v>
      </c>
      <c r="AT24" s="37">
        <v>345</v>
      </c>
      <c r="AU24" s="37"/>
      <c r="AV24" s="37"/>
      <c r="AW24" s="24">
        <f>Table7[[#This Row],[Affected population: IDP (HH) ]]+Table7[[#This Row],[Affected population: Returnee (HH) ]]+Table7[[#This Row],[Affected population: Relocated (HH) ]]</f>
        <v>81</v>
      </c>
      <c r="AX24" s="24">
        <f>Table7[[#This Row],[Affected population: IDP (ind) ]]+Table7[[#This Row],[Affected population: Returnee (ind) ]]+Table7[[#This Row],[Affected population: Relocated (ind) ]]</f>
        <v>345</v>
      </c>
      <c r="AY24" s="37">
        <v>21</v>
      </c>
      <c r="AZ24" s="37">
        <v>10</v>
      </c>
      <c r="BA24" s="37">
        <v>36</v>
      </c>
      <c r="BB24" s="37">
        <v>39</v>
      </c>
      <c r="BC24" s="37">
        <v>43</v>
      </c>
      <c r="BD24" s="37">
        <v>55</v>
      </c>
      <c r="BE24" s="37">
        <v>52</v>
      </c>
      <c r="BF24" s="37">
        <v>80</v>
      </c>
      <c r="BG24" s="37">
        <v>5</v>
      </c>
      <c r="BH24" s="37">
        <v>4</v>
      </c>
      <c r="BI24" s="24">
        <f>Table7[[#This Row],[M &lt;1]]+Table7[[#This Row],[M 1-5]]+Table7[[#This Row],[M 6-17]]+Table7[[#This Row],[M 18-59 ]]+Table7[[#This Row],[M &gt;60]]</f>
        <v>157</v>
      </c>
      <c r="BJ24" s="24">
        <f>Table7[[#This Row],[F &lt;1]]+Table7[[#This Row],[F 1-5]]+Table7[[#This Row],[F 6-17 ]]+Table7[[#This Row],[F 18-59]]+Table7[[#This Row],[F &gt;60 ]]</f>
        <v>188</v>
      </c>
      <c r="BK24" s="24">
        <f>Table7[[#This Row],[M total]]+Table7[[#This Row],[F total]]</f>
        <v>345</v>
      </c>
      <c r="BL24" s="24" t="b">
        <f>Table7[[#This Row],[Total individuals]]=Table7[[#This Row],[Total affected population individuals]]</f>
        <v>1</v>
      </c>
      <c r="BM24" s="22" t="s">
        <v>375</v>
      </c>
      <c r="BN24" s="22" t="s">
        <v>375</v>
      </c>
      <c r="BO24" s="22" t="s">
        <v>375</v>
      </c>
      <c r="BP24" s="22" t="s">
        <v>373</v>
      </c>
      <c r="BQ24" s="22" t="s">
        <v>373</v>
      </c>
      <c r="BR24" s="22" t="s">
        <v>373</v>
      </c>
      <c r="BS24" s="22" t="s">
        <v>373</v>
      </c>
      <c r="BT24" s="22" t="s">
        <v>373</v>
      </c>
      <c r="BU24" s="22" t="s">
        <v>68</v>
      </c>
      <c r="BV24" s="22" t="s">
        <v>373</v>
      </c>
      <c r="BW24" s="22" t="s">
        <v>373</v>
      </c>
      <c r="BX24" s="22" t="s">
        <v>373</v>
      </c>
      <c r="BY24" s="22" t="s">
        <v>373</v>
      </c>
      <c r="BZ24" s="22" t="s">
        <v>373</v>
      </c>
      <c r="CA24" s="22" t="s">
        <v>373</v>
      </c>
      <c r="CB24" s="22" t="s">
        <v>373</v>
      </c>
      <c r="CC24" s="22" t="s">
        <v>377</v>
      </c>
      <c r="CD24" s="22"/>
      <c r="CE24" s="22" t="s">
        <v>378</v>
      </c>
      <c r="CF24" s="22"/>
    </row>
    <row r="25" spans="1:84" s="17" customFormat="1">
      <c r="A25" s="20">
        <v>43916</v>
      </c>
      <c r="B25" s="20">
        <v>43902</v>
      </c>
      <c r="C25" s="20">
        <v>43916</v>
      </c>
      <c r="D25" s="22" t="s">
        <v>419</v>
      </c>
      <c r="E25" s="22" t="s">
        <v>83</v>
      </c>
      <c r="F25" s="22" t="s">
        <v>420</v>
      </c>
      <c r="G25" s="22" t="s">
        <v>421</v>
      </c>
      <c r="H25" s="22" t="s">
        <v>422</v>
      </c>
      <c r="I25" s="22" t="s">
        <v>421</v>
      </c>
      <c r="J25" s="22"/>
      <c r="K25" s="22" t="s">
        <v>421</v>
      </c>
      <c r="L25" s="23">
        <v>9.2921700000000005</v>
      </c>
      <c r="M25" s="23">
        <v>29.787600000000001</v>
      </c>
      <c r="N25" s="23" t="s">
        <v>404</v>
      </c>
      <c r="O25" s="22" t="s">
        <v>423</v>
      </c>
      <c r="P25" s="28" t="s">
        <v>424</v>
      </c>
      <c r="Q25" s="28" t="s">
        <v>425</v>
      </c>
      <c r="R25" s="22" t="s">
        <v>426</v>
      </c>
      <c r="S25" s="22" t="s">
        <v>425</v>
      </c>
      <c r="T25" s="22" t="s">
        <v>383</v>
      </c>
      <c r="U25" s="22" t="s">
        <v>383</v>
      </c>
      <c r="V25" s="22"/>
      <c r="W25" s="22">
        <v>15.46186</v>
      </c>
      <c r="X25" s="22">
        <v>32.630760000000002</v>
      </c>
      <c r="Y25" s="22" t="s">
        <v>493</v>
      </c>
      <c r="Z25" s="22" t="s">
        <v>68</v>
      </c>
      <c r="AA25" s="22" t="s">
        <v>68</v>
      </c>
      <c r="AB25" s="22" t="s">
        <v>281</v>
      </c>
      <c r="AC25" s="22" t="s">
        <v>427</v>
      </c>
      <c r="AD25" s="22" t="s">
        <v>375</v>
      </c>
      <c r="AE25" s="22" t="s">
        <v>374</v>
      </c>
      <c r="AF25" s="22" t="s">
        <v>373</v>
      </c>
      <c r="AG25" s="22" t="s">
        <v>68</v>
      </c>
      <c r="AH25" s="22" t="s">
        <v>68</v>
      </c>
      <c r="AI25" s="22" t="s">
        <v>68</v>
      </c>
      <c r="AJ25" s="22" t="s">
        <v>68</v>
      </c>
      <c r="AK25" s="22" t="s">
        <v>68</v>
      </c>
      <c r="AL25" s="22" t="s">
        <v>373</v>
      </c>
      <c r="AM25" s="31">
        <v>41346</v>
      </c>
      <c r="AN25" s="31">
        <v>7488</v>
      </c>
      <c r="AO25" s="22" t="s">
        <v>428</v>
      </c>
      <c r="AP25" s="22" t="s">
        <v>377</v>
      </c>
      <c r="AQ25" s="37">
        <v>0</v>
      </c>
      <c r="AR25" s="37">
        <v>0</v>
      </c>
      <c r="AS25" s="37">
        <v>59</v>
      </c>
      <c r="AT25" s="37">
        <v>246</v>
      </c>
      <c r="AU25" s="37"/>
      <c r="AV25" s="37"/>
      <c r="AW25" s="24">
        <f>Table7[[#This Row],[Affected population: IDP (HH) ]]+Table7[[#This Row],[Affected population: Returnee (HH) ]]+Table7[[#This Row],[Affected population: Relocated (HH) ]]</f>
        <v>59</v>
      </c>
      <c r="AX25" s="24">
        <f>Table7[[#This Row],[Affected population: IDP (ind) ]]+Table7[[#This Row],[Affected population: Returnee (ind) ]]+Table7[[#This Row],[Affected population: Relocated (ind) ]]</f>
        <v>246</v>
      </c>
      <c r="AY25" s="37">
        <v>2</v>
      </c>
      <c r="AZ25" s="37">
        <v>4</v>
      </c>
      <c r="BA25" s="37">
        <v>25</v>
      </c>
      <c r="BB25" s="37">
        <v>30</v>
      </c>
      <c r="BC25" s="37">
        <v>45</v>
      </c>
      <c r="BD25" s="37">
        <v>40</v>
      </c>
      <c r="BE25" s="37">
        <v>30</v>
      </c>
      <c r="BF25" s="37">
        <v>46</v>
      </c>
      <c r="BG25" s="37">
        <v>8</v>
      </c>
      <c r="BH25" s="37">
        <v>16</v>
      </c>
      <c r="BI25" s="24">
        <f>Table7[[#This Row],[M &lt;1]]+Table7[[#This Row],[M 1-5]]+Table7[[#This Row],[M 6-17]]+Table7[[#This Row],[M 18-59 ]]+Table7[[#This Row],[M &gt;60]]</f>
        <v>110</v>
      </c>
      <c r="BJ25" s="24">
        <f>Table7[[#This Row],[F &lt;1]]+Table7[[#This Row],[F 1-5]]+Table7[[#This Row],[F 6-17 ]]+Table7[[#This Row],[F 18-59]]+Table7[[#This Row],[F &gt;60 ]]</f>
        <v>136</v>
      </c>
      <c r="BK25" s="24">
        <f>Table7[[#This Row],[M total]]+Table7[[#This Row],[F total]]</f>
        <v>246</v>
      </c>
      <c r="BL25" s="24" t="b">
        <f>Table7[[#This Row],[Total individuals]]=Table7[[#This Row],[Total affected population individuals]]</f>
        <v>1</v>
      </c>
      <c r="BM25" s="22" t="s">
        <v>375</v>
      </c>
      <c r="BN25" s="22" t="s">
        <v>375</v>
      </c>
      <c r="BO25" s="22" t="s">
        <v>375</v>
      </c>
      <c r="BP25" s="22" t="s">
        <v>375</v>
      </c>
      <c r="BQ25" s="22" t="s">
        <v>375</v>
      </c>
      <c r="BR25" s="22" t="s">
        <v>375</v>
      </c>
      <c r="BS25" s="22" t="s">
        <v>375</v>
      </c>
      <c r="BT25" s="22" t="s">
        <v>373</v>
      </c>
      <c r="BU25" s="22" t="s">
        <v>68</v>
      </c>
      <c r="BV25" s="22" t="s">
        <v>373</v>
      </c>
      <c r="BW25" s="22" t="s">
        <v>373</v>
      </c>
      <c r="BX25" s="22" t="s">
        <v>373</v>
      </c>
      <c r="BY25" s="22" t="s">
        <v>396</v>
      </c>
      <c r="BZ25" s="22" t="s">
        <v>397</v>
      </c>
      <c r="CA25" s="22" t="s">
        <v>375</v>
      </c>
      <c r="CB25" s="22" t="s">
        <v>375</v>
      </c>
      <c r="CC25" s="22" t="s">
        <v>377</v>
      </c>
      <c r="CD25" s="22"/>
      <c r="CE25" s="22" t="s">
        <v>430</v>
      </c>
      <c r="CF25" s="22"/>
    </row>
    <row r="26" spans="1:84" s="17" customFormat="1">
      <c r="A26" s="20">
        <v>43916</v>
      </c>
      <c r="B26" s="20">
        <v>43907</v>
      </c>
      <c r="C26" s="20">
        <v>43916</v>
      </c>
      <c r="D26" s="22" t="s">
        <v>436</v>
      </c>
      <c r="E26" s="22" t="s">
        <v>73</v>
      </c>
      <c r="F26" s="22" t="s">
        <v>102</v>
      </c>
      <c r="G26" s="22" t="s">
        <v>494</v>
      </c>
      <c r="H26" s="22" t="s">
        <v>106</v>
      </c>
      <c r="I26" s="22" t="s">
        <v>495</v>
      </c>
      <c r="J26" s="22"/>
      <c r="K26" s="22" t="s">
        <v>496</v>
      </c>
      <c r="L26" s="23">
        <v>9.2155000000000005</v>
      </c>
      <c r="M26" s="23">
        <v>31.325099999999999</v>
      </c>
      <c r="N26" s="23" t="s">
        <v>32</v>
      </c>
      <c r="O26" s="22" t="s">
        <v>67</v>
      </c>
      <c r="P26" s="22" t="s">
        <v>436</v>
      </c>
      <c r="Q26" s="22" t="s">
        <v>73</v>
      </c>
      <c r="R26" s="22" t="s">
        <v>497</v>
      </c>
      <c r="S26" s="22" t="s">
        <v>498</v>
      </c>
      <c r="T26" s="22" t="s">
        <v>383</v>
      </c>
      <c r="U26" s="22" t="s">
        <v>383</v>
      </c>
      <c r="V26" s="22" t="s">
        <v>499</v>
      </c>
      <c r="W26" s="22">
        <v>8.6878049270000002</v>
      </c>
      <c r="X26" s="22">
        <v>32.050588050000002</v>
      </c>
      <c r="Y26" s="22" t="s">
        <v>391</v>
      </c>
      <c r="Z26" s="22" t="s">
        <v>37</v>
      </c>
      <c r="AA26" s="22" t="s">
        <v>371</v>
      </c>
      <c r="AB26" s="22" t="s">
        <v>281</v>
      </c>
      <c r="AC26" s="22" t="s">
        <v>372</v>
      </c>
      <c r="AD26" s="22" t="s">
        <v>373</v>
      </c>
      <c r="AE26" s="22" t="s">
        <v>456</v>
      </c>
      <c r="AF26" s="22" t="s">
        <v>373</v>
      </c>
      <c r="AG26" s="22" t="s">
        <v>68</v>
      </c>
      <c r="AH26" s="22" t="s">
        <v>68</v>
      </c>
      <c r="AI26" s="22" t="s">
        <v>68</v>
      </c>
      <c r="AJ26" s="22" t="s">
        <v>68</v>
      </c>
      <c r="AK26" s="22" t="s">
        <v>68</v>
      </c>
      <c r="AL26" s="22" t="s">
        <v>375</v>
      </c>
      <c r="AM26" s="22" t="s">
        <v>68</v>
      </c>
      <c r="AN26" s="22" t="s">
        <v>68</v>
      </c>
      <c r="AO26" s="22" t="s">
        <v>68</v>
      </c>
      <c r="AP26" s="22" t="s">
        <v>68</v>
      </c>
      <c r="AQ26" s="37">
        <v>610</v>
      </c>
      <c r="AR26" s="37">
        <v>2000</v>
      </c>
      <c r="AS26" s="37"/>
      <c r="AT26" s="37">
        <v>0</v>
      </c>
      <c r="AU26" s="37">
        <v>0</v>
      </c>
      <c r="AV26" s="37">
        <v>0</v>
      </c>
      <c r="AW26" s="24">
        <f>Table7[[#This Row],[Affected population: IDP (HH) ]]+Table7[[#This Row],[Affected population: Returnee (HH) ]]+Table7[[#This Row],[Affected population: Relocated (HH) ]]</f>
        <v>610</v>
      </c>
      <c r="AX26" s="24">
        <f>Table7[[#This Row],[Affected population: IDP (ind) ]]+Table7[[#This Row],[Affected population: Returnee (ind) ]]+Table7[[#This Row],[Affected population: Relocated (ind) ]]</f>
        <v>2000</v>
      </c>
      <c r="AY26" s="37">
        <v>69</v>
      </c>
      <c r="AZ26" s="37">
        <v>50</v>
      </c>
      <c r="BA26" s="37">
        <v>136</v>
      </c>
      <c r="BB26" s="37">
        <v>112</v>
      </c>
      <c r="BC26" s="37">
        <v>289</v>
      </c>
      <c r="BD26" s="37">
        <v>134</v>
      </c>
      <c r="BE26" s="37">
        <v>610</v>
      </c>
      <c r="BF26" s="37">
        <v>510</v>
      </c>
      <c r="BG26" s="37">
        <v>62</v>
      </c>
      <c r="BH26" s="37">
        <v>28</v>
      </c>
      <c r="BI26" s="24">
        <f>Table7[[#This Row],[M &lt;1]]+Table7[[#This Row],[M 1-5]]+Table7[[#This Row],[M 6-17]]+Table7[[#This Row],[M 18-59 ]]+Table7[[#This Row],[M &gt;60]]</f>
        <v>1166</v>
      </c>
      <c r="BJ26" s="24">
        <f>Table7[[#This Row],[F &lt;1]]+Table7[[#This Row],[F 1-5]]+Table7[[#This Row],[F 6-17 ]]+Table7[[#This Row],[F 18-59]]+Table7[[#This Row],[F &gt;60 ]]</f>
        <v>834</v>
      </c>
      <c r="BK26" s="24">
        <f>Table7[[#This Row],[M total]]+Table7[[#This Row],[F total]]</f>
        <v>2000</v>
      </c>
      <c r="BL26" s="24" t="b">
        <f>Table7[[#This Row],[Total individuals]]=Table7[[#This Row],[Total affected population individuals]]</f>
        <v>1</v>
      </c>
      <c r="BM26" s="22" t="s">
        <v>375</v>
      </c>
      <c r="BN26" s="22" t="s">
        <v>375</v>
      </c>
      <c r="BO26" s="22" t="s">
        <v>375</v>
      </c>
      <c r="BP26" s="22" t="s">
        <v>375</v>
      </c>
      <c r="BQ26" s="22" t="s">
        <v>375</v>
      </c>
      <c r="BR26" s="22" t="s">
        <v>375</v>
      </c>
      <c r="BS26" s="22" t="s">
        <v>375</v>
      </c>
      <c r="BT26" s="22" t="s">
        <v>373</v>
      </c>
      <c r="BU26" s="22" t="s">
        <v>68</v>
      </c>
      <c r="BV26" s="22" t="s">
        <v>397</v>
      </c>
      <c r="BW26" s="22" t="s">
        <v>373</v>
      </c>
      <c r="BX26" s="22" t="s">
        <v>373</v>
      </c>
      <c r="BY26" s="22" t="s">
        <v>373</v>
      </c>
      <c r="BZ26" s="22" t="s">
        <v>373</v>
      </c>
      <c r="CA26" s="22" t="s">
        <v>373</v>
      </c>
      <c r="CB26" s="22" t="s">
        <v>373</v>
      </c>
      <c r="CC26" s="22" t="s">
        <v>377</v>
      </c>
      <c r="CD26" s="22"/>
      <c r="CE26" s="22" t="s">
        <v>378</v>
      </c>
      <c r="CF26" s="22"/>
    </row>
    <row r="27" spans="1:84" s="17" customFormat="1">
      <c r="A27" s="20">
        <v>43939</v>
      </c>
      <c r="B27" s="20">
        <v>43938</v>
      </c>
      <c r="C27" s="20">
        <v>43939</v>
      </c>
      <c r="D27" s="22" t="s">
        <v>500</v>
      </c>
      <c r="E27" s="22" t="s">
        <v>91</v>
      </c>
      <c r="F27" s="22" t="s">
        <v>217</v>
      </c>
      <c r="G27" s="22" t="s">
        <v>218</v>
      </c>
      <c r="H27" s="22" t="s">
        <v>219</v>
      </c>
      <c r="I27" s="22" t="s">
        <v>220</v>
      </c>
      <c r="J27" s="22"/>
      <c r="K27" s="22" t="s">
        <v>501</v>
      </c>
      <c r="L27" s="27">
        <v>7.96361977600003</v>
      </c>
      <c r="M27" s="27">
        <v>29.170845009000061</v>
      </c>
      <c r="N27" s="23" t="s">
        <v>30</v>
      </c>
      <c r="O27" s="22" t="s">
        <v>67</v>
      </c>
      <c r="P27" s="28" t="s">
        <v>500</v>
      </c>
      <c r="Q27" s="22" t="s">
        <v>91</v>
      </c>
      <c r="R27" s="21" t="s">
        <v>217</v>
      </c>
      <c r="S27" s="22" t="s">
        <v>218</v>
      </c>
      <c r="T27" s="22" t="s">
        <v>219</v>
      </c>
      <c r="U27" s="22" t="s">
        <v>220</v>
      </c>
      <c r="V27" s="22" t="s">
        <v>502</v>
      </c>
      <c r="W27" s="30">
        <v>7.8743970000000445</v>
      </c>
      <c r="X27" s="30">
        <v>29.131575840000039</v>
      </c>
      <c r="Y27" s="22" t="s">
        <v>469</v>
      </c>
      <c r="Z27" s="22" t="s">
        <v>37</v>
      </c>
      <c r="AA27" s="22" t="s">
        <v>503</v>
      </c>
      <c r="AB27" s="22" t="s">
        <v>281</v>
      </c>
      <c r="AC27" s="22" t="s">
        <v>372</v>
      </c>
      <c r="AD27" s="22" t="s">
        <v>373</v>
      </c>
      <c r="AE27" s="22" t="s">
        <v>456</v>
      </c>
      <c r="AF27" s="22" t="s">
        <v>373</v>
      </c>
      <c r="AG27" s="22" t="s">
        <v>68</v>
      </c>
      <c r="AH27" s="22" t="s">
        <v>68</v>
      </c>
      <c r="AI27" s="22" t="s">
        <v>68</v>
      </c>
      <c r="AJ27" s="22" t="s">
        <v>68</v>
      </c>
      <c r="AK27" s="22" t="s">
        <v>68</v>
      </c>
      <c r="AL27" s="22" t="s">
        <v>375</v>
      </c>
      <c r="AM27" s="22" t="s">
        <v>68</v>
      </c>
      <c r="AN27" s="22" t="s">
        <v>68</v>
      </c>
      <c r="AO27" s="22" t="s">
        <v>504</v>
      </c>
      <c r="AP27" s="22" t="s">
        <v>68</v>
      </c>
      <c r="AQ27" s="37">
        <v>580</v>
      </c>
      <c r="AR27" s="37">
        <v>3077</v>
      </c>
      <c r="AS27" s="37">
        <v>0</v>
      </c>
      <c r="AT27" s="37">
        <v>0</v>
      </c>
      <c r="AU27" s="37">
        <v>0</v>
      </c>
      <c r="AV27" s="37">
        <v>0</v>
      </c>
      <c r="AW27" s="24">
        <f>Table7[[#This Row],[Affected population: IDP (HH) ]]+Table7[[#This Row],[Affected population: Returnee (HH) ]]+Table7[[#This Row],[Affected population: Relocated (HH) ]]</f>
        <v>580</v>
      </c>
      <c r="AX27" s="24">
        <f>Table7[[#This Row],[Affected population: IDP (ind) ]]+Table7[[#This Row],[Affected population: Returnee (ind) ]]+Table7[[#This Row],[Affected population: Relocated (ind) ]]</f>
        <v>3077</v>
      </c>
      <c r="AY27" s="37">
        <v>177</v>
      </c>
      <c r="AZ27" s="37">
        <v>194</v>
      </c>
      <c r="BA27" s="37">
        <v>365</v>
      </c>
      <c r="BB27" s="37">
        <v>472</v>
      </c>
      <c r="BC27" s="37">
        <v>432</v>
      </c>
      <c r="BD27" s="37">
        <v>578</v>
      </c>
      <c r="BE27" s="37">
        <v>392</v>
      </c>
      <c r="BF27" s="37">
        <v>311</v>
      </c>
      <c r="BG27" s="37">
        <v>72</v>
      </c>
      <c r="BH27" s="37">
        <v>84</v>
      </c>
      <c r="BI27" s="24">
        <f>Table7[[#This Row],[M &lt;1]]+Table7[[#This Row],[M 1-5]]+Table7[[#This Row],[M 6-17]]+Table7[[#This Row],[M 18-59 ]]+Table7[[#This Row],[M &gt;60]]</f>
        <v>1438</v>
      </c>
      <c r="BJ27" s="24">
        <f>Table7[[#This Row],[F &lt;1]]+Table7[[#This Row],[F 1-5]]+Table7[[#This Row],[F 6-17 ]]+Table7[[#This Row],[F 18-59]]+Table7[[#This Row],[F &gt;60 ]]</f>
        <v>1639</v>
      </c>
      <c r="BK27" s="24">
        <f>Table7[[#This Row],[M total]]+Table7[[#This Row],[F total]]</f>
        <v>3077</v>
      </c>
      <c r="BL27" s="24" t="b">
        <f>Table7[[#This Row],[Total individuals]]=Table7[[#This Row],[Total affected population individuals]]</f>
        <v>1</v>
      </c>
      <c r="BM27" s="22" t="s">
        <v>375</v>
      </c>
      <c r="BN27" s="22" t="s">
        <v>375</v>
      </c>
      <c r="BO27" s="22" t="s">
        <v>375</v>
      </c>
      <c r="BP27" s="22" t="s">
        <v>375</v>
      </c>
      <c r="BQ27" s="22" t="s">
        <v>375</v>
      </c>
      <c r="BR27" s="22" t="s">
        <v>375</v>
      </c>
      <c r="BS27" s="22" t="s">
        <v>375</v>
      </c>
      <c r="BT27" s="22" t="s">
        <v>373</v>
      </c>
      <c r="BU27" s="22" t="s">
        <v>68</v>
      </c>
      <c r="BV27" s="22" t="s">
        <v>373</v>
      </c>
      <c r="BW27" s="22" t="s">
        <v>373</v>
      </c>
      <c r="BX27" s="22" t="s">
        <v>373</v>
      </c>
      <c r="BY27" s="22" t="s">
        <v>396</v>
      </c>
      <c r="BZ27" s="22" t="s">
        <v>373</v>
      </c>
      <c r="CA27" s="22" t="s">
        <v>373</v>
      </c>
      <c r="CB27" s="22" t="s">
        <v>373</v>
      </c>
      <c r="CC27" s="22" t="s">
        <v>373</v>
      </c>
      <c r="CD27" s="22"/>
      <c r="CE27" s="22" t="s">
        <v>430</v>
      </c>
      <c r="CF27" s="22"/>
    </row>
    <row r="28" spans="1:84" s="17" customFormat="1">
      <c r="A28" s="20">
        <v>43939</v>
      </c>
      <c r="B28" s="20">
        <v>43938</v>
      </c>
      <c r="C28" s="20">
        <v>43939</v>
      </c>
      <c r="D28" s="22" t="s">
        <v>500</v>
      </c>
      <c r="E28" s="22" t="s">
        <v>91</v>
      </c>
      <c r="F28" s="22" t="s">
        <v>217</v>
      </c>
      <c r="G28" s="22" t="s">
        <v>218</v>
      </c>
      <c r="H28" s="22" t="s">
        <v>230</v>
      </c>
      <c r="I28" s="22" t="s">
        <v>231</v>
      </c>
      <c r="J28" s="22"/>
      <c r="K28" s="22" t="s">
        <v>505</v>
      </c>
      <c r="L28" s="27">
        <v>7.8381444390000752</v>
      </c>
      <c r="M28" s="27">
        <v>29.273738768000044</v>
      </c>
      <c r="N28" s="23" t="s">
        <v>30</v>
      </c>
      <c r="O28" s="22" t="s">
        <v>67</v>
      </c>
      <c r="P28" s="28" t="s">
        <v>500</v>
      </c>
      <c r="Q28" s="22" t="s">
        <v>91</v>
      </c>
      <c r="R28" s="21" t="s">
        <v>217</v>
      </c>
      <c r="S28" s="22" t="s">
        <v>218</v>
      </c>
      <c r="T28" s="22" t="s">
        <v>230</v>
      </c>
      <c r="U28" s="22" t="s">
        <v>231</v>
      </c>
      <c r="V28" s="22" t="s">
        <v>506</v>
      </c>
      <c r="W28" s="30">
        <v>7.8571298110000498</v>
      </c>
      <c r="X28" s="30">
        <v>29.225303961000066</v>
      </c>
      <c r="Y28" s="22" t="s">
        <v>469</v>
      </c>
      <c r="Z28" s="22" t="s">
        <v>37</v>
      </c>
      <c r="AA28" s="22" t="s">
        <v>503</v>
      </c>
      <c r="AB28" s="22" t="s">
        <v>281</v>
      </c>
      <c r="AC28" s="22" t="s">
        <v>372</v>
      </c>
      <c r="AD28" s="22" t="s">
        <v>373</v>
      </c>
      <c r="AE28" s="22" t="s">
        <v>456</v>
      </c>
      <c r="AF28" s="22" t="s">
        <v>373</v>
      </c>
      <c r="AG28" s="22" t="s">
        <v>68</v>
      </c>
      <c r="AH28" s="22" t="s">
        <v>68</v>
      </c>
      <c r="AI28" s="22" t="s">
        <v>68</v>
      </c>
      <c r="AJ28" s="22" t="s">
        <v>68</v>
      </c>
      <c r="AK28" s="22" t="s">
        <v>68</v>
      </c>
      <c r="AL28" s="22" t="s">
        <v>375</v>
      </c>
      <c r="AM28" s="22" t="s">
        <v>68</v>
      </c>
      <c r="AN28" s="22" t="s">
        <v>68</v>
      </c>
      <c r="AO28" s="22" t="s">
        <v>504</v>
      </c>
      <c r="AP28" s="22" t="s">
        <v>68</v>
      </c>
      <c r="AQ28" s="37">
        <v>952</v>
      </c>
      <c r="AR28" s="37">
        <v>5037</v>
      </c>
      <c r="AS28" s="37">
        <v>0</v>
      </c>
      <c r="AT28" s="37">
        <v>0</v>
      </c>
      <c r="AU28" s="37">
        <v>0</v>
      </c>
      <c r="AV28" s="37">
        <v>0</v>
      </c>
      <c r="AW28" s="24">
        <f>Table7[[#This Row],[Affected population: IDP (HH) ]]+Table7[[#This Row],[Affected population: Returnee (HH) ]]+Table7[[#This Row],[Affected population: Relocated (HH) ]]</f>
        <v>952</v>
      </c>
      <c r="AX28" s="24">
        <f>Table7[[#This Row],[Affected population: IDP (ind) ]]+Table7[[#This Row],[Affected population: Returnee (ind) ]]+Table7[[#This Row],[Affected population: Relocated (ind) ]]</f>
        <v>5037</v>
      </c>
      <c r="AY28" s="37">
        <v>167</v>
      </c>
      <c r="AZ28" s="37">
        <v>234</v>
      </c>
      <c r="BA28" s="37">
        <v>452</v>
      </c>
      <c r="BB28" s="37">
        <v>746</v>
      </c>
      <c r="BC28" s="37">
        <v>1233</v>
      </c>
      <c r="BD28" s="37">
        <v>892</v>
      </c>
      <c r="BE28" s="37">
        <v>583</v>
      </c>
      <c r="BF28" s="37">
        <v>674</v>
      </c>
      <c r="BG28" s="37">
        <v>18</v>
      </c>
      <c r="BH28" s="37">
        <v>38</v>
      </c>
      <c r="BI28" s="24">
        <f>Table7[[#This Row],[M &lt;1]]+Table7[[#This Row],[M 1-5]]+Table7[[#This Row],[M 6-17]]+Table7[[#This Row],[M 18-59 ]]+Table7[[#This Row],[M &gt;60]]</f>
        <v>2453</v>
      </c>
      <c r="BJ28" s="24">
        <f>Table7[[#This Row],[F &lt;1]]+Table7[[#This Row],[F 1-5]]+Table7[[#This Row],[F 6-17 ]]+Table7[[#This Row],[F 18-59]]+Table7[[#This Row],[F &gt;60 ]]</f>
        <v>2584</v>
      </c>
      <c r="BK28" s="24">
        <f>Table7[[#This Row],[M total]]+Table7[[#This Row],[F total]]</f>
        <v>5037</v>
      </c>
      <c r="BL28" s="24" t="b">
        <f>Table7[[#This Row],[Total individuals]]=Table7[[#This Row],[Total affected population individuals]]</f>
        <v>1</v>
      </c>
      <c r="BM28" s="22" t="s">
        <v>375</v>
      </c>
      <c r="BN28" s="22" t="s">
        <v>375</v>
      </c>
      <c r="BO28" s="22" t="s">
        <v>375</v>
      </c>
      <c r="BP28" s="22" t="s">
        <v>375</v>
      </c>
      <c r="BQ28" s="22" t="s">
        <v>375</v>
      </c>
      <c r="BR28" s="22" t="s">
        <v>375</v>
      </c>
      <c r="BS28" s="22" t="s">
        <v>375</v>
      </c>
      <c r="BT28" s="22" t="s">
        <v>373</v>
      </c>
      <c r="BU28" s="22" t="s">
        <v>68</v>
      </c>
      <c r="BV28" s="22" t="s">
        <v>373</v>
      </c>
      <c r="BW28" s="22" t="s">
        <v>373</v>
      </c>
      <c r="BX28" s="22" t="s">
        <v>373</v>
      </c>
      <c r="BY28" s="22" t="s">
        <v>373</v>
      </c>
      <c r="BZ28" s="22" t="s">
        <v>373</v>
      </c>
      <c r="CA28" s="22" t="s">
        <v>397</v>
      </c>
      <c r="CB28" s="22" t="s">
        <v>373</v>
      </c>
      <c r="CC28" s="22" t="s">
        <v>373</v>
      </c>
      <c r="CD28" s="22"/>
      <c r="CE28" s="22" t="s">
        <v>430</v>
      </c>
      <c r="CF28" s="22"/>
    </row>
    <row r="29" spans="1:84" s="17" customFormat="1">
      <c r="A29" s="20">
        <v>43939</v>
      </c>
      <c r="B29" s="20">
        <v>43938</v>
      </c>
      <c r="C29" s="20">
        <v>43939</v>
      </c>
      <c r="D29" s="22" t="s">
        <v>500</v>
      </c>
      <c r="E29" s="22" t="s">
        <v>91</v>
      </c>
      <c r="F29" s="22" t="s">
        <v>217</v>
      </c>
      <c r="G29" s="22" t="s">
        <v>218</v>
      </c>
      <c r="H29" s="22" t="s">
        <v>219</v>
      </c>
      <c r="I29" s="22" t="s">
        <v>220</v>
      </c>
      <c r="J29" s="22"/>
      <c r="K29" s="22" t="s">
        <v>507</v>
      </c>
      <c r="L29" s="27">
        <v>7.95291220200005</v>
      </c>
      <c r="M29" s="27">
        <v>29.132297741000059</v>
      </c>
      <c r="N29" s="23" t="s">
        <v>30</v>
      </c>
      <c r="O29" s="22" t="s">
        <v>67</v>
      </c>
      <c r="P29" s="28" t="s">
        <v>500</v>
      </c>
      <c r="Q29" s="22" t="s">
        <v>91</v>
      </c>
      <c r="R29" s="22" t="s">
        <v>217</v>
      </c>
      <c r="S29" s="22" t="s">
        <v>218</v>
      </c>
      <c r="T29" s="22" t="s">
        <v>219</v>
      </c>
      <c r="U29" s="22" t="s">
        <v>220</v>
      </c>
      <c r="V29" s="22" t="s">
        <v>508</v>
      </c>
      <c r="W29" s="30">
        <v>7.8309656520000317</v>
      </c>
      <c r="X29" s="30">
        <v>29.179952752000077</v>
      </c>
      <c r="Y29" s="22" t="s">
        <v>469</v>
      </c>
      <c r="Z29" s="22" t="s">
        <v>37</v>
      </c>
      <c r="AA29" s="22" t="s">
        <v>503</v>
      </c>
      <c r="AB29" s="22" t="s">
        <v>281</v>
      </c>
      <c r="AC29" s="22" t="s">
        <v>372</v>
      </c>
      <c r="AD29" s="22" t="s">
        <v>373</v>
      </c>
      <c r="AE29" s="22" t="s">
        <v>456</v>
      </c>
      <c r="AF29" s="22" t="s">
        <v>373</v>
      </c>
      <c r="AG29" s="22" t="s">
        <v>68</v>
      </c>
      <c r="AH29" s="22" t="s">
        <v>68</v>
      </c>
      <c r="AI29" s="22" t="s">
        <v>68</v>
      </c>
      <c r="AJ29" s="22" t="s">
        <v>68</v>
      </c>
      <c r="AK29" s="22" t="s">
        <v>68</v>
      </c>
      <c r="AL29" s="22" t="s">
        <v>375</v>
      </c>
      <c r="AM29" s="22" t="s">
        <v>68</v>
      </c>
      <c r="AN29" s="22" t="s">
        <v>68</v>
      </c>
      <c r="AO29" s="22" t="s">
        <v>504</v>
      </c>
      <c r="AP29" s="22" t="s">
        <v>68</v>
      </c>
      <c r="AQ29" s="37">
        <v>566</v>
      </c>
      <c r="AR29" s="37">
        <v>3128</v>
      </c>
      <c r="AS29" s="37">
        <v>0</v>
      </c>
      <c r="AT29" s="37">
        <v>0</v>
      </c>
      <c r="AU29" s="37">
        <v>0</v>
      </c>
      <c r="AV29" s="37">
        <v>0</v>
      </c>
      <c r="AW29" s="24">
        <f>Table7[[#This Row],[Affected population: IDP (HH) ]]+Table7[[#This Row],[Affected population: Returnee (HH) ]]+Table7[[#This Row],[Affected population: Relocated (HH) ]]</f>
        <v>566</v>
      </c>
      <c r="AX29" s="24">
        <f>Table7[[#This Row],[Affected population: IDP (ind) ]]+Table7[[#This Row],[Affected population: Returnee (ind) ]]+Table7[[#This Row],[Affected population: Relocated (ind) ]]</f>
        <v>3128</v>
      </c>
      <c r="AY29" s="37">
        <v>98</v>
      </c>
      <c r="AZ29" s="37">
        <v>88</v>
      </c>
      <c r="BA29" s="37">
        <v>323</v>
      </c>
      <c r="BB29" s="37">
        <v>366</v>
      </c>
      <c r="BC29" s="37">
        <v>613</v>
      </c>
      <c r="BD29" s="37">
        <v>718</v>
      </c>
      <c r="BE29" s="37">
        <v>398</v>
      </c>
      <c r="BF29" s="37">
        <v>411</v>
      </c>
      <c r="BG29" s="37">
        <v>66</v>
      </c>
      <c r="BH29" s="37">
        <v>47</v>
      </c>
      <c r="BI29" s="24">
        <f>Table7[[#This Row],[M &lt;1]]+Table7[[#This Row],[M 1-5]]+Table7[[#This Row],[M 6-17]]+Table7[[#This Row],[M 18-59 ]]+Table7[[#This Row],[M &gt;60]]</f>
        <v>1498</v>
      </c>
      <c r="BJ29" s="24">
        <f>Table7[[#This Row],[F &lt;1]]+Table7[[#This Row],[F 1-5]]+Table7[[#This Row],[F 6-17 ]]+Table7[[#This Row],[F 18-59]]+Table7[[#This Row],[F &gt;60 ]]</f>
        <v>1630</v>
      </c>
      <c r="BK29" s="24">
        <f>Table7[[#This Row],[M total]]+Table7[[#This Row],[F total]]</f>
        <v>3128</v>
      </c>
      <c r="BL29" s="24" t="b">
        <f>Table7[[#This Row],[Total individuals]]=Table7[[#This Row],[Total affected population individuals]]</f>
        <v>1</v>
      </c>
      <c r="BM29" s="22" t="s">
        <v>375</v>
      </c>
      <c r="BN29" s="22" t="s">
        <v>375</v>
      </c>
      <c r="BO29" s="22" t="s">
        <v>375</v>
      </c>
      <c r="BP29" s="22" t="s">
        <v>375</v>
      </c>
      <c r="BQ29" s="22" t="s">
        <v>375</v>
      </c>
      <c r="BR29" s="22" t="s">
        <v>375</v>
      </c>
      <c r="BS29" s="22" t="s">
        <v>375</v>
      </c>
      <c r="BT29" s="22" t="s">
        <v>373</v>
      </c>
      <c r="BU29" s="22" t="s">
        <v>68</v>
      </c>
      <c r="BV29" s="22" t="s">
        <v>373</v>
      </c>
      <c r="BW29" s="22" t="s">
        <v>373</v>
      </c>
      <c r="BX29" s="22" t="s">
        <v>373</v>
      </c>
      <c r="BY29" s="22" t="s">
        <v>396</v>
      </c>
      <c r="BZ29" s="22" t="s">
        <v>373</v>
      </c>
      <c r="CA29" s="22" t="s">
        <v>373</v>
      </c>
      <c r="CB29" s="22" t="s">
        <v>373</v>
      </c>
      <c r="CC29" s="22" t="s">
        <v>373</v>
      </c>
      <c r="CD29" s="22"/>
      <c r="CE29" s="22" t="s">
        <v>430</v>
      </c>
      <c r="CF29" s="22"/>
    </row>
    <row r="30" spans="1:84" s="17" customFormat="1">
      <c r="A30" s="20">
        <v>43939</v>
      </c>
      <c r="B30" s="20">
        <v>43938</v>
      </c>
      <c r="C30" s="20">
        <v>43939</v>
      </c>
      <c r="D30" s="22" t="s">
        <v>500</v>
      </c>
      <c r="E30" s="22" t="s">
        <v>91</v>
      </c>
      <c r="F30" s="22" t="s">
        <v>217</v>
      </c>
      <c r="G30" s="22" t="s">
        <v>218</v>
      </c>
      <c r="H30" s="22" t="s">
        <v>219</v>
      </c>
      <c r="I30" s="22" t="s">
        <v>220</v>
      </c>
      <c r="J30" s="22"/>
      <c r="K30" s="22" t="s">
        <v>509</v>
      </c>
      <c r="L30" s="27">
        <v>7.892015357000048</v>
      </c>
      <c r="M30" s="27">
        <v>29.075296115000071</v>
      </c>
      <c r="N30" s="23" t="s">
        <v>30</v>
      </c>
      <c r="O30" s="22" t="s">
        <v>67</v>
      </c>
      <c r="P30" s="28" t="s">
        <v>500</v>
      </c>
      <c r="Q30" s="22" t="s">
        <v>91</v>
      </c>
      <c r="R30" s="22" t="s">
        <v>217</v>
      </c>
      <c r="S30" s="22" t="s">
        <v>218</v>
      </c>
      <c r="T30" s="22" t="s">
        <v>219</v>
      </c>
      <c r="U30" s="22" t="s">
        <v>220</v>
      </c>
      <c r="V30" s="22" t="s">
        <v>508</v>
      </c>
      <c r="W30" s="30">
        <v>7.8309656520000317</v>
      </c>
      <c r="X30" s="30">
        <v>29.179952752000077</v>
      </c>
      <c r="Y30" s="22" t="s">
        <v>469</v>
      </c>
      <c r="Z30" s="22" t="s">
        <v>37</v>
      </c>
      <c r="AA30" s="22" t="s">
        <v>503</v>
      </c>
      <c r="AB30" s="22" t="s">
        <v>281</v>
      </c>
      <c r="AC30" s="22" t="s">
        <v>372</v>
      </c>
      <c r="AD30" s="22" t="s">
        <v>373</v>
      </c>
      <c r="AE30" s="22" t="s">
        <v>456</v>
      </c>
      <c r="AF30" s="22" t="s">
        <v>373</v>
      </c>
      <c r="AG30" s="22" t="s">
        <v>68</v>
      </c>
      <c r="AH30" s="22" t="s">
        <v>68</v>
      </c>
      <c r="AI30" s="22" t="s">
        <v>68</v>
      </c>
      <c r="AJ30" s="22" t="s">
        <v>68</v>
      </c>
      <c r="AK30" s="22" t="s">
        <v>68</v>
      </c>
      <c r="AL30" s="22" t="s">
        <v>375</v>
      </c>
      <c r="AM30" s="22" t="s">
        <v>68</v>
      </c>
      <c r="AN30" s="22" t="s">
        <v>68</v>
      </c>
      <c r="AO30" s="22" t="s">
        <v>504</v>
      </c>
      <c r="AP30" s="22" t="s">
        <v>68</v>
      </c>
      <c r="AQ30" s="37">
        <v>513</v>
      </c>
      <c r="AR30" s="37">
        <v>2716</v>
      </c>
      <c r="AS30" s="37">
        <v>0</v>
      </c>
      <c r="AT30" s="37">
        <v>0</v>
      </c>
      <c r="AU30" s="37">
        <v>0</v>
      </c>
      <c r="AV30" s="37">
        <v>0</v>
      </c>
      <c r="AW30" s="24">
        <f>Table7[[#This Row],[Affected population: IDP (HH) ]]+Table7[[#This Row],[Affected population: Returnee (HH) ]]+Table7[[#This Row],[Affected population: Relocated (HH) ]]</f>
        <v>513</v>
      </c>
      <c r="AX30" s="24">
        <f>Table7[[#This Row],[Affected population: IDP (ind) ]]+Table7[[#This Row],[Affected population: Returnee (ind) ]]+Table7[[#This Row],[Affected population: Relocated (ind) ]]</f>
        <v>2716</v>
      </c>
      <c r="AY30" s="37">
        <v>132</v>
      </c>
      <c r="AZ30" s="37">
        <v>191</v>
      </c>
      <c r="BA30" s="37">
        <v>317</v>
      </c>
      <c r="BB30" s="37">
        <v>323</v>
      </c>
      <c r="BC30" s="37">
        <v>422</v>
      </c>
      <c r="BD30" s="37">
        <v>533</v>
      </c>
      <c r="BE30" s="37">
        <v>398</v>
      </c>
      <c r="BF30" s="37">
        <v>279</v>
      </c>
      <c r="BG30" s="37">
        <v>58</v>
      </c>
      <c r="BH30" s="37">
        <v>63</v>
      </c>
      <c r="BI30" s="24">
        <f>Table7[[#This Row],[M &lt;1]]+Table7[[#This Row],[M 1-5]]+Table7[[#This Row],[M 6-17]]+Table7[[#This Row],[M 18-59 ]]+Table7[[#This Row],[M &gt;60]]</f>
        <v>1327</v>
      </c>
      <c r="BJ30" s="24">
        <f>Table7[[#This Row],[F &lt;1]]+Table7[[#This Row],[F 1-5]]+Table7[[#This Row],[F 6-17 ]]+Table7[[#This Row],[F 18-59]]+Table7[[#This Row],[F &gt;60 ]]</f>
        <v>1389</v>
      </c>
      <c r="BK30" s="24">
        <f>Table7[[#This Row],[M total]]+Table7[[#This Row],[F total]]</f>
        <v>2716</v>
      </c>
      <c r="BL30" s="24" t="b">
        <f>Table7[[#This Row],[Total individuals]]=Table7[[#This Row],[Total affected population individuals]]</f>
        <v>1</v>
      </c>
      <c r="BM30" s="22" t="s">
        <v>375</v>
      </c>
      <c r="BN30" s="22" t="s">
        <v>375</v>
      </c>
      <c r="BO30" s="22" t="s">
        <v>375</v>
      </c>
      <c r="BP30" s="22" t="s">
        <v>375</v>
      </c>
      <c r="BQ30" s="22" t="s">
        <v>375</v>
      </c>
      <c r="BR30" s="22" t="s">
        <v>375</v>
      </c>
      <c r="BS30" s="22" t="s">
        <v>375</v>
      </c>
      <c r="BT30" s="22" t="s">
        <v>373</v>
      </c>
      <c r="BU30" s="22" t="s">
        <v>68</v>
      </c>
      <c r="BV30" s="22" t="s">
        <v>373</v>
      </c>
      <c r="BW30" s="22" t="s">
        <v>373</v>
      </c>
      <c r="BX30" s="22" t="s">
        <v>373</v>
      </c>
      <c r="BY30" s="22" t="s">
        <v>373</v>
      </c>
      <c r="BZ30" s="22" t="s">
        <v>373</v>
      </c>
      <c r="CA30" s="22" t="s">
        <v>373</v>
      </c>
      <c r="CB30" s="22" t="s">
        <v>373</v>
      </c>
      <c r="CC30" s="22" t="s">
        <v>373</v>
      </c>
      <c r="CD30" s="22"/>
      <c r="CE30" s="22" t="s">
        <v>430</v>
      </c>
      <c r="CF30" s="22"/>
    </row>
    <row r="31" spans="1:84" s="17" customFormat="1">
      <c r="A31" s="20">
        <v>43939</v>
      </c>
      <c r="B31" s="20">
        <v>43938</v>
      </c>
      <c r="C31" s="20">
        <v>43939</v>
      </c>
      <c r="D31" s="22" t="s">
        <v>500</v>
      </c>
      <c r="E31" s="22" t="s">
        <v>91</v>
      </c>
      <c r="F31" s="22" t="s">
        <v>217</v>
      </c>
      <c r="G31" s="22" t="s">
        <v>218</v>
      </c>
      <c r="H31" s="22" t="s">
        <v>230</v>
      </c>
      <c r="I31" s="22" t="s">
        <v>231</v>
      </c>
      <c r="J31" s="22"/>
      <c r="K31" s="22" t="s">
        <v>510</v>
      </c>
      <c r="L31" s="27">
        <v>7.8788701800000354</v>
      </c>
      <c r="M31" s="27">
        <v>29.324719800000025</v>
      </c>
      <c r="N31" s="23" t="s">
        <v>30</v>
      </c>
      <c r="O31" s="22" t="s">
        <v>67</v>
      </c>
      <c r="P31" s="28" t="s">
        <v>500</v>
      </c>
      <c r="Q31" s="22" t="s">
        <v>91</v>
      </c>
      <c r="R31" s="21" t="s">
        <v>217</v>
      </c>
      <c r="S31" s="22" t="s">
        <v>218</v>
      </c>
      <c r="T31" s="22" t="s">
        <v>230</v>
      </c>
      <c r="U31" s="22" t="s">
        <v>231</v>
      </c>
      <c r="V31" s="22" t="s">
        <v>511</v>
      </c>
      <c r="W31" s="30">
        <v>7.8885268020000581</v>
      </c>
      <c r="X31" s="30">
        <v>29.234025347000056</v>
      </c>
      <c r="Y31" s="22" t="s">
        <v>469</v>
      </c>
      <c r="Z31" s="22" t="s">
        <v>37</v>
      </c>
      <c r="AA31" s="22" t="s">
        <v>503</v>
      </c>
      <c r="AB31" s="22" t="s">
        <v>281</v>
      </c>
      <c r="AC31" s="22" t="s">
        <v>372</v>
      </c>
      <c r="AD31" s="22" t="s">
        <v>373</v>
      </c>
      <c r="AE31" s="22" t="s">
        <v>456</v>
      </c>
      <c r="AF31" s="22" t="s">
        <v>373</v>
      </c>
      <c r="AG31" s="22" t="s">
        <v>68</v>
      </c>
      <c r="AH31" s="22" t="s">
        <v>68</v>
      </c>
      <c r="AI31" s="22" t="s">
        <v>68</v>
      </c>
      <c r="AJ31" s="22" t="s">
        <v>68</v>
      </c>
      <c r="AK31" s="22" t="s">
        <v>68</v>
      </c>
      <c r="AL31" s="22" t="s">
        <v>375</v>
      </c>
      <c r="AM31" s="22" t="s">
        <v>68</v>
      </c>
      <c r="AN31" s="22" t="s">
        <v>68</v>
      </c>
      <c r="AO31" s="22" t="s">
        <v>504</v>
      </c>
      <c r="AP31" s="22" t="s">
        <v>68</v>
      </c>
      <c r="AQ31" s="37">
        <v>1138</v>
      </c>
      <c r="AR31" s="37">
        <v>6034</v>
      </c>
      <c r="AS31" s="37">
        <v>0</v>
      </c>
      <c r="AT31" s="37">
        <v>0</v>
      </c>
      <c r="AU31" s="37">
        <v>0</v>
      </c>
      <c r="AV31" s="37">
        <v>0</v>
      </c>
      <c r="AW31" s="24">
        <f>Table7[[#This Row],[Affected population: IDP (HH) ]]+Table7[[#This Row],[Affected population: Returnee (HH) ]]+Table7[[#This Row],[Affected population: Relocated (HH) ]]</f>
        <v>1138</v>
      </c>
      <c r="AX31" s="24">
        <f>Table7[[#This Row],[Affected population: IDP (ind) ]]+Table7[[#This Row],[Affected population: Returnee (ind) ]]+Table7[[#This Row],[Affected population: Relocated (ind) ]]</f>
        <v>6034</v>
      </c>
      <c r="AY31" s="37">
        <v>244</v>
      </c>
      <c r="AZ31" s="37">
        <v>356</v>
      </c>
      <c r="BA31" s="37">
        <v>576</v>
      </c>
      <c r="BB31" s="37">
        <v>439</v>
      </c>
      <c r="BC31" s="37">
        <v>1132</v>
      </c>
      <c r="BD31" s="37">
        <v>1312</v>
      </c>
      <c r="BE31" s="37">
        <v>988</v>
      </c>
      <c r="BF31" s="37">
        <v>895</v>
      </c>
      <c r="BG31" s="37">
        <v>17</v>
      </c>
      <c r="BH31" s="37">
        <v>75</v>
      </c>
      <c r="BI31" s="24">
        <f>Table7[[#This Row],[M &lt;1]]+Table7[[#This Row],[M 1-5]]+Table7[[#This Row],[M 6-17]]+Table7[[#This Row],[M 18-59 ]]+Table7[[#This Row],[M &gt;60]]</f>
        <v>2957</v>
      </c>
      <c r="BJ31" s="24">
        <f>Table7[[#This Row],[F &lt;1]]+Table7[[#This Row],[F 1-5]]+Table7[[#This Row],[F 6-17 ]]+Table7[[#This Row],[F 18-59]]+Table7[[#This Row],[F &gt;60 ]]</f>
        <v>3077</v>
      </c>
      <c r="BK31" s="24">
        <f>Table7[[#This Row],[M total]]+Table7[[#This Row],[F total]]</f>
        <v>6034</v>
      </c>
      <c r="BL31" s="24" t="b">
        <f>Table7[[#This Row],[Total individuals]]=Table7[[#This Row],[Total affected population individuals]]</f>
        <v>1</v>
      </c>
      <c r="BM31" s="22" t="s">
        <v>375</v>
      </c>
      <c r="BN31" s="22" t="s">
        <v>375</v>
      </c>
      <c r="BO31" s="22" t="s">
        <v>375</v>
      </c>
      <c r="BP31" s="22" t="s">
        <v>375</v>
      </c>
      <c r="BQ31" s="22" t="s">
        <v>375</v>
      </c>
      <c r="BR31" s="22" t="s">
        <v>375</v>
      </c>
      <c r="BS31" s="22" t="s">
        <v>375</v>
      </c>
      <c r="BT31" s="22" t="s">
        <v>373</v>
      </c>
      <c r="BU31" s="22" t="s">
        <v>68</v>
      </c>
      <c r="BV31" s="22" t="s">
        <v>373</v>
      </c>
      <c r="BW31" s="22" t="s">
        <v>373</v>
      </c>
      <c r="BX31" s="22" t="s">
        <v>373</v>
      </c>
      <c r="BY31" s="22" t="s">
        <v>373</v>
      </c>
      <c r="BZ31" s="22" t="s">
        <v>373</v>
      </c>
      <c r="CA31" s="22" t="s">
        <v>397</v>
      </c>
      <c r="CB31" s="22" t="s">
        <v>373</v>
      </c>
      <c r="CC31" s="22" t="s">
        <v>373</v>
      </c>
      <c r="CD31" s="22"/>
      <c r="CE31" s="22" t="s">
        <v>430</v>
      </c>
      <c r="CF31" s="22"/>
    </row>
    <row r="32" spans="1:84" s="17" customFormat="1">
      <c r="A32" s="20">
        <v>43939</v>
      </c>
      <c r="B32" s="20">
        <v>43938</v>
      </c>
      <c r="C32" s="20">
        <v>43939</v>
      </c>
      <c r="D32" s="22" t="s">
        <v>500</v>
      </c>
      <c r="E32" s="22" t="s">
        <v>91</v>
      </c>
      <c r="F32" s="22" t="s">
        <v>217</v>
      </c>
      <c r="G32" s="22" t="s">
        <v>218</v>
      </c>
      <c r="H32" s="22" t="s">
        <v>228</v>
      </c>
      <c r="I32" s="22" t="s">
        <v>229</v>
      </c>
      <c r="J32" s="22"/>
      <c r="K32" s="22" t="s">
        <v>512</v>
      </c>
      <c r="L32" s="27">
        <v>7.9838806260000297</v>
      </c>
      <c r="M32" s="27">
        <v>29.268329467000058</v>
      </c>
      <c r="N32" s="23" t="s">
        <v>28</v>
      </c>
      <c r="O32" s="22" t="s">
        <v>67</v>
      </c>
      <c r="P32" s="28" t="s">
        <v>500</v>
      </c>
      <c r="Q32" s="22" t="s">
        <v>91</v>
      </c>
      <c r="R32" s="22" t="s">
        <v>217</v>
      </c>
      <c r="S32" s="22" t="s">
        <v>218</v>
      </c>
      <c r="T32" s="22" t="s">
        <v>219</v>
      </c>
      <c r="U32" s="22" t="s">
        <v>220</v>
      </c>
      <c r="V32" s="22" t="s">
        <v>513</v>
      </c>
      <c r="W32" s="30">
        <v>7.8743970000000445</v>
      </c>
      <c r="X32" s="30">
        <v>29.131575840000039</v>
      </c>
      <c r="Y32" s="22" t="s">
        <v>469</v>
      </c>
      <c r="Z32" s="22" t="s">
        <v>37</v>
      </c>
      <c r="AA32" s="22" t="s">
        <v>503</v>
      </c>
      <c r="AB32" s="22" t="s">
        <v>281</v>
      </c>
      <c r="AC32" s="22" t="s">
        <v>372</v>
      </c>
      <c r="AD32" s="22" t="s">
        <v>373</v>
      </c>
      <c r="AE32" s="22" t="s">
        <v>456</v>
      </c>
      <c r="AF32" s="22" t="s">
        <v>373</v>
      </c>
      <c r="AG32" s="22" t="s">
        <v>68</v>
      </c>
      <c r="AH32" s="22" t="s">
        <v>68</v>
      </c>
      <c r="AI32" s="22" t="s">
        <v>68</v>
      </c>
      <c r="AJ32" s="22" t="s">
        <v>68</v>
      </c>
      <c r="AK32" s="22" t="s">
        <v>68</v>
      </c>
      <c r="AL32" s="22" t="s">
        <v>375</v>
      </c>
      <c r="AM32" s="22" t="s">
        <v>68</v>
      </c>
      <c r="AN32" s="22" t="s">
        <v>68</v>
      </c>
      <c r="AO32" s="22" t="s">
        <v>504</v>
      </c>
      <c r="AP32" s="22" t="s">
        <v>68</v>
      </c>
      <c r="AQ32" s="37">
        <v>272</v>
      </c>
      <c r="AR32" s="37">
        <v>1444</v>
      </c>
      <c r="AS32" s="37">
        <v>0</v>
      </c>
      <c r="AT32" s="37">
        <v>0</v>
      </c>
      <c r="AU32" s="37">
        <v>0</v>
      </c>
      <c r="AV32" s="37">
        <v>0</v>
      </c>
      <c r="AW32" s="24">
        <f>Table7[[#This Row],[Affected population: IDP (HH) ]]+Table7[[#This Row],[Affected population: Returnee (HH) ]]+Table7[[#This Row],[Affected population: Relocated (HH) ]]</f>
        <v>272</v>
      </c>
      <c r="AX32" s="24">
        <f>Table7[[#This Row],[Affected population: IDP (ind) ]]+Table7[[#This Row],[Affected population: Returnee (ind) ]]+Table7[[#This Row],[Affected population: Relocated (ind) ]]</f>
        <v>1444</v>
      </c>
      <c r="AY32" s="37">
        <v>34</v>
      </c>
      <c r="AZ32" s="37">
        <v>44</v>
      </c>
      <c r="BA32" s="37">
        <v>197</v>
      </c>
      <c r="BB32" s="37">
        <v>207</v>
      </c>
      <c r="BC32" s="37">
        <v>234</v>
      </c>
      <c r="BD32" s="37">
        <v>313</v>
      </c>
      <c r="BE32" s="37">
        <v>156</v>
      </c>
      <c r="BF32" s="37">
        <v>182</v>
      </c>
      <c r="BG32" s="37">
        <v>32</v>
      </c>
      <c r="BH32" s="37">
        <v>45</v>
      </c>
      <c r="BI32" s="24">
        <f>Table7[[#This Row],[M &lt;1]]+Table7[[#This Row],[M 1-5]]+Table7[[#This Row],[M 6-17]]+Table7[[#This Row],[M 18-59 ]]+Table7[[#This Row],[M &gt;60]]</f>
        <v>653</v>
      </c>
      <c r="BJ32" s="24">
        <f>Table7[[#This Row],[F &lt;1]]+Table7[[#This Row],[F 1-5]]+Table7[[#This Row],[F 6-17 ]]+Table7[[#This Row],[F 18-59]]+Table7[[#This Row],[F &gt;60 ]]</f>
        <v>791</v>
      </c>
      <c r="BK32" s="24">
        <f>Table7[[#This Row],[M total]]+Table7[[#This Row],[F total]]</f>
        <v>1444</v>
      </c>
      <c r="BL32" s="24" t="b">
        <f>Table7[[#This Row],[Total individuals]]=Table7[[#This Row],[Total affected population individuals]]</f>
        <v>1</v>
      </c>
      <c r="BM32" s="22" t="s">
        <v>375</v>
      </c>
      <c r="BN32" s="22" t="s">
        <v>375</v>
      </c>
      <c r="BO32" s="22" t="s">
        <v>375</v>
      </c>
      <c r="BP32" s="22" t="s">
        <v>375</v>
      </c>
      <c r="BQ32" s="22" t="s">
        <v>375</v>
      </c>
      <c r="BR32" s="22" t="s">
        <v>375</v>
      </c>
      <c r="BS32" s="22" t="s">
        <v>375</v>
      </c>
      <c r="BT32" s="22" t="s">
        <v>373</v>
      </c>
      <c r="BU32" s="22" t="s">
        <v>68</v>
      </c>
      <c r="BV32" s="22" t="s">
        <v>373</v>
      </c>
      <c r="BW32" s="22" t="s">
        <v>373</v>
      </c>
      <c r="BX32" s="22" t="s">
        <v>373</v>
      </c>
      <c r="BY32" s="22" t="s">
        <v>373</v>
      </c>
      <c r="BZ32" s="22" t="s">
        <v>373</v>
      </c>
      <c r="CA32" s="22" t="s">
        <v>373</v>
      </c>
      <c r="CB32" s="22" t="s">
        <v>373</v>
      </c>
      <c r="CC32" s="22" t="s">
        <v>373</v>
      </c>
      <c r="CD32" s="22"/>
      <c r="CE32" s="22" t="s">
        <v>430</v>
      </c>
      <c r="CF32" s="22"/>
    </row>
    <row r="33" spans="1:84" s="17" customFormat="1">
      <c r="A33" s="20">
        <v>43939</v>
      </c>
      <c r="B33" s="20">
        <v>43938</v>
      </c>
      <c r="C33" s="20">
        <v>43939</v>
      </c>
      <c r="D33" s="22" t="s">
        <v>500</v>
      </c>
      <c r="E33" s="22" t="s">
        <v>91</v>
      </c>
      <c r="F33" s="22" t="s">
        <v>217</v>
      </c>
      <c r="G33" s="22" t="s">
        <v>218</v>
      </c>
      <c r="H33" s="22" t="s">
        <v>230</v>
      </c>
      <c r="I33" s="22" t="s">
        <v>231</v>
      </c>
      <c r="J33" s="22"/>
      <c r="K33" s="22" t="s">
        <v>514</v>
      </c>
      <c r="L33" s="27">
        <v>7.9437500000000227</v>
      </c>
      <c r="M33" s="27">
        <v>29.302083333000041</v>
      </c>
      <c r="N33" s="23" t="s">
        <v>30</v>
      </c>
      <c r="O33" s="22" t="s">
        <v>67</v>
      </c>
      <c r="P33" s="28" t="s">
        <v>500</v>
      </c>
      <c r="Q33" s="22" t="s">
        <v>91</v>
      </c>
      <c r="R33" s="21" t="s">
        <v>217</v>
      </c>
      <c r="S33" s="22" t="s">
        <v>218</v>
      </c>
      <c r="T33" s="22" t="s">
        <v>230</v>
      </c>
      <c r="U33" s="22" t="s">
        <v>231</v>
      </c>
      <c r="V33" s="22" t="s">
        <v>515</v>
      </c>
      <c r="W33" s="30">
        <v>7.8111971760000642</v>
      </c>
      <c r="X33" s="30">
        <v>29.268329467000058</v>
      </c>
      <c r="Y33" s="22" t="s">
        <v>469</v>
      </c>
      <c r="Z33" s="22" t="s">
        <v>37</v>
      </c>
      <c r="AA33" s="22" t="s">
        <v>503</v>
      </c>
      <c r="AB33" s="22" t="s">
        <v>281</v>
      </c>
      <c r="AC33" s="22" t="s">
        <v>372</v>
      </c>
      <c r="AD33" s="22" t="s">
        <v>373</v>
      </c>
      <c r="AE33" s="22" t="s">
        <v>456</v>
      </c>
      <c r="AF33" s="22" t="s">
        <v>373</v>
      </c>
      <c r="AG33" s="22" t="s">
        <v>68</v>
      </c>
      <c r="AH33" s="22" t="s">
        <v>68</v>
      </c>
      <c r="AI33" s="22" t="s">
        <v>68</v>
      </c>
      <c r="AJ33" s="22" t="s">
        <v>68</v>
      </c>
      <c r="AK33" s="22" t="s">
        <v>68</v>
      </c>
      <c r="AL33" s="22" t="s">
        <v>375</v>
      </c>
      <c r="AM33" s="22" t="s">
        <v>68</v>
      </c>
      <c r="AN33" s="22" t="s">
        <v>68</v>
      </c>
      <c r="AO33" s="22" t="s">
        <v>504</v>
      </c>
      <c r="AP33" s="22" t="s">
        <v>68</v>
      </c>
      <c r="AQ33" s="37">
        <v>1710</v>
      </c>
      <c r="AR33" s="37">
        <v>9063</v>
      </c>
      <c r="AS33" s="37">
        <v>0</v>
      </c>
      <c r="AT33" s="37">
        <v>0</v>
      </c>
      <c r="AU33" s="37">
        <v>0</v>
      </c>
      <c r="AV33" s="37">
        <v>0</v>
      </c>
      <c r="AW33" s="24">
        <f>Table7[[#This Row],[Affected population: IDP (HH) ]]+Table7[[#This Row],[Affected population: Returnee (HH) ]]+Table7[[#This Row],[Affected population: Relocated (HH) ]]</f>
        <v>1710</v>
      </c>
      <c r="AX33" s="24">
        <f>Table7[[#This Row],[Affected population: IDP (ind) ]]+Table7[[#This Row],[Affected population: Returnee (ind) ]]+Table7[[#This Row],[Affected population: Relocated (ind) ]]</f>
        <v>9063</v>
      </c>
      <c r="AY33" s="37">
        <v>318</v>
      </c>
      <c r="AZ33" s="37">
        <v>379</v>
      </c>
      <c r="BA33" s="37">
        <v>996</v>
      </c>
      <c r="BB33" s="37">
        <v>1452</v>
      </c>
      <c r="BC33" s="37">
        <v>1675</v>
      </c>
      <c r="BD33" s="37">
        <v>1722</v>
      </c>
      <c r="BE33" s="37">
        <v>1423</v>
      </c>
      <c r="BF33" s="37">
        <v>934</v>
      </c>
      <c r="BG33" s="37">
        <v>75</v>
      </c>
      <c r="BH33" s="37">
        <v>89</v>
      </c>
      <c r="BI33" s="24">
        <f>Table7[[#This Row],[M &lt;1]]+Table7[[#This Row],[M 1-5]]+Table7[[#This Row],[M 6-17]]+Table7[[#This Row],[M 18-59 ]]+Table7[[#This Row],[M &gt;60]]</f>
        <v>4487</v>
      </c>
      <c r="BJ33" s="24">
        <f>Table7[[#This Row],[F &lt;1]]+Table7[[#This Row],[F 1-5]]+Table7[[#This Row],[F 6-17 ]]+Table7[[#This Row],[F 18-59]]+Table7[[#This Row],[F &gt;60 ]]</f>
        <v>4576</v>
      </c>
      <c r="BK33" s="24">
        <f>Table7[[#This Row],[M total]]+Table7[[#This Row],[F total]]</f>
        <v>9063</v>
      </c>
      <c r="BL33" s="24" t="b">
        <f>Table7[[#This Row],[Total individuals]]=Table7[[#This Row],[Total affected population individuals]]</f>
        <v>1</v>
      </c>
      <c r="BM33" s="22" t="s">
        <v>375</v>
      </c>
      <c r="BN33" s="22" t="s">
        <v>375</v>
      </c>
      <c r="BO33" s="22" t="s">
        <v>375</v>
      </c>
      <c r="BP33" s="22" t="s">
        <v>375</v>
      </c>
      <c r="BQ33" s="22" t="s">
        <v>375</v>
      </c>
      <c r="BR33" s="22" t="s">
        <v>375</v>
      </c>
      <c r="BS33" s="22" t="s">
        <v>375</v>
      </c>
      <c r="BT33" s="22" t="s">
        <v>373</v>
      </c>
      <c r="BU33" s="22" t="s">
        <v>68</v>
      </c>
      <c r="BV33" s="22" t="s">
        <v>373</v>
      </c>
      <c r="BW33" s="22" t="s">
        <v>373</v>
      </c>
      <c r="BX33" s="22" t="s">
        <v>373</v>
      </c>
      <c r="BY33" s="22" t="s">
        <v>373</v>
      </c>
      <c r="BZ33" s="22" t="s">
        <v>373</v>
      </c>
      <c r="CA33" s="22" t="s">
        <v>397</v>
      </c>
      <c r="CB33" s="22" t="s">
        <v>373</v>
      </c>
      <c r="CC33" s="22" t="s">
        <v>373</v>
      </c>
      <c r="CD33" s="22"/>
      <c r="CE33" s="22" t="s">
        <v>430</v>
      </c>
      <c r="CF33" s="22"/>
    </row>
    <row r="34" spans="1:84" s="17" customFormat="1">
      <c r="A34" s="20">
        <v>43939</v>
      </c>
      <c r="B34" s="20">
        <v>43938</v>
      </c>
      <c r="C34" s="20">
        <v>43939</v>
      </c>
      <c r="D34" s="22" t="s">
        <v>500</v>
      </c>
      <c r="E34" s="22" t="s">
        <v>91</v>
      </c>
      <c r="F34" s="22" t="s">
        <v>233</v>
      </c>
      <c r="G34" s="22" t="s">
        <v>234</v>
      </c>
      <c r="H34" s="22" t="s">
        <v>516</v>
      </c>
      <c r="I34" s="22" t="s">
        <v>517</v>
      </c>
      <c r="J34" s="22"/>
      <c r="K34" s="22" t="s">
        <v>518</v>
      </c>
      <c r="L34" s="27">
        <v>8.0050223980000492</v>
      </c>
      <c r="M34" s="27">
        <v>29.175128039000072</v>
      </c>
      <c r="N34" s="23" t="s">
        <v>30</v>
      </c>
      <c r="O34" s="22" t="s">
        <v>67</v>
      </c>
      <c r="P34" s="28" t="s">
        <v>500</v>
      </c>
      <c r="Q34" s="22" t="s">
        <v>91</v>
      </c>
      <c r="R34" s="21" t="s">
        <v>233</v>
      </c>
      <c r="S34" s="22" t="s">
        <v>234</v>
      </c>
      <c r="T34" s="22" t="s">
        <v>516</v>
      </c>
      <c r="U34" s="22" t="s">
        <v>517</v>
      </c>
      <c r="V34" s="22" t="s">
        <v>513</v>
      </c>
      <c r="W34" s="30">
        <v>7.8743970000000445</v>
      </c>
      <c r="X34" s="30">
        <v>29.131575840000039</v>
      </c>
      <c r="Y34" s="22" t="s">
        <v>469</v>
      </c>
      <c r="Z34" s="22" t="s">
        <v>37</v>
      </c>
      <c r="AA34" s="22" t="s">
        <v>503</v>
      </c>
      <c r="AB34" s="22" t="s">
        <v>281</v>
      </c>
      <c r="AC34" s="22" t="s">
        <v>372</v>
      </c>
      <c r="AD34" s="22" t="s">
        <v>373</v>
      </c>
      <c r="AE34" s="22" t="s">
        <v>456</v>
      </c>
      <c r="AF34" s="22" t="s">
        <v>373</v>
      </c>
      <c r="AG34" s="22" t="s">
        <v>68</v>
      </c>
      <c r="AH34" s="22" t="s">
        <v>68</v>
      </c>
      <c r="AI34" s="22" t="s">
        <v>68</v>
      </c>
      <c r="AJ34" s="22" t="s">
        <v>68</v>
      </c>
      <c r="AK34" s="22" t="s">
        <v>68</v>
      </c>
      <c r="AL34" s="22" t="s">
        <v>375</v>
      </c>
      <c r="AM34" s="22" t="s">
        <v>68</v>
      </c>
      <c r="AN34" s="22" t="s">
        <v>68</v>
      </c>
      <c r="AO34" s="22" t="s">
        <v>519</v>
      </c>
      <c r="AP34" s="22" t="s">
        <v>68</v>
      </c>
      <c r="AQ34" s="37">
        <v>381</v>
      </c>
      <c r="AR34" s="37">
        <v>2018</v>
      </c>
      <c r="AS34" s="37">
        <v>0</v>
      </c>
      <c r="AT34" s="37">
        <v>0</v>
      </c>
      <c r="AU34" s="37">
        <v>0</v>
      </c>
      <c r="AV34" s="37">
        <v>0</v>
      </c>
      <c r="AW34" s="24">
        <f>Table7[[#This Row],[Affected population: IDP (HH) ]]+Table7[[#This Row],[Affected population: Returnee (HH) ]]+Table7[[#This Row],[Affected population: Relocated (HH) ]]</f>
        <v>381</v>
      </c>
      <c r="AX34" s="24">
        <f>Table7[[#This Row],[Affected population: IDP (ind) ]]+Table7[[#This Row],[Affected population: Returnee (ind) ]]+Table7[[#This Row],[Affected population: Relocated (ind) ]]</f>
        <v>2018</v>
      </c>
      <c r="AY34" s="37">
        <v>89</v>
      </c>
      <c r="AZ34" s="37">
        <v>78</v>
      </c>
      <c r="BA34" s="37">
        <v>117</v>
      </c>
      <c r="BB34" s="37">
        <v>257</v>
      </c>
      <c r="BC34" s="37">
        <v>413</v>
      </c>
      <c r="BD34" s="37">
        <v>267</v>
      </c>
      <c r="BE34" s="37">
        <v>322</v>
      </c>
      <c r="BF34" s="37">
        <v>379</v>
      </c>
      <c r="BG34" s="37">
        <v>39</v>
      </c>
      <c r="BH34" s="37">
        <v>57</v>
      </c>
      <c r="BI34" s="24">
        <f>Table7[[#This Row],[M &lt;1]]+Table7[[#This Row],[M 1-5]]+Table7[[#This Row],[M 6-17]]+Table7[[#This Row],[M 18-59 ]]+Table7[[#This Row],[M &gt;60]]</f>
        <v>980</v>
      </c>
      <c r="BJ34" s="24">
        <f>Table7[[#This Row],[F &lt;1]]+Table7[[#This Row],[F 1-5]]+Table7[[#This Row],[F 6-17 ]]+Table7[[#This Row],[F 18-59]]+Table7[[#This Row],[F &gt;60 ]]</f>
        <v>1038</v>
      </c>
      <c r="BK34" s="24">
        <f>Table7[[#This Row],[M total]]+Table7[[#This Row],[F total]]</f>
        <v>2018</v>
      </c>
      <c r="BL34" s="24" t="b">
        <f>Table7[[#This Row],[Total individuals]]=Table7[[#This Row],[Total affected population individuals]]</f>
        <v>1</v>
      </c>
      <c r="BM34" s="22" t="s">
        <v>375</v>
      </c>
      <c r="BN34" s="22" t="s">
        <v>375</v>
      </c>
      <c r="BO34" s="22" t="s">
        <v>375</v>
      </c>
      <c r="BP34" s="22" t="s">
        <v>375</v>
      </c>
      <c r="BQ34" s="22" t="s">
        <v>375</v>
      </c>
      <c r="BR34" s="22" t="s">
        <v>375</v>
      </c>
      <c r="BS34" s="22" t="s">
        <v>373</v>
      </c>
      <c r="BT34" s="22" t="s">
        <v>373</v>
      </c>
      <c r="BU34" s="22" t="s">
        <v>68</v>
      </c>
      <c r="BV34" s="22" t="s">
        <v>373</v>
      </c>
      <c r="BW34" s="22" t="s">
        <v>373</v>
      </c>
      <c r="BX34" s="22" t="s">
        <v>373</v>
      </c>
      <c r="BY34" s="22" t="s">
        <v>373</v>
      </c>
      <c r="BZ34" s="22" t="s">
        <v>373</v>
      </c>
      <c r="CA34" s="22" t="s">
        <v>397</v>
      </c>
      <c r="CB34" s="22" t="s">
        <v>373</v>
      </c>
      <c r="CC34" s="22" t="s">
        <v>373</v>
      </c>
      <c r="CD34" s="22"/>
      <c r="CE34" s="22" t="s">
        <v>430</v>
      </c>
      <c r="CF34" s="22"/>
    </row>
    <row r="35" spans="1:84" s="17" customFormat="1">
      <c r="A35" s="20">
        <v>43941</v>
      </c>
      <c r="B35" s="20">
        <v>43940</v>
      </c>
      <c r="C35" s="20">
        <v>43941</v>
      </c>
      <c r="D35" s="22" t="s">
        <v>500</v>
      </c>
      <c r="E35" s="22" t="s">
        <v>91</v>
      </c>
      <c r="F35" s="22" t="s">
        <v>247</v>
      </c>
      <c r="G35" s="22" t="s">
        <v>248</v>
      </c>
      <c r="H35" s="22" t="s">
        <v>255</v>
      </c>
      <c r="I35" s="22" t="s">
        <v>256</v>
      </c>
      <c r="J35" s="22"/>
      <c r="K35" s="22" t="s">
        <v>520</v>
      </c>
      <c r="L35" s="27">
        <v>7.3390794610000398</v>
      </c>
      <c r="M35" s="27">
        <v>28.536895863000041</v>
      </c>
      <c r="N35" s="23" t="s">
        <v>30</v>
      </c>
      <c r="O35" s="22" t="s">
        <v>67</v>
      </c>
      <c r="P35" s="28" t="s">
        <v>500</v>
      </c>
      <c r="Q35" s="22" t="s">
        <v>91</v>
      </c>
      <c r="R35" s="21" t="s">
        <v>247</v>
      </c>
      <c r="S35" s="22" t="s">
        <v>248</v>
      </c>
      <c r="T35" s="22" t="s">
        <v>255</v>
      </c>
      <c r="U35" s="22" t="s">
        <v>256</v>
      </c>
      <c r="V35" s="22" t="s">
        <v>521</v>
      </c>
      <c r="W35" s="30">
        <v>7.3018682120000449</v>
      </c>
      <c r="X35" s="30">
        <v>28.519453091000059</v>
      </c>
      <c r="Y35" s="22" t="s">
        <v>469</v>
      </c>
      <c r="Z35" s="22" t="s">
        <v>36</v>
      </c>
      <c r="AA35" s="22" t="s">
        <v>503</v>
      </c>
      <c r="AB35" s="22" t="s">
        <v>281</v>
      </c>
      <c r="AC35" s="22" t="s">
        <v>372</v>
      </c>
      <c r="AD35" s="22" t="s">
        <v>373</v>
      </c>
      <c r="AE35" s="22" t="s">
        <v>456</v>
      </c>
      <c r="AF35" s="22" t="s">
        <v>373</v>
      </c>
      <c r="AG35" s="22" t="s">
        <v>68</v>
      </c>
      <c r="AH35" s="22" t="s">
        <v>68</v>
      </c>
      <c r="AI35" s="22" t="s">
        <v>68</v>
      </c>
      <c r="AJ35" s="22" t="s">
        <v>68</v>
      </c>
      <c r="AK35" s="22" t="s">
        <v>68</v>
      </c>
      <c r="AL35" s="22" t="s">
        <v>375</v>
      </c>
      <c r="AM35" s="22" t="s">
        <v>68</v>
      </c>
      <c r="AN35" s="22" t="s">
        <v>68</v>
      </c>
      <c r="AO35" s="22" t="s">
        <v>504</v>
      </c>
      <c r="AP35" s="22" t="s">
        <v>68</v>
      </c>
      <c r="AQ35" s="37">
        <v>336</v>
      </c>
      <c r="AR35" s="37">
        <v>1784</v>
      </c>
      <c r="AS35" s="37">
        <v>0</v>
      </c>
      <c r="AT35" s="37">
        <v>0</v>
      </c>
      <c r="AU35" s="37">
        <v>0</v>
      </c>
      <c r="AV35" s="37">
        <v>0</v>
      </c>
      <c r="AW35" s="24">
        <f>Table7[[#This Row],[Affected population: IDP (HH) ]]+Table7[[#This Row],[Affected population: Returnee (HH) ]]+Table7[[#This Row],[Affected population: Relocated (HH) ]]</f>
        <v>336</v>
      </c>
      <c r="AX35" s="24">
        <f>Table7[[#This Row],[Affected population: IDP (ind) ]]+Table7[[#This Row],[Affected population: Returnee (ind) ]]+Table7[[#This Row],[Affected population: Relocated (ind) ]]</f>
        <v>1784</v>
      </c>
      <c r="AY35" s="37">
        <v>87</v>
      </c>
      <c r="AZ35" s="37">
        <v>93</v>
      </c>
      <c r="BA35" s="37">
        <v>197</v>
      </c>
      <c r="BB35" s="37">
        <v>231</v>
      </c>
      <c r="BC35" s="37">
        <v>323</v>
      </c>
      <c r="BD35" s="37">
        <v>386</v>
      </c>
      <c r="BE35" s="37">
        <v>176</v>
      </c>
      <c r="BF35" s="37">
        <v>211</v>
      </c>
      <c r="BG35" s="37">
        <v>34</v>
      </c>
      <c r="BH35" s="37">
        <v>46</v>
      </c>
      <c r="BI35" s="24">
        <f>Table7[[#This Row],[M &lt;1]]+Table7[[#This Row],[M 1-5]]+Table7[[#This Row],[M 6-17]]+Table7[[#This Row],[M 18-59 ]]+Table7[[#This Row],[M &gt;60]]</f>
        <v>817</v>
      </c>
      <c r="BJ35" s="24">
        <f>Table7[[#This Row],[F &lt;1]]+Table7[[#This Row],[F 1-5]]+Table7[[#This Row],[F 6-17 ]]+Table7[[#This Row],[F 18-59]]+Table7[[#This Row],[F &gt;60 ]]</f>
        <v>967</v>
      </c>
      <c r="BK35" s="24">
        <f>Table7[[#This Row],[M total]]+Table7[[#This Row],[F total]]</f>
        <v>1784</v>
      </c>
      <c r="BL35" s="24" t="b">
        <f>Table7[[#This Row],[Total individuals]]=Table7[[#This Row],[Total affected population individuals]]</f>
        <v>1</v>
      </c>
      <c r="BM35" s="22" t="s">
        <v>375</v>
      </c>
      <c r="BN35" s="22" t="s">
        <v>375</v>
      </c>
      <c r="BO35" s="22" t="s">
        <v>375</v>
      </c>
      <c r="BP35" s="22" t="s">
        <v>375</v>
      </c>
      <c r="BQ35" s="22" t="s">
        <v>375</v>
      </c>
      <c r="BR35" s="22" t="s">
        <v>375</v>
      </c>
      <c r="BS35" s="22" t="s">
        <v>375</v>
      </c>
      <c r="BT35" s="22" t="s">
        <v>373</v>
      </c>
      <c r="BU35" s="22" t="s">
        <v>68</v>
      </c>
      <c r="BV35" s="22" t="s">
        <v>373</v>
      </c>
      <c r="BW35" s="22" t="s">
        <v>373</v>
      </c>
      <c r="BX35" s="22" t="s">
        <v>373</v>
      </c>
      <c r="BY35" s="22" t="s">
        <v>396</v>
      </c>
      <c r="BZ35" s="22" t="s">
        <v>373</v>
      </c>
      <c r="CA35" s="22" t="s">
        <v>397</v>
      </c>
      <c r="CB35" s="22" t="s">
        <v>373</v>
      </c>
      <c r="CC35" s="22" t="s">
        <v>373</v>
      </c>
      <c r="CD35" s="22"/>
      <c r="CE35" s="22" t="s">
        <v>430</v>
      </c>
      <c r="CF35" s="22"/>
    </row>
    <row r="36" spans="1:84" s="17" customFormat="1">
      <c r="A36" s="20">
        <v>43941</v>
      </c>
      <c r="B36" s="20">
        <v>43936</v>
      </c>
      <c r="C36" s="20">
        <v>43941</v>
      </c>
      <c r="D36" s="22" t="s">
        <v>384</v>
      </c>
      <c r="E36" s="22" t="s">
        <v>76</v>
      </c>
      <c r="F36" s="22" t="s">
        <v>133</v>
      </c>
      <c r="G36" s="22" t="s">
        <v>134</v>
      </c>
      <c r="H36" s="22" t="s">
        <v>135</v>
      </c>
      <c r="I36" s="22" t="s">
        <v>522</v>
      </c>
      <c r="J36" s="22"/>
      <c r="K36" s="22" t="s">
        <v>523</v>
      </c>
      <c r="L36" s="23">
        <v>6.9729999999999999</v>
      </c>
      <c r="M36" s="23">
        <v>29.472999999999999</v>
      </c>
      <c r="N36" s="23" t="s">
        <v>30</v>
      </c>
      <c r="O36" s="22" t="s">
        <v>67</v>
      </c>
      <c r="P36" s="22" t="s">
        <v>384</v>
      </c>
      <c r="Q36" s="22" t="s">
        <v>76</v>
      </c>
      <c r="R36" s="21" t="s">
        <v>133</v>
      </c>
      <c r="S36" s="22" t="s">
        <v>134</v>
      </c>
      <c r="T36" s="22" t="s">
        <v>135</v>
      </c>
      <c r="U36" s="22" t="s">
        <v>136</v>
      </c>
      <c r="V36" s="22" t="s">
        <v>524</v>
      </c>
      <c r="W36" s="22">
        <v>6.923</v>
      </c>
      <c r="X36" s="22">
        <v>29.437999999999999</v>
      </c>
      <c r="Y36" s="22" t="s">
        <v>411</v>
      </c>
      <c r="Z36" s="22" t="s">
        <v>37</v>
      </c>
      <c r="AA36" s="22" t="s">
        <v>371</v>
      </c>
      <c r="AB36" s="22" t="s">
        <v>525</v>
      </c>
      <c r="AC36" s="22" t="s">
        <v>372</v>
      </c>
      <c r="AD36" s="22" t="s">
        <v>373</v>
      </c>
      <c r="AE36" s="22" t="s">
        <v>526</v>
      </c>
      <c r="AF36" s="22" t="s">
        <v>373</v>
      </c>
      <c r="AG36" s="22"/>
      <c r="AH36" s="22"/>
      <c r="AI36" s="22"/>
      <c r="AJ36" s="22"/>
      <c r="AK36" s="22"/>
      <c r="AL36" s="22" t="s">
        <v>375</v>
      </c>
      <c r="AM36" s="22"/>
      <c r="AN36" s="22"/>
      <c r="AO36" s="22"/>
      <c r="AP36" s="22"/>
      <c r="AQ36" s="37">
        <v>168</v>
      </c>
      <c r="AR36" s="37">
        <v>1241</v>
      </c>
      <c r="AS36" s="37"/>
      <c r="AT36" s="37"/>
      <c r="AU36" s="37"/>
      <c r="AV36" s="37"/>
      <c r="AW36" s="24">
        <f>Table7[[#This Row],[Affected population: IDP (HH) ]]+Table7[[#This Row],[Affected population: Returnee (HH) ]]+Table7[[#This Row],[Affected population: Relocated (HH) ]]</f>
        <v>168</v>
      </c>
      <c r="AX36" s="24">
        <f>Table7[[#This Row],[Affected population: IDP (ind) ]]+Table7[[#This Row],[Affected population: Returnee (ind) ]]+Table7[[#This Row],[Affected population: Relocated (ind) ]]</f>
        <v>1241</v>
      </c>
      <c r="AY36" s="37">
        <v>72</v>
      </c>
      <c r="AZ36" s="37">
        <v>108</v>
      </c>
      <c r="BA36" s="37">
        <v>100</v>
      </c>
      <c r="BB36" s="37">
        <v>150</v>
      </c>
      <c r="BC36" s="37">
        <v>108</v>
      </c>
      <c r="BD36" s="37">
        <v>162</v>
      </c>
      <c r="BE36" s="37">
        <v>124</v>
      </c>
      <c r="BF36" s="37">
        <v>187</v>
      </c>
      <c r="BG36" s="37">
        <v>92</v>
      </c>
      <c r="BH36" s="37">
        <v>138</v>
      </c>
      <c r="BI36" s="24">
        <f>Table7[[#This Row],[M &lt;1]]+Table7[[#This Row],[M 1-5]]+Table7[[#This Row],[M 6-17]]+Table7[[#This Row],[M 18-59 ]]+Table7[[#This Row],[M &gt;60]]</f>
        <v>496</v>
      </c>
      <c r="BJ36" s="24">
        <f>Table7[[#This Row],[F &lt;1]]+Table7[[#This Row],[F 1-5]]+Table7[[#This Row],[F 6-17 ]]+Table7[[#This Row],[F 18-59]]+Table7[[#This Row],[F &gt;60 ]]</f>
        <v>745</v>
      </c>
      <c r="BK36" s="24">
        <f>Table7[[#This Row],[M total]]+Table7[[#This Row],[F total]]</f>
        <v>1241</v>
      </c>
      <c r="BL36" s="24" t="b">
        <f>Table7[[#This Row],[Total individuals]]=Table7[[#This Row],[Total affected population individuals]]</f>
        <v>1</v>
      </c>
      <c r="BM36" s="22" t="s">
        <v>375</v>
      </c>
      <c r="BN36" s="22" t="s">
        <v>375</v>
      </c>
      <c r="BO36" s="22" t="s">
        <v>375</v>
      </c>
      <c r="BP36" s="22" t="s">
        <v>373</v>
      </c>
      <c r="BQ36" s="22" t="s">
        <v>373</v>
      </c>
      <c r="BR36" s="22" t="s">
        <v>373</v>
      </c>
      <c r="BS36" s="22" t="s">
        <v>373</v>
      </c>
      <c r="BT36" s="22" t="s">
        <v>373</v>
      </c>
      <c r="BU36" s="22" t="s">
        <v>68</v>
      </c>
      <c r="BV36" s="22" t="s">
        <v>373</v>
      </c>
      <c r="BW36" s="22" t="s">
        <v>373</v>
      </c>
      <c r="BX36" s="22" t="s">
        <v>373</v>
      </c>
      <c r="BY36" s="22" t="s">
        <v>396</v>
      </c>
      <c r="BZ36" s="22" t="s">
        <v>373</v>
      </c>
      <c r="CA36" s="22" t="s">
        <v>375</v>
      </c>
      <c r="CB36" s="22" t="s">
        <v>375</v>
      </c>
      <c r="CC36" s="22" t="s">
        <v>375</v>
      </c>
      <c r="CD36" s="22" t="s">
        <v>527</v>
      </c>
      <c r="CE36" s="22" t="s">
        <v>430</v>
      </c>
      <c r="CF36" s="22"/>
    </row>
    <row r="37" spans="1:84" s="17" customFormat="1">
      <c r="A37" s="20">
        <v>43941</v>
      </c>
      <c r="B37" s="20">
        <v>43936</v>
      </c>
      <c r="C37" s="20">
        <v>43941</v>
      </c>
      <c r="D37" s="22" t="s">
        <v>384</v>
      </c>
      <c r="E37" s="22" t="s">
        <v>76</v>
      </c>
      <c r="F37" s="22" t="s">
        <v>133</v>
      </c>
      <c r="G37" s="22" t="s">
        <v>134</v>
      </c>
      <c r="H37" s="22" t="s">
        <v>135</v>
      </c>
      <c r="I37" s="22" t="s">
        <v>522</v>
      </c>
      <c r="J37" s="22"/>
      <c r="K37" s="22" t="s">
        <v>528</v>
      </c>
      <c r="L37" s="23">
        <v>6.9630000000000001</v>
      </c>
      <c r="M37" s="23">
        <v>29.488</v>
      </c>
      <c r="N37" s="23" t="s">
        <v>30</v>
      </c>
      <c r="O37" s="22" t="s">
        <v>67</v>
      </c>
      <c r="P37" s="22" t="s">
        <v>384</v>
      </c>
      <c r="Q37" s="22" t="s">
        <v>76</v>
      </c>
      <c r="R37" s="21" t="s">
        <v>133</v>
      </c>
      <c r="S37" s="22" t="s">
        <v>134</v>
      </c>
      <c r="T37" s="22" t="s">
        <v>135</v>
      </c>
      <c r="U37" s="22" t="s">
        <v>136</v>
      </c>
      <c r="V37" s="22" t="s">
        <v>524</v>
      </c>
      <c r="W37" s="22">
        <v>6.923</v>
      </c>
      <c r="X37" s="22">
        <v>29.437999999999999</v>
      </c>
      <c r="Y37" s="22" t="s">
        <v>411</v>
      </c>
      <c r="Z37" s="22" t="s">
        <v>37</v>
      </c>
      <c r="AA37" s="22" t="s">
        <v>371</v>
      </c>
      <c r="AB37" s="22" t="s">
        <v>281</v>
      </c>
      <c r="AC37" s="22" t="s">
        <v>372</v>
      </c>
      <c r="AD37" s="22" t="s">
        <v>373</v>
      </c>
      <c r="AE37" s="22" t="s">
        <v>526</v>
      </c>
      <c r="AF37" s="22" t="s">
        <v>373</v>
      </c>
      <c r="AG37" s="22"/>
      <c r="AH37" s="22"/>
      <c r="AI37" s="22"/>
      <c r="AJ37" s="22"/>
      <c r="AK37" s="22"/>
      <c r="AL37" s="22" t="s">
        <v>375</v>
      </c>
      <c r="AM37" s="22"/>
      <c r="AN37" s="22"/>
      <c r="AO37" s="22"/>
      <c r="AP37" s="22"/>
      <c r="AQ37" s="37">
        <v>159</v>
      </c>
      <c r="AR37" s="37">
        <v>1018</v>
      </c>
      <c r="AS37" s="37"/>
      <c r="AT37" s="37"/>
      <c r="AU37" s="37"/>
      <c r="AV37" s="37"/>
      <c r="AW37" s="24">
        <f>Table7[[#This Row],[Affected population: IDP (HH) ]]+Table7[[#This Row],[Affected population: Returnee (HH) ]]+Table7[[#This Row],[Affected population: Relocated (HH) ]]</f>
        <v>159</v>
      </c>
      <c r="AX37" s="24">
        <f>Table7[[#This Row],[Affected population: IDP (ind) ]]+Table7[[#This Row],[Affected population: Returnee (ind) ]]+Table7[[#This Row],[Affected population: Relocated (ind) ]]</f>
        <v>1018</v>
      </c>
      <c r="AY37" s="37">
        <v>49</v>
      </c>
      <c r="AZ37" s="37">
        <v>73</v>
      </c>
      <c r="BA37" s="37">
        <v>76</v>
      </c>
      <c r="BB37" s="37">
        <v>114</v>
      </c>
      <c r="BC37" s="37">
        <v>96</v>
      </c>
      <c r="BD37" s="37">
        <v>144</v>
      </c>
      <c r="BE37" s="37">
        <v>131</v>
      </c>
      <c r="BF37" s="37">
        <v>197</v>
      </c>
      <c r="BG37" s="37">
        <v>55</v>
      </c>
      <c r="BH37" s="37">
        <v>83</v>
      </c>
      <c r="BI37" s="24">
        <f>Table7[[#This Row],[M &lt;1]]+Table7[[#This Row],[M 1-5]]+Table7[[#This Row],[M 6-17]]+Table7[[#This Row],[M 18-59 ]]+Table7[[#This Row],[M &gt;60]]</f>
        <v>407</v>
      </c>
      <c r="BJ37" s="24">
        <f>Table7[[#This Row],[F &lt;1]]+Table7[[#This Row],[F 1-5]]+Table7[[#This Row],[F 6-17 ]]+Table7[[#This Row],[F 18-59]]+Table7[[#This Row],[F &gt;60 ]]</f>
        <v>611</v>
      </c>
      <c r="BK37" s="24">
        <f>Table7[[#This Row],[M total]]+Table7[[#This Row],[F total]]</f>
        <v>1018</v>
      </c>
      <c r="BL37" s="24" t="b">
        <f>Table7[[#This Row],[Total individuals]]=Table7[[#This Row],[Total affected population individuals]]</f>
        <v>1</v>
      </c>
      <c r="BM37" s="22" t="s">
        <v>375</v>
      </c>
      <c r="BN37" s="22" t="s">
        <v>375</v>
      </c>
      <c r="BO37" s="22" t="s">
        <v>375</v>
      </c>
      <c r="BP37" s="22" t="s">
        <v>373</v>
      </c>
      <c r="BQ37" s="22" t="s">
        <v>375</v>
      </c>
      <c r="BR37" s="22" t="s">
        <v>373</v>
      </c>
      <c r="BS37" s="22" t="s">
        <v>373</v>
      </c>
      <c r="BT37" s="22" t="s">
        <v>373</v>
      </c>
      <c r="BU37" s="22" t="s">
        <v>68</v>
      </c>
      <c r="BV37" s="22" t="s">
        <v>373</v>
      </c>
      <c r="BW37" s="22" t="s">
        <v>373</v>
      </c>
      <c r="BX37" s="22" t="s">
        <v>373</v>
      </c>
      <c r="BY37" s="22" t="s">
        <v>375</v>
      </c>
      <c r="BZ37" s="22" t="s">
        <v>373</v>
      </c>
      <c r="CA37" s="22" t="s">
        <v>375</v>
      </c>
      <c r="CB37" s="22" t="s">
        <v>375</v>
      </c>
      <c r="CC37" s="22" t="s">
        <v>375</v>
      </c>
      <c r="CD37" s="22" t="s">
        <v>527</v>
      </c>
      <c r="CE37" s="22" t="s">
        <v>430</v>
      </c>
      <c r="CF37" s="22"/>
    </row>
    <row r="38" spans="1:84" s="17" customFormat="1">
      <c r="A38" s="20">
        <v>43941</v>
      </c>
      <c r="B38" s="20">
        <v>43940</v>
      </c>
      <c r="C38" s="20">
        <v>43941</v>
      </c>
      <c r="D38" s="22" t="s">
        <v>500</v>
      </c>
      <c r="E38" s="22" t="s">
        <v>91</v>
      </c>
      <c r="F38" s="22" t="s">
        <v>247</v>
      </c>
      <c r="G38" s="22" t="s">
        <v>248</v>
      </c>
      <c r="H38" s="22" t="s">
        <v>255</v>
      </c>
      <c r="I38" s="22" t="s">
        <v>256</v>
      </c>
      <c r="J38" s="22"/>
      <c r="K38" s="22" t="s">
        <v>529</v>
      </c>
      <c r="L38" s="27">
        <v>7.2931468260000543</v>
      </c>
      <c r="M38" s="27">
        <v>28.761907632000032</v>
      </c>
      <c r="N38" s="23" t="s">
        <v>30</v>
      </c>
      <c r="O38" s="22" t="s">
        <v>67</v>
      </c>
      <c r="P38" s="28" t="s">
        <v>500</v>
      </c>
      <c r="Q38" s="22" t="s">
        <v>91</v>
      </c>
      <c r="R38" s="21" t="s">
        <v>247</v>
      </c>
      <c r="S38" s="22" t="s">
        <v>248</v>
      </c>
      <c r="T38" s="22" t="s">
        <v>255</v>
      </c>
      <c r="U38" s="22" t="s">
        <v>256</v>
      </c>
      <c r="V38" s="22" t="s">
        <v>530</v>
      </c>
      <c r="W38" s="30">
        <v>7.2094215160000203</v>
      </c>
      <c r="X38" s="30">
        <v>28.910752626000033</v>
      </c>
      <c r="Y38" s="22" t="s">
        <v>469</v>
      </c>
      <c r="Z38" s="22" t="s">
        <v>36</v>
      </c>
      <c r="AA38" s="22" t="s">
        <v>503</v>
      </c>
      <c r="AB38" s="22" t="s">
        <v>281</v>
      </c>
      <c r="AC38" s="22" t="s">
        <v>372</v>
      </c>
      <c r="AD38" s="22" t="s">
        <v>373</v>
      </c>
      <c r="AE38" s="22" t="s">
        <v>456</v>
      </c>
      <c r="AF38" s="22" t="s">
        <v>373</v>
      </c>
      <c r="AG38" s="22" t="s">
        <v>68</v>
      </c>
      <c r="AH38" s="22" t="s">
        <v>68</v>
      </c>
      <c r="AI38" s="22" t="s">
        <v>68</v>
      </c>
      <c r="AJ38" s="22" t="s">
        <v>68</v>
      </c>
      <c r="AK38" s="22" t="s">
        <v>68</v>
      </c>
      <c r="AL38" s="22" t="s">
        <v>375</v>
      </c>
      <c r="AM38" s="22" t="s">
        <v>68</v>
      </c>
      <c r="AN38" s="22" t="s">
        <v>68</v>
      </c>
      <c r="AO38" s="22" t="s">
        <v>504</v>
      </c>
      <c r="AP38" s="22" t="s">
        <v>68</v>
      </c>
      <c r="AQ38" s="37">
        <v>302</v>
      </c>
      <c r="AR38" s="37">
        <v>1595</v>
      </c>
      <c r="AS38" s="37">
        <v>0</v>
      </c>
      <c r="AT38" s="37">
        <v>0</v>
      </c>
      <c r="AU38" s="37">
        <v>0</v>
      </c>
      <c r="AV38" s="37">
        <v>0</v>
      </c>
      <c r="AW38" s="24">
        <f>Table7[[#This Row],[Affected population: IDP (HH) ]]+Table7[[#This Row],[Affected population: Returnee (HH) ]]+Table7[[#This Row],[Affected population: Relocated (HH) ]]</f>
        <v>302</v>
      </c>
      <c r="AX38" s="24">
        <f>Table7[[#This Row],[Affected population: IDP (ind) ]]+Table7[[#This Row],[Affected population: Returnee (ind) ]]+Table7[[#This Row],[Affected population: Relocated (ind) ]]</f>
        <v>1595</v>
      </c>
      <c r="AY38" s="37">
        <v>36</v>
      </c>
      <c r="AZ38" s="37">
        <v>87</v>
      </c>
      <c r="BA38" s="37">
        <v>67</v>
      </c>
      <c r="BB38" s="37">
        <v>164</v>
      </c>
      <c r="BC38" s="37">
        <v>245</v>
      </c>
      <c r="BD38" s="37">
        <v>373</v>
      </c>
      <c r="BE38" s="37">
        <v>255</v>
      </c>
      <c r="BF38" s="37">
        <v>284</v>
      </c>
      <c r="BG38" s="37">
        <v>34</v>
      </c>
      <c r="BH38" s="37">
        <v>50</v>
      </c>
      <c r="BI38" s="24">
        <f>Table7[[#This Row],[M &lt;1]]+Table7[[#This Row],[M 1-5]]+Table7[[#This Row],[M 6-17]]+Table7[[#This Row],[M 18-59 ]]+Table7[[#This Row],[M &gt;60]]</f>
        <v>637</v>
      </c>
      <c r="BJ38" s="24">
        <f>Table7[[#This Row],[F &lt;1]]+Table7[[#This Row],[F 1-5]]+Table7[[#This Row],[F 6-17 ]]+Table7[[#This Row],[F 18-59]]+Table7[[#This Row],[F &gt;60 ]]</f>
        <v>958</v>
      </c>
      <c r="BK38" s="24">
        <f>Table7[[#This Row],[M total]]+Table7[[#This Row],[F total]]</f>
        <v>1595</v>
      </c>
      <c r="BL38" s="24" t="b">
        <f>Table7[[#This Row],[Total individuals]]=Table7[[#This Row],[Total affected population individuals]]</f>
        <v>1</v>
      </c>
      <c r="BM38" s="22" t="s">
        <v>375</v>
      </c>
      <c r="BN38" s="22" t="s">
        <v>375</v>
      </c>
      <c r="BO38" s="22" t="s">
        <v>375</v>
      </c>
      <c r="BP38" s="22" t="s">
        <v>375</v>
      </c>
      <c r="BQ38" s="22" t="s">
        <v>375</v>
      </c>
      <c r="BR38" s="22" t="s">
        <v>375</v>
      </c>
      <c r="BS38" s="22" t="s">
        <v>375</v>
      </c>
      <c r="BT38" s="22" t="s">
        <v>373</v>
      </c>
      <c r="BU38" s="22" t="s">
        <v>68</v>
      </c>
      <c r="BV38" s="22" t="s">
        <v>373</v>
      </c>
      <c r="BW38" s="22" t="s">
        <v>373</v>
      </c>
      <c r="BX38" s="22" t="s">
        <v>373</v>
      </c>
      <c r="BY38" s="22" t="s">
        <v>373</v>
      </c>
      <c r="BZ38" s="22" t="s">
        <v>373</v>
      </c>
      <c r="CA38" s="22" t="s">
        <v>373</v>
      </c>
      <c r="CB38" s="22" t="s">
        <v>373</v>
      </c>
      <c r="CC38" s="22" t="s">
        <v>373</v>
      </c>
      <c r="CD38" s="22"/>
      <c r="CE38" s="22" t="s">
        <v>430</v>
      </c>
      <c r="CF38" s="22"/>
    </row>
    <row r="39" spans="1:84" s="17" customFormat="1">
      <c r="A39" s="20">
        <v>43941</v>
      </c>
      <c r="B39" s="20">
        <v>43940</v>
      </c>
      <c r="C39" s="20">
        <v>43941</v>
      </c>
      <c r="D39" s="22" t="s">
        <v>500</v>
      </c>
      <c r="E39" s="22" t="s">
        <v>91</v>
      </c>
      <c r="F39" s="22" t="s">
        <v>247</v>
      </c>
      <c r="G39" s="22" t="s">
        <v>248</v>
      </c>
      <c r="H39" s="22" t="s">
        <v>255</v>
      </c>
      <c r="I39" s="22" t="s">
        <v>256</v>
      </c>
      <c r="J39" s="22"/>
      <c r="K39" s="22" t="s">
        <v>531</v>
      </c>
      <c r="L39" s="27">
        <v>7.3257066680000662</v>
      </c>
      <c r="M39" s="27">
        <v>28.583409924000023</v>
      </c>
      <c r="N39" s="23" t="s">
        <v>30</v>
      </c>
      <c r="O39" s="22" t="s">
        <v>67</v>
      </c>
      <c r="P39" s="28" t="s">
        <v>500</v>
      </c>
      <c r="Q39" s="22" t="s">
        <v>91</v>
      </c>
      <c r="R39" s="21" t="s">
        <v>247</v>
      </c>
      <c r="S39" s="22" t="s">
        <v>248</v>
      </c>
      <c r="T39" s="22" t="s">
        <v>255</v>
      </c>
      <c r="U39" s="22" t="s">
        <v>256</v>
      </c>
      <c r="V39" s="22" t="s">
        <v>532</v>
      </c>
      <c r="W39" s="22" t="s">
        <v>68</v>
      </c>
      <c r="X39" s="22" t="s">
        <v>68</v>
      </c>
      <c r="Y39" s="22" t="s">
        <v>469</v>
      </c>
      <c r="Z39" s="22" t="s">
        <v>37</v>
      </c>
      <c r="AA39" s="22" t="s">
        <v>503</v>
      </c>
      <c r="AB39" s="22" t="s">
        <v>281</v>
      </c>
      <c r="AC39" s="22" t="s">
        <v>372</v>
      </c>
      <c r="AD39" s="22" t="s">
        <v>373</v>
      </c>
      <c r="AE39" s="22" t="s">
        <v>456</v>
      </c>
      <c r="AF39" s="22" t="s">
        <v>373</v>
      </c>
      <c r="AG39" s="22" t="s">
        <v>68</v>
      </c>
      <c r="AH39" s="22" t="s">
        <v>68</v>
      </c>
      <c r="AI39" s="22" t="s">
        <v>68</v>
      </c>
      <c r="AJ39" s="22" t="s">
        <v>68</v>
      </c>
      <c r="AK39" s="22" t="s">
        <v>68</v>
      </c>
      <c r="AL39" s="22" t="s">
        <v>375</v>
      </c>
      <c r="AM39" s="22" t="s">
        <v>68</v>
      </c>
      <c r="AN39" s="22" t="s">
        <v>68</v>
      </c>
      <c r="AO39" s="22" t="s">
        <v>504</v>
      </c>
      <c r="AP39" s="22" t="s">
        <v>68</v>
      </c>
      <c r="AQ39" s="37">
        <v>486</v>
      </c>
      <c r="AR39" s="37">
        <v>1605</v>
      </c>
      <c r="AS39" s="37">
        <v>0</v>
      </c>
      <c r="AT39" s="37">
        <v>0</v>
      </c>
      <c r="AU39" s="37">
        <v>0</v>
      </c>
      <c r="AV39" s="37">
        <v>0</v>
      </c>
      <c r="AW39" s="24">
        <f>Table7[[#This Row],[Affected population: IDP (HH) ]]+Table7[[#This Row],[Affected population: Returnee (HH) ]]+Table7[[#This Row],[Affected population: Relocated (HH) ]]</f>
        <v>486</v>
      </c>
      <c r="AX39" s="24">
        <f>Table7[[#This Row],[Affected population: IDP (ind) ]]+Table7[[#This Row],[Affected population: Returnee (ind) ]]+Table7[[#This Row],[Affected population: Relocated (ind) ]]</f>
        <v>1605</v>
      </c>
      <c r="AY39" s="37">
        <v>45</v>
      </c>
      <c r="AZ39" s="37">
        <v>56</v>
      </c>
      <c r="BA39" s="37">
        <v>121</v>
      </c>
      <c r="BB39" s="37">
        <v>178</v>
      </c>
      <c r="BC39" s="37">
        <v>217</v>
      </c>
      <c r="BD39" s="37">
        <v>388</v>
      </c>
      <c r="BE39" s="37">
        <v>216</v>
      </c>
      <c r="BF39" s="37">
        <v>311</v>
      </c>
      <c r="BG39" s="37">
        <v>32</v>
      </c>
      <c r="BH39" s="37">
        <v>41</v>
      </c>
      <c r="BI39" s="24">
        <f>Table7[[#This Row],[M &lt;1]]+Table7[[#This Row],[M 1-5]]+Table7[[#This Row],[M 6-17]]+Table7[[#This Row],[M 18-59 ]]+Table7[[#This Row],[M &gt;60]]</f>
        <v>631</v>
      </c>
      <c r="BJ39" s="24">
        <f>Table7[[#This Row],[F &lt;1]]+Table7[[#This Row],[F 1-5]]+Table7[[#This Row],[F 6-17 ]]+Table7[[#This Row],[F 18-59]]+Table7[[#This Row],[F &gt;60 ]]</f>
        <v>974</v>
      </c>
      <c r="BK39" s="24">
        <f>Table7[[#This Row],[M total]]+Table7[[#This Row],[F total]]</f>
        <v>1605</v>
      </c>
      <c r="BL39" s="24" t="b">
        <f>Table7[[#This Row],[Total individuals]]=Table7[[#This Row],[Total affected population individuals]]</f>
        <v>1</v>
      </c>
      <c r="BM39" s="22" t="s">
        <v>375</v>
      </c>
      <c r="BN39" s="22" t="s">
        <v>375</v>
      </c>
      <c r="BO39" s="22" t="s">
        <v>375</v>
      </c>
      <c r="BP39" s="22" t="s">
        <v>375</v>
      </c>
      <c r="BQ39" s="22" t="s">
        <v>375</v>
      </c>
      <c r="BR39" s="22" t="s">
        <v>375</v>
      </c>
      <c r="BS39" s="22" t="s">
        <v>375</v>
      </c>
      <c r="BT39" s="22" t="s">
        <v>373</v>
      </c>
      <c r="BU39" s="22" t="s">
        <v>68</v>
      </c>
      <c r="BV39" s="22" t="s">
        <v>373</v>
      </c>
      <c r="BW39" s="22" t="s">
        <v>373</v>
      </c>
      <c r="BX39" s="22" t="s">
        <v>373</v>
      </c>
      <c r="BY39" s="22" t="s">
        <v>373</v>
      </c>
      <c r="BZ39" s="22" t="s">
        <v>373</v>
      </c>
      <c r="CA39" s="22" t="s">
        <v>373</v>
      </c>
      <c r="CB39" s="22" t="s">
        <v>373</v>
      </c>
      <c r="CC39" s="22" t="s">
        <v>373</v>
      </c>
      <c r="CD39" s="22"/>
      <c r="CE39" s="22" t="s">
        <v>430</v>
      </c>
      <c r="CF39" s="22"/>
    </row>
    <row r="40" spans="1:84" s="17" customFormat="1">
      <c r="A40" s="20">
        <v>43941</v>
      </c>
      <c r="B40" s="20">
        <v>43940</v>
      </c>
      <c r="C40" s="20">
        <v>43941</v>
      </c>
      <c r="D40" s="22" t="s">
        <v>500</v>
      </c>
      <c r="E40" s="22" t="s">
        <v>91</v>
      </c>
      <c r="F40" s="22" t="s">
        <v>247</v>
      </c>
      <c r="G40" s="22" t="s">
        <v>248</v>
      </c>
      <c r="H40" s="22" t="s">
        <v>255</v>
      </c>
      <c r="I40" s="22" t="s">
        <v>256</v>
      </c>
      <c r="J40" s="22"/>
      <c r="K40" s="22" t="s">
        <v>533</v>
      </c>
      <c r="L40" s="27">
        <v>7.2873325680000676</v>
      </c>
      <c r="M40" s="27">
        <v>28.613062638000031</v>
      </c>
      <c r="N40" s="23" t="s">
        <v>30</v>
      </c>
      <c r="O40" s="22" t="s">
        <v>67</v>
      </c>
      <c r="P40" s="28" t="s">
        <v>500</v>
      </c>
      <c r="Q40" s="22" t="s">
        <v>91</v>
      </c>
      <c r="R40" s="21" t="s">
        <v>247</v>
      </c>
      <c r="S40" s="22" t="s">
        <v>248</v>
      </c>
      <c r="T40" s="22" t="s">
        <v>255</v>
      </c>
      <c r="U40" s="22" t="s">
        <v>256</v>
      </c>
      <c r="V40" s="22" t="s">
        <v>534</v>
      </c>
      <c r="W40" s="21">
        <v>7.43</v>
      </c>
      <c r="X40" s="21">
        <v>28.77</v>
      </c>
      <c r="Y40" s="22" t="s">
        <v>469</v>
      </c>
      <c r="Z40" s="22" t="s">
        <v>37</v>
      </c>
      <c r="AA40" s="22" t="s">
        <v>503</v>
      </c>
      <c r="AB40" s="22" t="s">
        <v>281</v>
      </c>
      <c r="AC40" s="22" t="s">
        <v>372</v>
      </c>
      <c r="AD40" s="22" t="s">
        <v>373</v>
      </c>
      <c r="AE40" s="22" t="s">
        <v>456</v>
      </c>
      <c r="AF40" s="22" t="s">
        <v>373</v>
      </c>
      <c r="AG40" s="22" t="s">
        <v>68</v>
      </c>
      <c r="AH40" s="22" t="s">
        <v>68</v>
      </c>
      <c r="AI40" s="22" t="s">
        <v>68</v>
      </c>
      <c r="AJ40" s="22" t="s">
        <v>68</v>
      </c>
      <c r="AK40" s="22" t="s">
        <v>68</v>
      </c>
      <c r="AL40" s="22" t="s">
        <v>375</v>
      </c>
      <c r="AM40" s="22" t="s">
        <v>68</v>
      </c>
      <c r="AN40" s="22" t="s">
        <v>68</v>
      </c>
      <c r="AO40" s="22" t="s">
        <v>504</v>
      </c>
      <c r="AP40" s="22" t="s">
        <v>68</v>
      </c>
      <c r="AQ40" s="37">
        <v>442</v>
      </c>
      <c r="AR40" s="37">
        <v>1459</v>
      </c>
      <c r="AS40" s="37">
        <v>0</v>
      </c>
      <c r="AT40" s="37">
        <v>0</v>
      </c>
      <c r="AU40" s="37">
        <v>0</v>
      </c>
      <c r="AV40" s="37">
        <v>0</v>
      </c>
      <c r="AW40" s="24">
        <f>Table7[[#This Row],[Affected population: IDP (HH) ]]+Table7[[#This Row],[Affected population: Returnee (HH) ]]+Table7[[#This Row],[Affected population: Relocated (HH) ]]</f>
        <v>442</v>
      </c>
      <c r="AX40" s="24">
        <f>Table7[[#This Row],[Affected population: IDP (ind) ]]+Table7[[#This Row],[Affected population: Returnee (ind) ]]+Table7[[#This Row],[Affected population: Relocated (ind) ]]</f>
        <v>1459</v>
      </c>
      <c r="AY40" s="37">
        <v>71</v>
      </c>
      <c r="AZ40" s="37">
        <v>91</v>
      </c>
      <c r="BA40" s="37">
        <v>117</v>
      </c>
      <c r="BB40" s="37">
        <v>124</v>
      </c>
      <c r="BC40" s="37">
        <v>195</v>
      </c>
      <c r="BD40" s="37">
        <v>376</v>
      </c>
      <c r="BE40" s="37">
        <v>211</v>
      </c>
      <c r="BF40" s="37">
        <v>169</v>
      </c>
      <c r="BG40" s="37">
        <v>48</v>
      </c>
      <c r="BH40" s="37">
        <v>57</v>
      </c>
      <c r="BI40" s="24">
        <f>Table7[[#This Row],[M &lt;1]]+Table7[[#This Row],[M 1-5]]+Table7[[#This Row],[M 6-17]]+Table7[[#This Row],[M 18-59 ]]+Table7[[#This Row],[M &gt;60]]</f>
        <v>642</v>
      </c>
      <c r="BJ40" s="24">
        <f>Table7[[#This Row],[F &lt;1]]+Table7[[#This Row],[F 1-5]]+Table7[[#This Row],[F 6-17 ]]+Table7[[#This Row],[F 18-59]]+Table7[[#This Row],[F &gt;60 ]]</f>
        <v>817</v>
      </c>
      <c r="BK40" s="24">
        <f>Table7[[#This Row],[M total]]+Table7[[#This Row],[F total]]</f>
        <v>1459</v>
      </c>
      <c r="BL40" s="24" t="b">
        <f>Table7[[#This Row],[Total individuals]]=Table7[[#This Row],[Total affected population individuals]]</f>
        <v>1</v>
      </c>
      <c r="BM40" s="22" t="s">
        <v>375</v>
      </c>
      <c r="BN40" s="22" t="s">
        <v>375</v>
      </c>
      <c r="BO40" s="22" t="s">
        <v>375</v>
      </c>
      <c r="BP40" s="22" t="s">
        <v>375</v>
      </c>
      <c r="BQ40" s="22" t="s">
        <v>375</v>
      </c>
      <c r="BR40" s="22" t="s">
        <v>375</v>
      </c>
      <c r="BS40" s="22" t="s">
        <v>375</v>
      </c>
      <c r="BT40" s="22" t="s">
        <v>373</v>
      </c>
      <c r="BU40" s="22" t="s">
        <v>68</v>
      </c>
      <c r="BV40" s="22" t="s">
        <v>373</v>
      </c>
      <c r="BW40" s="22" t="s">
        <v>373</v>
      </c>
      <c r="BX40" s="22" t="s">
        <v>373</v>
      </c>
      <c r="BY40" s="22" t="s">
        <v>373</v>
      </c>
      <c r="BZ40" s="22" t="s">
        <v>373</v>
      </c>
      <c r="CA40" s="22" t="s">
        <v>397</v>
      </c>
      <c r="CB40" s="22" t="s">
        <v>373</v>
      </c>
      <c r="CC40" s="22" t="s">
        <v>373</v>
      </c>
      <c r="CD40" s="22"/>
      <c r="CE40" s="22" t="s">
        <v>430</v>
      </c>
      <c r="CF40" s="22"/>
    </row>
    <row r="41" spans="1:84" s="17" customFormat="1">
      <c r="A41" s="20">
        <v>43941</v>
      </c>
      <c r="B41" s="20">
        <v>43940</v>
      </c>
      <c r="C41" s="20">
        <v>43941</v>
      </c>
      <c r="D41" s="22" t="s">
        <v>500</v>
      </c>
      <c r="E41" s="22" t="s">
        <v>91</v>
      </c>
      <c r="F41" s="22" t="s">
        <v>247</v>
      </c>
      <c r="G41" s="22" t="s">
        <v>248</v>
      </c>
      <c r="H41" s="22" t="s">
        <v>255</v>
      </c>
      <c r="I41" s="22" t="s">
        <v>256</v>
      </c>
      <c r="J41" s="22"/>
      <c r="K41" s="22" t="s">
        <v>210</v>
      </c>
      <c r="L41" s="23">
        <v>6.9790239999999999</v>
      </c>
      <c r="M41" s="23">
        <v>28.716493</v>
      </c>
      <c r="N41" s="23" t="s">
        <v>30</v>
      </c>
      <c r="O41" s="22" t="s">
        <v>67</v>
      </c>
      <c r="P41" s="28" t="s">
        <v>500</v>
      </c>
      <c r="Q41" s="22" t="s">
        <v>91</v>
      </c>
      <c r="R41" s="21" t="s">
        <v>247</v>
      </c>
      <c r="S41" s="22" t="s">
        <v>248</v>
      </c>
      <c r="T41" s="22" t="s">
        <v>255</v>
      </c>
      <c r="U41" s="22" t="s">
        <v>256</v>
      </c>
      <c r="V41" s="22" t="s">
        <v>535</v>
      </c>
      <c r="W41" s="22" t="s">
        <v>68</v>
      </c>
      <c r="X41" s="22" t="s">
        <v>68</v>
      </c>
      <c r="Y41" s="22" t="s">
        <v>469</v>
      </c>
      <c r="Z41" s="22" t="s">
        <v>36</v>
      </c>
      <c r="AA41" s="22" t="s">
        <v>503</v>
      </c>
      <c r="AB41" s="22" t="s">
        <v>281</v>
      </c>
      <c r="AC41" s="22" t="s">
        <v>372</v>
      </c>
      <c r="AD41" s="22" t="s">
        <v>373</v>
      </c>
      <c r="AE41" s="22" t="s">
        <v>456</v>
      </c>
      <c r="AF41" s="22" t="s">
        <v>373</v>
      </c>
      <c r="AG41" s="22" t="s">
        <v>68</v>
      </c>
      <c r="AH41" s="22" t="s">
        <v>68</v>
      </c>
      <c r="AI41" s="22" t="s">
        <v>68</v>
      </c>
      <c r="AJ41" s="22" t="s">
        <v>68</v>
      </c>
      <c r="AK41" s="22" t="s">
        <v>68</v>
      </c>
      <c r="AL41" s="22" t="s">
        <v>375</v>
      </c>
      <c r="AM41" s="22" t="s">
        <v>68</v>
      </c>
      <c r="AN41" s="22" t="s">
        <v>68</v>
      </c>
      <c r="AO41" s="22" t="s">
        <v>504</v>
      </c>
      <c r="AP41" s="22" t="s">
        <v>68</v>
      </c>
      <c r="AQ41" s="37">
        <v>537</v>
      </c>
      <c r="AR41" s="37">
        <v>2849</v>
      </c>
      <c r="AS41" s="37">
        <v>0</v>
      </c>
      <c r="AT41" s="37">
        <v>0</v>
      </c>
      <c r="AU41" s="37">
        <v>0</v>
      </c>
      <c r="AV41" s="37">
        <v>0</v>
      </c>
      <c r="AW41" s="24">
        <f>Table7[[#This Row],[Affected population: IDP (HH) ]]+Table7[[#This Row],[Affected population: Returnee (HH) ]]+Table7[[#This Row],[Affected population: Relocated (HH) ]]</f>
        <v>537</v>
      </c>
      <c r="AX41" s="24">
        <f>Table7[[#This Row],[Affected population: IDP (ind) ]]+Table7[[#This Row],[Affected population: Returnee (ind) ]]+Table7[[#This Row],[Affected population: Relocated (ind) ]]</f>
        <v>2849</v>
      </c>
      <c r="AY41" s="37">
        <v>54</v>
      </c>
      <c r="AZ41" s="37">
        <v>85</v>
      </c>
      <c r="BA41" s="37">
        <v>289</v>
      </c>
      <c r="BB41" s="37">
        <v>371</v>
      </c>
      <c r="BC41" s="37">
        <v>446</v>
      </c>
      <c r="BD41" s="37">
        <v>691</v>
      </c>
      <c r="BE41" s="37">
        <v>374</v>
      </c>
      <c r="BF41" s="37">
        <v>428</v>
      </c>
      <c r="BG41" s="37">
        <v>48</v>
      </c>
      <c r="BH41" s="37">
        <v>63</v>
      </c>
      <c r="BI41" s="24">
        <f>Table7[[#This Row],[M &lt;1]]+Table7[[#This Row],[M 1-5]]+Table7[[#This Row],[M 6-17]]+Table7[[#This Row],[M 18-59 ]]+Table7[[#This Row],[M &gt;60]]</f>
        <v>1211</v>
      </c>
      <c r="BJ41" s="24">
        <f>Table7[[#This Row],[F &lt;1]]+Table7[[#This Row],[F 1-5]]+Table7[[#This Row],[F 6-17 ]]+Table7[[#This Row],[F 18-59]]+Table7[[#This Row],[F &gt;60 ]]</f>
        <v>1638</v>
      </c>
      <c r="BK41" s="24">
        <f>Table7[[#This Row],[M total]]+Table7[[#This Row],[F total]]</f>
        <v>2849</v>
      </c>
      <c r="BL41" s="24" t="b">
        <f>Table7[[#This Row],[Total individuals]]=Table7[[#This Row],[Total affected population individuals]]</f>
        <v>1</v>
      </c>
      <c r="BM41" s="22" t="s">
        <v>375</v>
      </c>
      <c r="BN41" s="22" t="s">
        <v>375</v>
      </c>
      <c r="BO41" s="22" t="s">
        <v>375</v>
      </c>
      <c r="BP41" s="22" t="s">
        <v>375</v>
      </c>
      <c r="BQ41" s="22" t="s">
        <v>375</v>
      </c>
      <c r="BR41" s="22" t="s">
        <v>375</v>
      </c>
      <c r="BS41" s="22" t="s">
        <v>375</v>
      </c>
      <c r="BT41" s="22" t="s">
        <v>373</v>
      </c>
      <c r="BU41" s="22" t="s">
        <v>68</v>
      </c>
      <c r="BV41" s="22" t="s">
        <v>373</v>
      </c>
      <c r="BW41" s="22" t="s">
        <v>373</v>
      </c>
      <c r="BX41" s="22" t="s">
        <v>373</v>
      </c>
      <c r="BY41" s="22" t="s">
        <v>373</v>
      </c>
      <c r="BZ41" s="22" t="s">
        <v>373</v>
      </c>
      <c r="CA41" s="22" t="s">
        <v>397</v>
      </c>
      <c r="CB41" s="22" t="s">
        <v>373</v>
      </c>
      <c r="CC41" s="22" t="s">
        <v>373</v>
      </c>
      <c r="CD41" s="22"/>
      <c r="CE41" s="22" t="s">
        <v>430</v>
      </c>
      <c r="CF41" s="22"/>
    </row>
    <row r="42" spans="1:84" s="17" customFormat="1">
      <c r="A42" s="20">
        <v>43941</v>
      </c>
      <c r="B42" s="20">
        <v>43940</v>
      </c>
      <c r="C42" s="20">
        <v>43941</v>
      </c>
      <c r="D42" s="22" t="s">
        <v>500</v>
      </c>
      <c r="E42" s="22" t="s">
        <v>91</v>
      </c>
      <c r="F42" s="22" t="s">
        <v>247</v>
      </c>
      <c r="G42" s="22" t="s">
        <v>248</v>
      </c>
      <c r="H42" s="22" t="s">
        <v>255</v>
      </c>
      <c r="I42" s="22" t="s">
        <v>256</v>
      </c>
      <c r="J42" s="22"/>
      <c r="K42" s="22" t="s">
        <v>536</v>
      </c>
      <c r="L42" s="27">
        <v>7.3303580740000598</v>
      </c>
      <c r="M42" s="27">
        <v>28.679345174000048</v>
      </c>
      <c r="N42" s="23" t="s">
        <v>30</v>
      </c>
      <c r="O42" s="22" t="s">
        <v>67</v>
      </c>
      <c r="P42" s="28" t="s">
        <v>500</v>
      </c>
      <c r="Q42" s="22" t="s">
        <v>91</v>
      </c>
      <c r="R42" s="21" t="s">
        <v>247</v>
      </c>
      <c r="S42" s="22" t="s">
        <v>248</v>
      </c>
      <c r="T42" s="22" t="s">
        <v>255</v>
      </c>
      <c r="U42" s="22" t="s">
        <v>256</v>
      </c>
      <c r="V42" s="22" t="s">
        <v>537</v>
      </c>
      <c r="W42" s="21">
        <v>7.36395</v>
      </c>
      <c r="X42" s="21">
        <v>28.712669999999999</v>
      </c>
      <c r="Y42" s="22" t="s">
        <v>469</v>
      </c>
      <c r="Z42" s="22" t="s">
        <v>37</v>
      </c>
      <c r="AA42" s="22" t="s">
        <v>503</v>
      </c>
      <c r="AB42" s="22" t="s">
        <v>281</v>
      </c>
      <c r="AC42" s="22" t="s">
        <v>372</v>
      </c>
      <c r="AD42" s="22" t="s">
        <v>373</v>
      </c>
      <c r="AE42" s="22" t="s">
        <v>456</v>
      </c>
      <c r="AF42" s="22" t="s">
        <v>373</v>
      </c>
      <c r="AG42" s="22" t="s">
        <v>68</v>
      </c>
      <c r="AH42" s="22" t="s">
        <v>68</v>
      </c>
      <c r="AI42" s="22" t="s">
        <v>68</v>
      </c>
      <c r="AJ42" s="22" t="s">
        <v>68</v>
      </c>
      <c r="AK42" s="22" t="s">
        <v>68</v>
      </c>
      <c r="AL42" s="22" t="s">
        <v>375</v>
      </c>
      <c r="AM42" s="22" t="s">
        <v>68</v>
      </c>
      <c r="AN42" s="22" t="s">
        <v>68</v>
      </c>
      <c r="AO42" s="22" t="s">
        <v>504</v>
      </c>
      <c r="AP42" s="22" t="s">
        <v>68</v>
      </c>
      <c r="AQ42" s="37">
        <v>526</v>
      </c>
      <c r="AR42" s="37">
        <v>1739</v>
      </c>
      <c r="AS42" s="37">
        <v>0</v>
      </c>
      <c r="AT42" s="37">
        <v>0</v>
      </c>
      <c r="AU42" s="37">
        <v>0</v>
      </c>
      <c r="AV42" s="37">
        <v>0</v>
      </c>
      <c r="AW42" s="24">
        <f>Table7[[#This Row],[Affected population: IDP (HH) ]]+Table7[[#This Row],[Affected population: Returnee (HH) ]]+Table7[[#This Row],[Affected population: Relocated (HH) ]]</f>
        <v>526</v>
      </c>
      <c r="AX42" s="24">
        <f>Table7[[#This Row],[Affected population: IDP (ind) ]]+Table7[[#This Row],[Affected population: Returnee (ind) ]]+Table7[[#This Row],[Affected population: Relocated (ind) ]]</f>
        <v>1739</v>
      </c>
      <c r="AY42" s="37">
        <v>67</v>
      </c>
      <c r="AZ42" s="37">
        <v>82</v>
      </c>
      <c r="BA42" s="37">
        <v>123</v>
      </c>
      <c r="BB42" s="37">
        <v>276</v>
      </c>
      <c r="BC42" s="37">
        <v>213</v>
      </c>
      <c r="BD42" s="37">
        <v>435</v>
      </c>
      <c r="BE42" s="37">
        <v>184</v>
      </c>
      <c r="BF42" s="37">
        <v>286</v>
      </c>
      <c r="BG42" s="37">
        <v>20</v>
      </c>
      <c r="BH42" s="37">
        <v>53</v>
      </c>
      <c r="BI42" s="24">
        <f>Table7[[#This Row],[M &lt;1]]+Table7[[#This Row],[M 1-5]]+Table7[[#This Row],[M 6-17]]+Table7[[#This Row],[M 18-59 ]]+Table7[[#This Row],[M &gt;60]]</f>
        <v>607</v>
      </c>
      <c r="BJ42" s="24">
        <f>Table7[[#This Row],[F &lt;1]]+Table7[[#This Row],[F 1-5]]+Table7[[#This Row],[F 6-17 ]]+Table7[[#This Row],[F 18-59]]+Table7[[#This Row],[F &gt;60 ]]</f>
        <v>1132</v>
      </c>
      <c r="BK42" s="24">
        <f>Table7[[#This Row],[M total]]+Table7[[#This Row],[F total]]</f>
        <v>1739</v>
      </c>
      <c r="BL42" s="24" t="b">
        <f>Table7[[#This Row],[Total individuals]]=Table7[[#This Row],[Total affected population individuals]]</f>
        <v>1</v>
      </c>
      <c r="BM42" s="22" t="s">
        <v>375</v>
      </c>
      <c r="BN42" s="22" t="s">
        <v>375</v>
      </c>
      <c r="BO42" s="22" t="s">
        <v>375</v>
      </c>
      <c r="BP42" s="22" t="s">
        <v>375</v>
      </c>
      <c r="BQ42" s="22" t="s">
        <v>375</v>
      </c>
      <c r="BR42" s="22" t="s">
        <v>375</v>
      </c>
      <c r="BS42" s="22" t="s">
        <v>375</v>
      </c>
      <c r="BT42" s="22" t="s">
        <v>373</v>
      </c>
      <c r="BU42" s="22" t="s">
        <v>68</v>
      </c>
      <c r="BV42" s="22" t="s">
        <v>373</v>
      </c>
      <c r="BW42" s="22" t="s">
        <v>373</v>
      </c>
      <c r="BX42" s="22" t="s">
        <v>373</v>
      </c>
      <c r="BY42" s="22" t="s">
        <v>373</v>
      </c>
      <c r="BZ42" s="22" t="s">
        <v>373</v>
      </c>
      <c r="CA42" s="22" t="s">
        <v>373</v>
      </c>
      <c r="CB42" s="22" t="s">
        <v>373</v>
      </c>
      <c r="CC42" s="22" t="s">
        <v>373</v>
      </c>
      <c r="CD42" s="22"/>
      <c r="CE42" s="22" t="s">
        <v>430</v>
      </c>
      <c r="CF42" s="22"/>
    </row>
    <row r="43" spans="1:84" s="17" customFormat="1">
      <c r="A43" s="20">
        <v>43941</v>
      </c>
      <c r="B43" s="20">
        <v>43940</v>
      </c>
      <c r="C43" s="20">
        <v>43941</v>
      </c>
      <c r="D43" s="22" t="s">
        <v>500</v>
      </c>
      <c r="E43" s="22" t="s">
        <v>91</v>
      </c>
      <c r="F43" s="22" t="s">
        <v>247</v>
      </c>
      <c r="G43" s="22" t="s">
        <v>248</v>
      </c>
      <c r="H43" s="22" t="s">
        <v>255</v>
      </c>
      <c r="I43" s="22" t="s">
        <v>256</v>
      </c>
      <c r="J43" s="22"/>
      <c r="K43" s="22" t="s">
        <v>538</v>
      </c>
      <c r="L43" s="27">
        <v>7.3053567670000348</v>
      </c>
      <c r="M43" s="27">
        <v>28.691555115000028</v>
      </c>
      <c r="N43" s="23" t="s">
        <v>30</v>
      </c>
      <c r="O43" s="22" t="s">
        <v>67</v>
      </c>
      <c r="P43" s="28" t="s">
        <v>500</v>
      </c>
      <c r="Q43" s="22" t="s">
        <v>91</v>
      </c>
      <c r="R43" s="21" t="s">
        <v>247</v>
      </c>
      <c r="S43" s="22" t="s">
        <v>248</v>
      </c>
      <c r="T43" s="22" t="s">
        <v>255</v>
      </c>
      <c r="U43" s="22" t="s">
        <v>256</v>
      </c>
      <c r="V43" s="22" t="s">
        <v>539</v>
      </c>
      <c r="W43" s="30">
        <v>7.2269373600000222</v>
      </c>
      <c r="X43" s="30">
        <v>28.869713641000033</v>
      </c>
      <c r="Y43" s="22" t="s">
        <v>469</v>
      </c>
      <c r="Z43" s="22" t="s">
        <v>36</v>
      </c>
      <c r="AA43" s="22" t="s">
        <v>503</v>
      </c>
      <c r="AB43" s="22" t="s">
        <v>281</v>
      </c>
      <c r="AC43" s="22" t="s">
        <v>372</v>
      </c>
      <c r="AD43" s="22" t="s">
        <v>373</v>
      </c>
      <c r="AE43" s="22" t="s">
        <v>456</v>
      </c>
      <c r="AF43" s="22" t="s">
        <v>373</v>
      </c>
      <c r="AG43" s="22" t="s">
        <v>68</v>
      </c>
      <c r="AH43" s="22" t="s">
        <v>68</v>
      </c>
      <c r="AI43" s="22" t="s">
        <v>68</v>
      </c>
      <c r="AJ43" s="22" t="s">
        <v>68</v>
      </c>
      <c r="AK43" s="22" t="s">
        <v>68</v>
      </c>
      <c r="AL43" s="22" t="s">
        <v>375</v>
      </c>
      <c r="AM43" s="22" t="s">
        <v>68</v>
      </c>
      <c r="AN43" s="22" t="s">
        <v>68</v>
      </c>
      <c r="AO43" s="22" t="s">
        <v>504</v>
      </c>
      <c r="AP43" s="22" t="s">
        <v>68</v>
      </c>
      <c r="AQ43" s="37">
        <v>459</v>
      </c>
      <c r="AR43" s="37">
        <v>1516</v>
      </c>
      <c r="AS43" s="37">
        <v>0</v>
      </c>
      <c r="AT43" s="37">
        <v>0</v>
      </c>
      <c r="AU43" s="37">
        <v>0</v>
      </c>
      <c r="AV43" s="37">
        <v>0</v>
      </c>
      <c r="AW43" s="24">
        <f>Table7[[#This Row],[Affected population: IDP (HH) ]]+Table7[[#This Row],[Affected population: Returnee (HH) ]]+Table7[[#This Row],[Affected population: Relocated (HH) ]]</f>
        <v>459</v>
      </c>
      <c r="AX43" s="24">
        <f>Table7[[#This Row],[Affected population: IDP (ind) ]]+Table7[[#This Row],[Affected population: Returnee (ind) ]]+Table7[[#This Row],[Affected population: Relocated (ind) ]]</f>
        <v>1516</v>
      </c>
      <c r="AY43" s="37">
        <v>39</v>
      </c>
      <c r="AZ43" s="37">
        <v>89</v>
      </c>
      <c r="BA43" s="37">
        <v>94</v>
      </c>
      <c r="BB43" s="37">
        <v>237</v>
      </c>
      <c r="BC43" s="37">
        <v>232</v>
      </c>
      <c r="BD43" s="37">
        <v>301</v>
      </c>
      <c r="BE43" s="37">
        <v>268</v>
      </c>
      <c r="BF43" s="37">
        <v>193</v>
      </c>
      <c r="BG43" s="37">
        <v>29</v>
      </c>
      <c r="BH43" s="37">
        <v>34</v>
      </c>
      <c r="BI43" s="24">
        <f>Table7[[#This Row],[M &lt;1]]+Table7[[#This Row],[M 1-5]]+Table7[[#This Row],[M 6-17]]+Table7[[#This Row],[M 18-59 ]]+Table7[[#This Row],[M &gt;60]]</f>
        <v>662</v>
      </c>
      <c r="BJ43" s="24">
        <f>Table7[[#This Row],[F &lt;1]]+Table7[[#This Row],[F 1-5]]+Table7[[#This Row],[F 6-17 ]]+Table7[[#This Row],[F 18-59]]+Table7[[#This Row],[F &gt;60 ]]</f>
        <v>854</v>
      </c>
      <c r="BK43" s="24">
        <f>Table7[[#This Row],[M total]]+Table7[[#This Row],[F total]]</f>
        <v>1516</v>
      </c>
      <c r="BL43" s="24" t="b">
        <f>Table7[[#This Row],[Total individuals]]=Table7[[#This Row],[Total affected population individuals]]</f>
        <v>1</v>
      </c>
      <c r="BM43" s="22" t="s">
        <v>375</v>
      </c>
      <c r="BN43" s="22" t="s">
        <v>375</v>
      </c>
      <c r="BO43" s="22" t="s">
        <v>375</v>
      </c>
      <c r="BP43" s="22" t="s">
        <v>375</v>
      </c>
      <c r="BQ43" s="22" t="s">
        <v>375</v>
      </c>
      <c r="BR43" s="22" t="s">
        <v>375</v>
      </c>
      <c r="BS43" s="22" t="s">
        <v>375</v>
      </c>
      <c r="BT43" s="22" t="s">
        <v>373</v>
      </c>
      <c r="BU43" s="22" t="s">
        <v>68</v>
      </c>
      <c r="BV43" s="22" t="s">
        <v>373</v>
      </c>
      <c r="BW43" s="22" t="s">
        <v>373</v>
      </c>
      <c r="BX43" s="22" t="s">
        <v>373</v>
      </c>
      <c r="BY43" s="22" t="s">
        <v>373</v>
      </c>
      <c r="BZ43" s="22" t="s">
        <v>373</v>
      </c>
      <c r="CA43" s="22" t="s">
        <v>397</v>
      </c>
      <c r="CB43" s="22" t="s">
        <v>373</v>
      </c>
      <c r="CC43" s="22" t="s">
        <v>373</v>
      </c>
      <c r="CD43" s="22"/>
      <c r="CE43" s="22" t="s">
        <v>430</v>
      </c>
      <c r="CF43" s="22"/>
    </row>
    <row r="44" spans="1:84" s="17" customFormat="1">
      <c r="A44" s="20">
        <v>43945</v>
      </c>
      <c r="B44" s="20">
        <v>43941</v>
      </c>
      <c r="C44" s="20">
        <v>43945</v>
      </c>
      <c r="D44" s="22" t="s">
        <v>398</v>
      </c>
      <c r="E44" s="22" t="s">
        <v>66</v>
      </c>
      <c r="F44" s="22" t="s">
        <v>540</v>
      </c>
      <c r="G44" s="22" t="s">
        <v>541</v>
      </c>
      <c r="H44" s="22" t="s">
        <v>542</v>
      </c>
      <c r="I44" s="22" t="s">
        <v>543</v>
      </c>
      <c r="J44" s="22"/>
      <c r="K44" s="22" t="s">
        <v>544</v>
      </c>
      <c r="L44" s="23">
        <v>4.1019500000000004</v>
      </c>
      <c r="M44" s="23" t="s">
        <v>545</v>
      </c>
      <c r="N44" s="23" t="s">
        <v>32</v>
      </c>
      <c r="O44" s="22" t="s">
        <v>67</v>
      </c>
      <c r="P44" s="28" t="s">
        <v>398</v>
      </c>
      <c r="Q44" s="28" t="s">
        <v>66</v>
      </c>
      <c r="R44" s="22" t="s">
        <v>546</v>
      </c>
      <c r="S44" s="22" t="s">
        <v>547</v>
      </c>
      <c r="T44" s="21" t="s">
        <v>548</v>
      </c>
      <c r="U44" s="22" t="s">
        <v>549</v>
      </c>
      <c r="V44" s="22" t="s">
        <v>550</v>
      </c>
      <c r="W44" s="21">
        <v>4.2337499999999997</v>
      </c>
      <c r="X44" s="21">
        <v>30.749883000000001</v>
      </c>
      <c r="Y44" s="22" t="s">
        <v>370</v>
      </c>
      <c r="Z44" s="22" t="s">
        <v>36</v>
      </c>
      <c r="AA44" s="22" t="s">
        <v>371</v>
      </c>
      <c r="AB44" s="22" t="s">
        <v>281</v>
      </c>
      <c r="AC44" s="22" t="s">
        <v>372</v>
      </c>
      <c r="AD44" s="22"/>
      <c r="AE44" s="22"/>
      <c r="AF44" s="22"/>
      <c r="AG44" s="22"/>
      <c r="AH44" s="22"/>
      <c r="AI44" s="22"/>
      <c r="AJ44" s="22"/>
      <c r="AK44" s="22"/>
      <c r="AL44" s="22"/>
      <c r="AM44" s="22"/>
      <c r="AN44" s="22"/>
      <c r="AO44" s="22"/>
      <c r="AP44" s="22"/>
      <c r="AQ44" s="37">
        <v>1261</v>
      </c>
      <c r="AR44" s="37">
        <v>6021</v>
      </c>
      <c r="AS44" s="37"/>
      <c r="AT44" s="37"/>
      <c r="AU44" s="37"/>
      <c r="AV44" s="37"/>
      <c r="AW44" s="24">
        <f>Table7[[#This Row],[Affected population: IDP (HH) ]]+Table7[[#This Row],[Affected population: Returnee (HH) ]]+Table7[[#This Row],[Affected population: Relocated (HH) ]]</f>
        <v>1261</v>
      </c>
      <c r="AX44" s="24">
        <f>Table7[[#This Row],[Affected population: IDP (ind) ]]+Table7[[#This Row],[Affected population: Returnee (ind) ]]+Table7[[#This Row],[Affected population: Relocated (ind) ]]</f>
        <v>6021</v>
      </c>
      <c r="AY44" s="38">
        <v>430</v>
      </c>
      <c r="AZ44" s="38">
        <v>516</v>
      </c>
      <c r="BA44" s="38">
        <v>530</v>
      </c>
      <c r="BB44" s="38">
        <v>674</v>
      </c>
      <c r="BC44" s="38">
        <v>880</v>
      </c>
      <c r="BD44" s="38">
        <v>1331</v>
      </c>
      <c r="BE44" s="38">
        <v>330</v>
      </c>
      <c r="BF44" s="38">
        <v>530</v>
      </c>
      <c r="BG44" s="38">
        <v>315</v>
      </c>
      <c r="BH44" s="38">
        <v>485</v>
      </c>
      <c r="BI44" s="24">
        <f>Table7[[#This Row],[M &lt;1]]+Table7[[#This Row],[M 1-5]]+Table7[[#This Row],[M 6-17]]+Table7[[#This Row],[M 18-59 ]]+Table7[[#This Row],[M &gt;60]]</f>
        <v>2485</v>
      </c>
      <c r="BJ44" s="24">
        <f>Table7[[#This Row],[F &lt;1]]+Table7[[#This Row],[F 1-5]]+Table7[[#This Row],[F 6-17 ]]+Table7[[#This Row],[F 18-59]]+Table7[[#This Row],[F &gt;60 ]]</f>
        <v>3536</v>
      </c>
      <c r="BK44" s="24">
        <f>Table7[[#This Row],[M total]]+Table7[[#This Row],[F total]]</f>
        <v>6021</v>
      </c>
      <c r="BL44" s="24" t="b">
        <f>Table7[[#This Row],[Total individuals]]=Table7[[#This Row],[Total affected population individuals]]</f>
        <v>1</v>
      </c>
      <c r="BM44" s="22" t="s">
        <v>375</v>
      </c>
      <c r="BN44" s="22" t="s">
        <v>375</v>
      </c>
      <c r="BO44" s="22" t="s">
        <v>375</v>
      </c>
      <c r="BP44" s="22" t="s">
        <v>373</v>
      </c>
      <c r="BQ44" s="22" t="s">
        <v>375</v>
      </c>
      <c r="BR44" s="22" t="s">
        <v>373</v>
      </c>
      <c r="BS44" s="22" t="s">
        <v>373</v>
      </c>
      <c r="BT44" s="22" t="s">
        <v>373</v>
      </c>
      <c r="BU44" s="22" t="s">
        <v>68</v>
      </c>
      <c r="BV44" s="22" t="s">
        <v>373</v>
      </c>
      <c r="BW44" s="22" t="s">
        <v>373</v>
      </c>
      <c r="BX44" s="22" t="s">
        <v>373</v>
      </c>
      <c r="BY44" s="22" t="s">
        <v>373</v>
      </c>
      <c r="BZ44" s="22" t="s">
        <v>373</v>
      </c>
      <c r="CA44" s="22" t="s">
        <v>373</v>
      </c>
      <c r="CB44" s="22" t="s">
        <v>373</v>
      </c>
      <c r="CC44" s="22" t="s">
        <v>377</v>
      </c>
      <c r="CD44" s="22"/>
      <c r="CE44" s="22" t="s">
        <v>378</v>
      </c>
      <c r="CF44" s="22"/>
    </row>
    <row r="45" spans="1:84" s="17" customFormat="1">
      <c r="A45" s="20">
        <v>43953</v>
      </c>
      <c r="B45" s="20">
        <v>43962</v>
      </c>
      <c r="C45" s="20">
        <v>43979</v>
      </c>
      <c r="D45" s="22" t="s">
        <v>398</v>
      </c>
      <c r="E45" s="22" t="s">
        <v>66</v>
      </c>
      <c r="F45" s="22" t="s">
        <v>80</v>
      </c>
      <c r="G45" s="22" t="s">
        <v>81</v>
      </c>
      <c r="H45" s="22" t="s">
        <v>551</v>
      </c>
      <c r="I45" s="22" t="s">
        <v>552</v>
      </c>
      <c r="J45" s="22"/>
      <c r="K45" s="22" t="s">
        <v>552</v>
      </c>
      <c r="L45" s="23">
        <v>5.6408110000000002</v>
      </c>
      <c r="M45" s="23">
        <v>31.685922000000001</v>
      </c>
      <c r="N45" s="23" t="s">
        <v>32</v>
      </c>
      <c r="O45" s="22" t="s">
        <v>67</v>
      </c>
      <c r="P45" s="22" t="s">
        <v>398</v>
      </c>
      <c r="Q45" s="22" t="s">
        <v>66</v>
      </c>
      <c r="R45" s="22" t="s">
        <v>69</v>
      </c>
      <c r="S45" s="22" t="s">
        <v>70</v>
      </c>
      <c r="T45" s="22" t="s">
        <v>553</v>
      </c>
      <c r="U45" s="22" t="s">
        <v>70</v>
      </c>
      <c r="V45" s="22" t="s">
        <v>70</v>
      </c>
      <c r="W45" s="22">
        <v>4.8499999999999996</v>
      </c>
      <c r="X45" s="22">
        <v>31.6166667</v>
      </c>
      <c r="Y45" s="22" t="s">
        <v>391</v>
      </c>
      <c r="Z45" s="22" t="s">
        <v>68</v>
      </c>
      <c r="AA45" s="22" t="s">
        <v>68</v>
      </c>
      <c r="AB45" s="22" t="s">
        <v>281</v>
      </c>
      <c r="AC45" s="22" t="s">
        <v>427</v>
      </c>
      <c r="AD45" s="22" t="s">
        <v>375</v>
      </c>
      <c r="AE45" s="22" t="s">
        <v>395</v>
      </c>
      <c r="AF45" s="22" t="s">
        <v>373</v>
      </c>
      <c r="AG45" s="22" t="s">
        <v>68</v>
      </c>
      <c r="AH45" s="22" t="s">
        <v>68</v>
      </c>
      <c r="AI45" s="22" t="s">
        <v>68</v>
      </c>
      <c r="AJ45" s="22" t="s">
        <v>68</v>
      </c>
      <c r="AK45" s="22" t="s">
        <v>68</v>
      </c>
      <c r="AL45" s="22" t="s">
        <v>373</v>
      </c>
      <c r="AM45" s="31">
        <v>1440</v>
      </c>
      <c r="AN45" s="31">
        <v>240</v>
      </c>
      <c r="AO45" s="22" t="s">
        <v>428</v>
      </c>
      <c r="AP45" s="22" t="s">
        <v>377</v>
      </c>
      <c r="AQ45" s="37">
        <v>0</v>
      </c>
      <c r="AR45" s="37">
        <v>0</v>
      </c>
      <c r="AS45" s="37">
        <v>240</v>
      </c>
      <c r="AT45" s="37">
        <v>1300</v>
      </c>
      <c r="AU45" s="37">
        <v>0</v>
      </c>
      <c r="AV45" s="37">
        <v>0</v>
      </c>
      <c r="AW45" s="24">
        <f>Table7[[#This Row],[Affected population: IDP (HH) ]]+Table7[[#This Row],[Affected population: Returnee (HH) ]]+Table7[[#This Row],[Affected population: Relocated (HH) ]]</f>
        <v>240</v>
      </c>
      <c r="AX45" s="24">
        <f>Table7[[#This Row],[Affected population: IDP (ind) ]]+Table7[[#This Row],[Affected population: Returnee (ind) ]]+Table7[[#This Row],[Affected population: Relocated (ind) ]]</f>
        <v>1300</v>
      </c>
      <c r="AY45" s="37">
        <v>90</v>
      </c>
      <c r="AZ45" s="37">
        <v>50</v>
      </c>
      <c r="BA45" s="37">
        <v>120</v>
      </c>
      <c r="BB45" s="37">
        <v>90</v>
      </c>
      <c r="BC45" s="37">
        <v>250</v>
      </c>
      <c r="BD45" s="37">
        <v>120</v>
      </c>
      <c r="BE45" s="37">
        <v>320</v>
      </c>
      <c r="BF45" s="37">
        <v>150</v>
      </c>
      <c r="BG45" s="37">
        <v>80</v>
      </c>
      <c r="BH45" s="37">
        <v>30</v>
      </c>
      <c r="BI45" s="24">
        <f>Table7[[#This Row],[M &lt;1]]+Table7[[#This Row],[M 1-5]]+Table7[[#This Row],[M 6-17]]+Table7[[#This Row],[M 18-59 ]]+Table7[[#This Row],[M &gt;60]]</f>
        <v>860</v>
      </c>
      <c r="BJ45" s="24">
        <f>Table7[[#This Row],[F &lt;1]]+Table7[[#This Row],[F 1-5]]+Table7[[#This Row],[F 6-17 ]]+Table7[[#This Row],[F 18-59]]+Table7[[#This Row],[F &gt;60 ]]</f>
        <v>440</v>
      </c>
      <c r="BK45" s="24">
        <f>Table7[[#This Row],[M total]]+Table7[[#This Row],[F total]]</f>
        <v>1300</v>
      </c>
      <c r="BL45" s="24" t="b">
        <f>Table7[[#This Row],[Total individuals]]=Table7[[#This Row],[Total affected population individuals]]</f>
        <v>1</v>
      </c>
      <c r="BM45" s="22" t="s">
        <v>483</v>
      </c>
      <c r="BN45" s="22" t="s">
        <v>375</v>
      </c>
      <c r="BO45" s="22" t="s">
        <v>375</v>
      </c>
      <c r="BP45" s="22" t="s">
        <v>375</v>
      </c>
      <c r="BQ45" s="22" t="s">
        <v>375</v>
      </c>
      <c r="BR45" s="22" t="s">
        <v>375</v>
      </c>
      <c r="BS45" s="22" t="s">
        <v>375</v>
      </c>
      <c r="BT45" s="22" t="s">
        <v>373</v>
      </c>
      <c r="BU45" s="22" t="s">
        <v>68</v>
      </c>
      <c r="BV45" s="22" t="s">
        <v>373</v>
      </c>
      <c r="BW45" s="22" t="s">
        <v>373</v>
      </c>
      <c r="BX45" s="22" t="s">
        <v>373</v>
      </c>
      <c r="BY45" s="22" t="s">
        <v>396</v>
      </c>
      <c r="BZ45" s="22" t="s">
        <v>397</v>
      </c>
      <c r="CA45" s="22" t="s">
        <v>373</v>
      </c>
      <c r="CB45" s="22" t="s">
        <v>397</v>
      </c>
      <c r="CC45" s="22" t="s">
        <v>377</v>
      </c>
      <c r="CD45" s="22"/>
      <c r="CE45" s="22" t="s">
        <v>430</v>
      </c>
      <c r="CF45" s="22"/>
    </row>
    <row r="46" spans="1:84" s="17" customFormat="1">
      <c r="A46" s="20">
        <v>43953</v>
      </c>
      <c r="B46" s="20">
        <v>43962</v>
      </c>
      <c r="C46" s="20">
        <v>43979</v>
      </c>
      <c r="D46" s="22" t="s">
        <v>398</v>
      </c>
      <c r="E46" s="22" t="s">
        <v>66</v>
      </c>
      <c r="F46" s="22" t="s">
        <v>80</v>
      </c>
      <c r="G46" s="22" t="s">
        <v>81</v>
      </c>
      <c r="H46" s="22" t="s">
        <v>551</v>
      </c>
      <c r="I46" s="22" t="s">
        <v>552</v>
      </c>
      <c r="J46" s="22"/>
      <c r="K46" s="22" t="s">
        <v>554</v>
      </c>
      <c r="L46" s="23">
        <v>5.9011110999999996</v>
      </c>
      <c r="M46" s="23">
        <v>30.775555600000001</v>
      </c>
      <c r="N46" s="23" t="s">
        <v>30</v>
      </c>
      <c r="O46" s="22" t="s">
        <v>67</v>
      </c>
      <c r="P46" s="22" t="s">
        <v>398</v>
      </c>
      <c r="Q46" s="22" t="s">
        <v>66</v>
      </c>
      <c r="R46" s="22" t="s">
        <v>80</v>
      </c>
      <c r="S46" s="22" t="s">
        <v>81</v>
      </c>
      <c r="T46" s="22" t="s">
        <v>551</v>
      </c>
      <c r="U46" s="22" t="s">
        <v>552</v>
      </c>
      <c r="V46" s="22" t="s">
        <v>554</v>
      </c>
      <c r="W46" s="22">
        <v>5.9011110999999996</v>
      </c>
      <c r="X46" s="22">
        <v>30.775555600000001</v>
      </c>
      <c r="Y46" s="22" t="s">
        <v>493</v>
      </c>
      <c r="Z46" s="22" t="s">
        <v>37</v>
      </c>
      <c r="AA46" s="22" t="s">
        <v>392</v>
      </c>
      <c r="AB46" s="22" t="s">
        <v>281</v>
      </c>
      <c r="AC46" s="22" t="s">
        <v>427</v>
      </c>
      <c r="AD46" s="22" t="s">
        <v>375</v>
      </c>
      <c r="AE46" s="22" t="s">
        <v>526</v>
      </c>
      <c r="AF46" s="22" t="s">
        <v>373</v>
      </c>
      <c r="AG46" s="22" t="s">
        <v>68</v>
      </c>
      <c r="AH46" s="22" t="s">
        <v>68</v>
      </c>
      <c r="AI46" s="22" t="s">
        <v>68</v>
      </c>
      <c r="AJ46" s="22" t="s">
        <v>68</v>
      </c>
      <c r="AK46" s="22" t="s">
        <v>68</v>
      </c>
      <c r="AL46" s="22" t="s">
        <v>373</v>
      </c>
      <c r="AM46" s="31">
        <v>1560</v>
      </c>
      <c r="AN46" s="31">
        <v>260</v>
      </c>
      <c r="AO46" s="22" t="s">
        <v>428</v>
      </c>
      <c r="AP46" s="22" t="s">
        <v>377</v>
      </c>
      <c r="AQ46" s="37">
        <v>260</v>
      </c>
      <c r="AR46" s="37">
        <v>1560</v>
      </c>
      <c r="AS46" s="37">
        <v>0</v>
      </c>
      <c r="AT46" s="37">
        <v>0</v>
      </c>
      <c r="AU46" s="37">
        <v>0</v>
      </c>
      <c r="AV46" s="37">
        <v>0</v>
      </c>
      <c r="AW46" s="24">
        <f>Table7[[#This Row],[Affected population: IDP (HH) ]]+Table7[[#This Row],[Affected population: Returnee (HH) ]]+Table7[[#This Row],[Affected population: Relocated (HH) ]]</f>
        <v>260</v>
      </c>
      <c r="AX46" s="24">
        <f>Table7[[#This Row],[Affected population: IDP (ind) ]]+Table7[[#This Row],[Affected population: Returnee (ind) ]]+Table7[[#This Row],[Affected population: Relocated (ind) ]]</f>
        <v>1560</v>
      </c>
      <c r="AY46" s="37">
        <v>110</v>
      </c>
      <c r="AZ46" s="37">
        <v>100</v>
      </c>
      <c r="BA46" s="37">
        <v>160</v>
      </c>
      <c r="BB46" s="37">
        <v>140</v>
      </c>
      <c r="BC46" s="37">
        <v>200</v>
      </c>
      <c r="BD46" s="37">
        <v>210</v>
      </c>
      <c r="BE46" s="37">
        <v>250</v>
      </c>
      <c r="BF46" s="37">
        <v>200</v>
      </c>
      <c r="BG46" s="37">
        <v>70</v>
      </c>
      <c r="BH46" s="37">
        <v>120</v>
      </c>
      <c r="BI46" s="24">
        <f>Table7[[#This Row],[M &lt;1]]+Table7[[#This Row],[M 1-5]]+Table7[[#This Row],[M 6-17]]+Table7[[#This Row],[M 18-59 ]]+Table7[[#This Row],[M &gt;60]]</f>
        <v>790</v>
      </c>
      <c r="BJ46" s="24">
        <f>Table7[[#This Row],[F &lt;1]]+Table7[[#This Row],[F 1-5]]+Table7[[#This Row],[F 6-17 ]]+Table7[[#This Row],[F 18-59]]+Table7[[#This Row],[F &gt;60 ]]</f>
        <v>770</v>
      </c>
      <c r="BK46" s="24">
        <f>Table7[[#This Row],[M total]]+Table7[[#This Row],[F total]]</f>
        <v>1560</v>
      </c>
      <c r="BL46" s="24" t="b">
        <f>Table7[[#This Row],[Total individuals]]=Table7[[#This Row],[Total affected population individuals]]</f>
        <v>1</v>
      </c>
      <c r="BM46" s="22" t="s">
        <v>375</v>
      </c>
      <c r="BN46" s="22" t="s">
        <v>375</v>
      </c>
      <c r="BO46" s="22" t="s">
        <v>375</v>
      </c>
      <c r="BP46" s="22" t="s">
        <v>375</v>
      </c>
      <c r="BQ46" s="22" t="s">
        <v>375</v>
      </c>
      <c r="BR46" s="22" t="s">
        <v>375</v>
      </c>
      <c r="BS46" s="22" t="s">
        <v>375</v>
      </c>
      <c r="BT46" s="22" t="s">
        <v>373</v>
      </c>
      <c r="BU46" s="22" t="s">
        <v>68</v>
      </c>
      <c r="BV46" s="22" t="s">
        <v>373</v>
      </c>
      <c r="BW46" s="22" t="s">
        <v>373</v>
      </c>
      <c r="BX46" s="22" t="s">
        <v>373</v>
      </c>
      <c r="BY46" s="22" t="s">
        <v>373</v>
      </c>
      <c r="BZ46" s="22" t="s">
        <v>373</v>
      </c>
      <c r="CA46" s="22" t="s">
        <v>373</v>
      </c>
      <c r="CB46" s="22" t="s">
        <v>397</v>
      </c>
      <c r="CC46" s="22" t="s">
        <v>377</v>
      </c>
      <c r="CD46" s="22"/>
      <c r="CE46" s="22" t="s">
        <v>430</v>
      </c>
      <c r="CF46" s="22"/>
    </row>
    <row r="47" spans="1:84" s="17" customFormat="1">
      <c r="A47" s="20">
        <v>43953</v>
      </c>
      <c r="B47" s="20">
        <v>43962</v>
      </c>
      <c r="C47" s="20">
        <v>43979</v>
      </c>
      <c r="D47" s="22" t="s">
        <v>398</v>
      </c>
      <c r="E47" s="22" t="s">
        <v>66</v>
      </c>
      <c r="F47" s="21" t="s">
        <v>69</v>
      </c>
      <c r="G47" s="21" t="s">
        <v>70</v>
      </c>
      <c r="H47" s="21" t="s">
        <v>555</v>
      </c>
      <c r="I47" s="21" t="s">
        <v>556</v>
      </c>
      <c r="J47" s="22"/>
      <c r="K47" s="22" t="s">
        <v>557</v>
      </c>
      <c r="L47" s="23">
        <v>4.4764799999999996</v>
      </c>
      <c r="M47" s="23">
        <v>31.094360000000002</v>
      </c>
      <c r="N47" s="23" t="s">
        <v>32</v>
      </c>
      <c r="O47" s="22" t="s">
        <v>67</v>
      </c>
      <c r="P47" s="22" t="s">
        <v>398</v>
      </c>
      <c r="Q47" s="22" t="s">
        <v>66</v>
      </c>
      <c r="R47" s="22" t="s">
        <v>80</v>
      </c>
      <c r="S47" s="22" t="s">
        <v>81</v>
      </c>
      <c r="T47" s="22" t="s">
        <v>558</v>
      </c>
      <c r="U47" s="22" t="s">
        <v>554</v>
      </c>
      <c r="V47" s="22" t="s">
        <v>554</v>
      </c>
      <c r="W47" s="22">
        <v>5.9011110999999996</v>
      </c>
      <c r="X47" s="22">
        <v>30.775555600000001</v>
      </c>
      <c r="Y47" s="22" t="s">
        <v>391</v>
      </c>
      <c r="Z47" s="22" t="s">
        <v>37</v>
      </c>
      <c r="AA47" s="22" t="s">
        <v>392</v>
      </c>
      <c r="AB47" s="22" t="s">
        <v>281</v>
      </c>
      <c r="AC47" s="22" t="s">
        <v>427</v>
      </c>
      <c r="AD47" s="22" t="s">
        <v>375</v>
      </c>
      <c r="AE47" s="22" t="s">
        <v>559</v>
      </c>
      <c r="AF47" s="22" t="s">
        <v>373</v>
      </c>
      <c r="AG47" s="22" t="s">
        <v>68</v>
      </c>
      <c r="AH47" s="22" t="s">
        <v>68</v>
      </c>
      <c r="AI47" s="22" t="s">
        <v>68</v>
      </c>
      <c r="AJ47" s="22" t="s">
        <v>68</v>
      </c>
      <c r="AK47" s="22" t="s">
        <v>68</v>
      </c>
      <c r="AL47" s="22" t="s">
        <v>373</v>
      </c>
      <c r="AM47" s="31">
        <v>2100</v>
      </c>
      <c r="AN47" s="31">
        <v>350</v>
      </c>
      <c r="AO47" s="22" t="s">
        <v>559</v>
      </c>
      <c r="AP47" s="22" t="s">
        <v>377</v>
      </c>
      <c r="AQ47" s="37">
        <v>350</v>
      </c>
      <c r="AR47" s="37">
        <v>2100</v>
      </c>
      <c r="AS47" s="37">
        <v>0</v>
      </c>
      <c r="AT47" s="37">
        <v>0</v>
      </c>
      <c r="AU47" s="37">
        <v>0</v>
      </c>
      <c r="AV47" s="37">
        <v>0</v>
      </c>
      <c r="AW47" s="24">
        <f>Table7[[#This Row],[Affected population: IDP (HH) ]]+Table7[[#This Row],[Affected population: Returnee (HH) ]]+Table7[[#This Row],[Affected population: Relocated (HH) ]]</f>
        <v>350</v>
      </c>
      <c r="AX47" s="24">
        <f>Table7[[#This Row],[Affected population: IDP (ind) ]]+Table7[[#This Row],[Affected population: Returnee (ind) ]]+Table7[[#This Row],[Affected population: Relocated (ind) ]]</f>
        <v>2100</v>
      </c>
      <c r="AY47" s="37">
        <v>100</v>
      </c>
      <c r="AZ47" s="37">
        <v>130</v>
      </c>
      <c r="BA47" s="37">
        <v>190</v>
      </c>
      <c r="BB47" s="37">
        <v>220</v>
      </c>
      <c r="BC47" s="37">
        <v>280</v>
      </c>
      <c r="BD47" s="37">
        <v>290</v>
      </c>
      <c r="BE47" s="37">
        <v>320</v>
      </c>
      <c r="BF47" s="37">
        <v>350</v>
      </c>
      <c r="BG47" s="37">
        <v>80</v>
      </c>
      <c r="BH47" s="37">
        <v>140</v>
      </c>
      <c r="BI47" s="24">
        <f>Table7[[#This Row],[M &lt;1]]+Table7[[#This Row],[M 1-5]]+Table7[[#This Row],[M 6-17]]+Table7[[#This Row],[M 18-59 ]]+Table7[[#This Row],[M &gt;60]]</f>
        <v>970</v>
      </c>
      <c r="BJ47" s="24">
        <f>Table7[[#This Row],[F &lt;1]]+Table7[[#This Row],[F 1-5]]+Table7[[#This Row],[F 6-17 ]]+Table7[[#This Row],[F 18-59]]+Table7[[#This Row],[F &gt;60 ]]</f>
        <v>1130</v>
      </c>
      <c r="BK47" s="24">
        <f>Table7[[#This Row],[M total]]+Table7[[#This Row],[F total]]</f>
        <v>2100</v>
      </c>
      <c r="BL47" s="24" t="b">
        <f>Table7[[#This Row],[Total individuals]]=Table7[[#This Row],[Total affected population individuals]]</f>
        <v>1</v>
      </c>
      <c r="BM47" s="22" t="s">
        <v>375</v>
      </c>
      <c r="BN47" s="22" t="s">
        <v>375</v>
      </c>
      <c r="BO47" s="22" t="s">
        <v>375</v>
      </c>
      <c r="BP47" s="22" t="s">
        <v>375</v>
      </c>
      <c r="BQ47" s="22" t="s">
        <v>375</v>
      </c>
      <c r="BR47" s="22" t="s">
        <v>375</v>
      </c>
      <c r="BS47" s="22" t="s">
        <v>375</v>
      </c>
      <c r="BT47" s="22" t="s">
        <v>373</v>
      </c>
      <c r="BU47" s="22" t="s">
        <v>68</v>
      </c>
      <c r="BV47" s="22" t="s">
        <v>373</v>
      </c>
      <c r="BW47" s="22" t="s">
        <v>373</v>
      </c>
      <c r="BX47" s="22" t="s">
        <v>397</v>
      </c>
      <c r="BY47" s="22" t="s">
        <v>377</v>
      </c>
      <c r="BZ47" s="22" t="s">
        <v>377</v>
      </c>
      <c r="CA47" s="22" t="s">
        <v>373</v>
      </c>
      <c r="CB47" s="22" t="s">
        <v>377</v>
      </c>
      <c r="CC47" s="22" t="s">
        <v>377</v>
      </c>
      <c r="CD47" s="22"/>
      <c r="CE47" s="22" t="s">
        <v>430</v>
      </c>
      <c r="CF47" s="22"/>
    </row>
    <row r="48" spans="1:84" s="17" customFormat="1">
      <c r="A48" s="20">
        <v>43953</v>
      </c>
      <c r="B48" s="20">
        <v>43962</v>
      </c>
      <c r="C48" s="20">
        <v>43979</v>
      </c>
      <c r="D48" s="22" t="s">
        <v>398</v>
      </c>
      <c r="E48" s="22" t="s">
        <v>66</v>
      </c>
      <c r="F48" s="22" t="s">
        <v>80</v>
      </c>
      <c r="G48" s="22" t="s">
        <v>81</v>
      </c>
      <c r="H48" s="22" t="s">
        <v>560</v>
      </c>
      <c r="I48" s="22" t="s">
        <v>561</v>
      </c>
      <c r="J48" s="22"/>
      <c r="K48" s="22" t="s">
        <v>561</v>
      </c>
      <c r="L48" s="23">
        <v>5.6633332999999997</v>
      </c>
      <c r="M48" s="23">
        <v>31.064166700000001</v>
      </c>
      <c r="N48" s="23" t="s">
        <v>30</v>
      </c>
      <c r="O48" s="22" t="s">
        <v>67</v>
      </c>
      <c r="P48" s="22" t="s">
        <v>398</v>
      </c>
      <c r="Q48" s="22" t="s">
        <v>66</v>
      </c>
      <c r="R48" s="22" t="s">
        <v>80</v>
      </c>
      <c r="S48" s="22" t="s">
        <v>81</v>
      </c>
      <c r="T48" s="22" t="s">
        <v>560</v>
      </c>
      <c r="U48" s="22" t="s">
        <v>561</v>
      </c>
      <c r="V48" s="22" t="s">
        <v>561</v>
      </c>
      <c r="W48" s="22">
        <v>5.6633332999999997</v>
      </c>
      <c r="X48" s="22">
        <v>31.064166700000001</v>
      </c>
      <c r="Y48" s="22" t="s">
        <v>391</v>
      </c>
      <c r="Z48" s="22" t="s">
        <v>68</v>
      </c>
      <c r="AA48" s="22" t="s">
        <v>392</v>
      </c>
      <c r="AB48" s="22" t="s">
        <v>281</v>
      </c>
      <c r="AC48" s="22" t="s">
        <v>427</v>
      </c>
      <c r="AD48" s="22" t="s">
        <v>375</v>
      </c>
      <c r="AE48" s="22" t="s">
        <v>395</v>
      </c>
      <c r="AF48" s="22" t="s">
        <v>373</v>
      </c>
      <c r="AG48" s="22" t="s">
        <v>68</v>
      </c>
      <c r="AH48" s="22" t="s">
        <v>68</v>
      </c>
      <c r="AI48" s="22" t="s">
        <v>68</v>
      </c>
      <c r="AJ48" s="22" t="s">
        <v>68</v>
      </c>
      <c r="AK48" s="22" t="s">
        <v>68</v>
      </c>
      <c r="AL48" s="22" t="s">
        <v>373</v>
      </c>
      <c r="AM48" s="31">
        <v>2160</v>
      </c>
      <c r="AN48" s="31">
        <v>360</v>
      </c>
      <c r="AO48" s="22" t="s">
        <v>428</v>
      </c>
      <c r="AP48" s="22" t="s">
        <v>377</v>
      </c>
      <c r="AQ48" s="37">
        <v>220</v>
      </c>
      <c r="AR48" s="37">
        <v>1280</v>
      </c>
      <c r="AS48" s="37">
        <v>140</v>
      </c>
      <c r="AT48" s="37">
        <v>780</v>
      </c>
      <c r="AU48" s="37">
        <v>0</v>
      </c>
      <c r="AV48" s="37">
        <v>0</v>
      </c>
      <c r="AW48" s="24">
        <f>Table7[[#This Row],[Affected population: IDP (HH) ]]+Table7[[#This Row],[Affected population: Returnee (HH) ]]+Table7[[#This Row],[Affected population: Relocated (HH) ]]</f>
        <v>360</v>
      </c>
      <c r="AX48" s="24">
        <f>Table7[[#This Row],[Affected population: IDP (ind) ]]+Table7[[#This Row],[Affected population: Returnee (ind) ]]+Table7[[#This Row],[Affected population: Relocated (ind) ]]</f>
        <v>2060</v>
      </c>
      <c r="AY48" s="37">
        <v>170</v>
      </c>
      <c r="AZ48" s="37">
        <v>190</v>
      </c>
      <c r="BA48" s="37">
        <v>190</v>
      </c>
      <c r="BB48" s="37">
        <v>180</v>
      </c>
      <c r="BC48" s="37">
        <v>260</v>
      </c>
      <c r="BD48" s="37">
        <v>280</v>
      </c>
      <c r="BE48" s="37">
        <v>310</v>
      </c>
      <c r="BF48" s="37">
        <v>340</v>
      </c>
      <c r="BG48" s="37">
        <v>60</v>
      </c>
      <c r="BH48" s="37">
        <v>80</v>
      </c>
      <c r="BI48" s="24">
        <f>Table7[[#This Row],[M &lt;1]]+Table7[[#This Row],[M 1-5]]+Table7[[#This Row],[M 6-17]]+Table7[[#This Row],[M 18-59 ]]+Table7[[#This Row],[M &gt;60]]</f>
        <v>990</v>
      </c>
      <c r="BJ48" s="24">
        <f>Table7[[#This Row],[F &lt;1]]+Table7[[#This Row],[F 1-5]]+Table7[[#This Row],[F 6-17 ]]+Table7[[#This Row],[F 18-59]]+Table7[[#This Row],[F &gt;60 ]]</f>
        <v>1070</v>
      </c>
      <c r="BK48" s="24">
        <f>Table7[[#This Row],[M total]]+Table7[[#This Row],[F total]]</f>
        <v>2060</v>
      </c>
      <c r="BL48" s="24" t="b">
        <f>Table7[[#This Row],[Total individuals]]=Table7[[#This Row],[Total affected population individuals]]</f>
        <v>1</v>
      </c>
      <c r="BM48" s="22" t="s">
        <v>375</v>
      </c>
      <c r="BN48" s="22" t="s">
        <v>375</v>
      </c>
      <c r="BO48" s="22" t="s">
        <v>375</v>
      </c>
      <c r="BP48" s="22" t="s">
        <v>375</v>
      </c>
      <c r="BQ48" s="22" t="s">
        <v>375</v>
      </c>
      <c r="BR48" s="22" t="s">
        <v>375</v>
      </c>
      <c r="BS48" s="22" t="s">
        <v>375</v>
      </c>
      <c r="BT48" s="22" t="s">
        <v>373</v>
      </c>
      <c r="BU48" s="22" t="s">
        <v>68</v>
      </c>
      <c r="BV48" s="22" t="s">
        <v>373</v>
      </c>
      <c r="BW48" s="22" t="s">
        <v>373</v>
      </c>
      <c r="BX48" s="22" t="s">
        <v>373</v>
      </c>
      <c r="BY48" s="22" t="s">
        <v>396</v>
      </c>
      <c r="BZ48" s="22" t="s">
        <v>373</v>
      </c>
      <c r="CA48" s="22" t="s">
        <v>373</v>
      </c>
      <c r="CB48" s="22" t="s">
        <v>373</v>
      </c>
      <c r="CC48" s="22" t="s">
        <v>377</v>
      </c>
      <c r="CD48" s="22"/>
      <c r="CE48" s="22" t="s">
        <v>430</v>
      </c>
      <c r="CF48" s="22"/>
    </row>
    <row r="49" spans="1:84" s="17" customFormat="1">
      <c r="A49" s="20">
        <v>43957</v>
      </c>
      <c r="B49" s="20">
        <v>43951</v>
      </c>
      <c r="C49" s="20">
        <v>43957</v>
      </c>
      <c r="D49" s="22" t="s">
        <v>449</v>
      </c>
      <c r="E49" s="22" t="s">
        <v>562</v>
      </c>
      <c r="F49" s="22" t="s">
        <v>450</v>
      </c>
      <c r="G49" s="22" t="s">
        <v>451</v>
      </c>
      <c r="H49" s="22" t="s">
        <v>452</v>
      </c>
      <c r="I49" s="22" t="s">
        <v>453</v>
      </c>
      <c r="J49" s="22"/>
      <c r="K49" s="22" t="s">
        <v>458</v>
      </c>
      <c r="L49" s="23">
        <v>7.3285</v>
      </c>
      <c r="M49" s="23">
        <v>28.514133000000001</v>
      </c>
      <c r="N49" s="23" t="s">
        <v>30</v>
      </c>
      <c r="O49" s="22" t="s">
        <v>67</v>
      </c>
      <c r="P49" s="22" t="s">
        <v>449</v>
      </c>
      <c r="Q49" s="22" t="s">
        <v>94</v>
      </c>
      <c r="R49" s="22" t="s">
        <v>450</v>
      </c>
      <c r="S49" s="22" t="s">
        <v>451</v>
      </c>
      <c r="T49" s="22" t="s">
        <v>452</v>
      </c>
      <c r="U49" s="22" t="s">
        <v>453</v>
      </c>
      <c r="V49" s="22" t="s">
        <v>563</v>
      </c>
      <c r="W49" s="22">
        <v>7.1414787999999998</v>
      </c>
      <c r="X49" s="22">
        <v>28.470489000000001</v>
      </c>
      <c r="Y49" s="22" t="s">
        <v>370</v>
      </c>
      <c r="Z49" s="22" t="s">
        <v>37</v>
      </c>
      <c r="AA49" s="22" t="s">
        <v>392</v>
      </c>
      <c r="AB49" s="22" t="s">
        <v>281</v>
      </c>
      <c r="AC49" s="22" t="s">
        <v>372</v>
      </c>
      <c r="AD49" s="22" t="s">
        <v>373</v>
      </c>
      <c r="AE49" s="22" t="s">
        <v>526</v>
      </c>
      <c r="AF49" s="22" t="s">
        <v>373</v>
      </c>
      <c r="AG49" s="22" t="s">
        <v>68</v>
      </c>
      <c r="AH49" s="22" t="s">
        <v>68</v>
      </c>
      <c r="AI49" s="22" t="s">
        <v>68</v>
      </c>
      <c r="AJ49" s="22" t="s">
        <v>68</v>
      </c>
      <c r="AK49" s="22" t="s">
        <v>68</v>
      </c>
      <c r="AL49" s="22" t="s">
        <v>373</v>
      </c>
      <c r="AM49" s="22">
        <v>480</v>
      </c>
      <c r="AN49" s="22">
        <v>96</v>
      </c>
      <c r="AO49" s="22" t="s">
        <v>564</v>
      </c>
      <c r="AP49" s="22" t="s">
        <v>448</v>
      </c>
      <c r="AQ49" s="37">
        <v>666</v>
      </c>
      <c r="AR49" s="37">
        <v>4000</v>
      </c>
      <c r="AS49" s="37">
        <v>0</v>
      </c>
      <c r="AT49" s="37">
        <v>0</v>
      </c>
      <c r="AU49" s="37">
        <v>0</v>
      </c>
      <c r="AV49" s="37">
        <v>0</v>
      </c>
      <c r="AW49" s="24">
        <f>Table7[[#This Row],[Affected population: IDP (HH) ]]+Table7[[#This Row],[Affected population: Returnee (HH) ]]+Table7[[#This Row],[Affected population: Relocated (HH) ]]</f>
        <v>666</v>
      </c>
      <c r="AX49" s="24">
        <f>Table7[[#This Row],[Affected population: IDP (ind) ]]+Table7[[#This Row],[Affected population: Returnee (ind) ]]+Table7[[#This Row],[Affected population: Relocated (ind) ]]</f>
        <v>4000</v>
      </c>
      <c r="AY49" s="37">
        <v>205</v>
      </c>
      <c r="AZ49" s="37">
        <v>150</v>
      </c>
      <c r="BA49" s="37">
        <v>155</v>
      </c>
      <c r="BB49" s="37">
        <v>230</v>
      </c>
      <c r="BC49" s="37">
        <v>520</v>
      </c>
      <c r="BD49" s="37">
        <v>760</v>
      </c>
      <c r="BE49" s="37">
        <v>415</v>
      </c>
      <c r="BF49" s="37">
        <v>1370</v>
      </c>
      <c r="BG49" s="37">
        <v>80</v>
      </c>
      <c r="BH49" s="37">
        <v>115</v>
      </c>
      <c r="BI49" s="24">
        <f>Table7[[#This Row],[M &lt;1]]+Table7[[#This Row],[M 1-5]]+Table7[[#This Row],[M 6-17]]+Table7[[#This Row],[M 18-59 ]]+Table7[[#This Row],[M &gt;60]]</f>
        <v>1375</v>
      </c>
      <c r="BJ49" s="24">
        <f>Table7[[#This Row],[F &lt;1]]+Table7[[#This Row],[F 1-5]]+Table7[[#This Row],[F 6-17 ]]+Table7[[#This Row],[F 18-59]]+Table7[[#This Row],[F &gt;60 ]]</f>
        <v>2625</v>
      </c>
      <c r="BK49" s="24">
        <f>Table7[[#This Row],[M total]]+Table7[[#This Row],[F total]]</f>
        <v>4000</v>
      </c>
      <c r="BL49" s="24" t="b">
        <f>Table7[[#This Row],[Total individuals]]=Table7[[#This Row],[Total affected population individuals]]</f>
        <v>1</v>
      </c>
      <c r="BM49" s="22" t="s">
        <v>375</v>
      </c>
      <c r="BN49" s="22" t="s">
        <v>375</v>
      </c>
      <c r="BO49" s="22" t="s">
        <v>375</v>
      </c>
      <c r="BP49" s="22" t="s">
        <v>375</v>
      </c>
      <c r="BQ49" s="22" t="s">
        <v>375</v>
      </c>
      <c r="BR49" s="22" t="s">
        <v>375</v>
      </c>
      <c r="BS49" s="22" t="s">
        <v>375</v>
      </c>
      <c r="BT49" s="22" t="s">
        <v>373</v>
      </c>
      <c r="BU49" s="22" t="s">
        <v>68</v>
      </c>
      <c r="BV49" s="22" t="s">
        <v>397</v>
      </c>
      <c r="BW49" s="22" t="s">
        <v>373</v>
      </c>
      <c r="BX49" s="22" t="s">
        <v>373</v>
      </c>
      <c r="BY49" s="22" t="s">
        <v>396</v>
      </c>
      <c r="BZ49" s="22" t="s">
        <v>373</v>
      </c>
      <c r="CA49" s="22" t="s">
        <v>397</v>
      </c>
      <c r="CB49" s="22" t="s">
        <v>397</v>
      </c>
      <c r="CC49" s="22" t="s">
        <v>373</v>
      </c>
      <c r="CD49" s="22"/>
      <c r="CE49" s="22" t="s">
        <v>378</v>
      </c>
      <c r="CF49" s="22"/>
    </row>
    <row r="50" spans="1:84" s="17" customFormat="1">
      <c r="A50" s="20">
        <v>43961</v>
      </c>
      <c r="B50" s="20">
        <v>43951</v>
      </c>
      <c r="C50" s="20">
        <v>43961</v>
      </c>
      <c r="D50" s="22" t="s">
        <v>449</v>
      </c>
      <c r="E50" s="22" t="s">
        <v>562</v>
      </c>
      <c r="F50" s="22" t="s">
        <v>565</v>
      </c>
      <c r="G50" s="22" t="s">
        <v>566</v>
      </c>
      <c r="H50" s="22" t="s">
        <v>567</v>
      </c>
      <c r="I50" s="22" t="s">
        <v>568</v>
      </c>
      <c r="J50" s="22"/>
      <c r="K50" s="22" t="s">
        <v>569</v>
      </c>
      <c r="L50" s="23">
        <v>7.6942399999999997</v>
      </c>
      <c r="M50" s="23">
        <v>28.0044</v>
      </c>
      <c r="N50" s="23" t="s">
        <v>32</v>
      </c>
      <c r="O50" s="22" t="s">
        <v>67</v>
      </c>
      <c r="P50" s="22" t="s">
        <v>449</v>
      </c>
      <c r="Q50" s="22" t="s">
        <v>94</v>
      </c>
      <c r="R50" s="22" t="s">
        <v>450</v>
      </c>
      <c r="S50" s="22" t="s">
        <v>451</v>
      </c>
      <c r="T50" s="22" t="s">
        <v>452</v>
      </c>
      <c r="U50" s="22" t="s">
        <v>453</v>
      </c>
      <c r="V50" s="22" t="s">
        <v>570</v>
      </c>
      <c r="W50" s="22">
        <v>7.3511110000000004</v>
      </c>
      <c r="X50" s="22">
        <v>28.408055000000001</v>
      </c>
      <c r="Y50" s="22" t="s">
        <v>370</v>
      </c>
      <c r="Z50" s="22" t="s">
        <v>36</v>
      </c>
      <c r="AA50" s="22" t="s">
        <v>503</v>
      </c>
      <c r="AB50" s="22" t="s">
        <v>281</v>
      </c>
      <c r="AC50" s="22" t="s">
        <v>372</v>
      </c>
      <c r="AD50" s="22" t="s">
        <v>373</v>
      </c>
      <c r="AE50" s="22" t="s">
        <v>526</v>
      </c>
      <c r="AF50" s="22" t="s">
        <v>373</v>
      </c>
      <c r="AG50" s="22" t="s">
        <v>68</v>
      </c>
      <c r="AH50" s="22" t="s">
        <v>68</v>
      </c>
      <c r="AI50" s="22" t="s">
        <v>68</v>
      </c>
      <c r="AJ50" s="22" t="s">
        <v>68</v>
      </c>
      <c r="AK50" s="22" t="s">
        <v>68</v>
      </c>
      <c r="AL50" s="22" t="s">
        <v>375</v>
      </c>
      <c r="AM50" s="22" t="s">
        <v>68</v>
      </c>
      <c r="AN50" s="22" t="s">
        <v>68</v>
      </c>
      <c r="AO50" s="22"/>
      <c r="AP50" s="22"/>
      <c r="AQ50" s="37">
        <v>292</v>
      </c>
      <c r="AR50" s="37">
        <v>836</v>
      </c>
      <c r="AS50" s="37">
        <v>0</v>
      </c>
      <c r="AT50" s="37">
        <v>0</v>
      </c>
      <c r="AU50" s="37">
        <v>0</v>
      </c>
      <c r="AV50" s="37">
        <v>0</v>
      </c>
      <c r="AW50" s="24">
        <f>Table7[[#This Row],[Affected population: IDP (HH) ]]+Table7[[#This Row],[Affected population: Returnee (HH) ]]+Table7[[#This Row],[Affected population: Relocated (HH) ]]</f>
        <v>292</v>
      </c>
      <c r="AX50" s="24">
        <f>Table7[[#This Row],[Affected population: IDP (ind) ]]+Table7[[#This Row],[Affected population: Returnee (ind) ]]+Table7[[#This Row],[Affected population: Relocated (ind) ]]</f>
        <v>836</v>
      </c>
      <c r="AY50" s="37">
        <v>47</v>
      </c>
      <c r="AZ50" s="37">
        <v>56</v>
      </c>
      <c r="BA50" s="37">
        <v>55</v>
      </c>
      <c r="BB50" s="37">
        <v>78</v>
      </c>
      <c r="BC50" s="37">
        <v>108</v>
      </c>
      <c r="BD50" s="37">
        <v>172</v>
      </c>
      <c r="BE50" s="37">
        <v>89</v>
      </c>
      <c r="BF50" s="37">
        <v>176</v>
      </c>
      <c r="BG50" s="37">
        <v>20</v>
      </c>
      <c r="BH50" s="37">
        <v>35</v>
      </c>
      <c r="BI50" s="24">
        <f>Table7[[#This Row],[M &lt;1]]+Table7[[#This Row],[M 1-5]]+Table7[[#This Row],[M 6-17]]+Table7[[#This Row],[M 18-59 ]]+Table7[[#This Row],[M &gt;60]]</f>
        <v>319</v>
      </c>
      <c r="BJ50" s="24">
        <f>Table7[[#This Row],[F &lt;1]]+Table7[[#This Row],[F 1-5]]+Table7[[#This Row],[F 6-17 ]]+Table7[[#This Row],[F 18-59]]+Table7[[#This Row],[F &gt;60 ]]</f>
        <v>517</v>
      </c>
      <c r="BK50" s="24">
        <f>Table7[[#This Row],[M total]]+Table7[[#This Row],[F total]]</f>
        <v>836</v>
      </c>
      <c r="BL50" s="24" t="b">
        <f>Table7[[#This Row],[Total individuals]]=Table7[[#This Row],[Total affected population individuals]]</f>
        <v>1</v>
      </c>
      <c r="BM50" s="22" t="s">
        <v>375</v>
      </c>
      <c r="BN50" s="22" t="s">
        <v>375</v>
      </c>
      <c r="BO50" s="22" t="s">
        <v>375</v>
      </c>
      <c r="BP50" s="22" t="s">
        <v>373</v>
      </c>
      <c r="BQ50" s="22" t="s">
        <v>373</v>
      </c>
      <c r="BR50" s="22" t="s">
        <v>373</v>
      </c>
      <c r="BS50" s="22" t="s">
        <v>375</v>
      </c>
      <c r="BT50" s="22" t="s">
        <v>373</v>
      </c>
      <c r="BU50" s="22" t="s">
        <v>68</v>
      </c>
      <c r="BV50" s="22" t="s">
        <v>373</v>
      </c>
      <c r="BW50" s="22" t="s">
        <v>397</v>
      </c>
      <c r="BX50" s="22" t="s">
        <v>373</v>
      </c>
      <c r="BY50" s="22" t="s">
        <v>375</v>
      </c>
      <c r="BZ50" s="22" t="s">
        <v>375</v>
      </c>
      <c r="CA50" s="22" t="s">
        <v>375</v>
      </c>
      <c r="CB50" s="22" t="s">
        <v>397</v>
      </c>
      <c r="CC50" s="22" t="s">
        <v>373</v>
      </c>
      <c r="CD50" s="22" t="s">
        <v>373</v>
      </c>
      <c r="CE50" s="22" t="s">
        <v>378</v>
      </c>
      <c r="CF50" s="22"/>
    </row>
    <row r="51" spans="1:84" s="17" customFormat="1">
      <c r="A51" s="20">
        <v>43962</v>
      </c>
      <c r="B51" s="21" t="s">
        <v>383</v>
      </c>
      <c r="C51" s="21" t="s">
        <v>383</v>
      </c>
      <c r="D51" s="22" t="s">
        <v>398</v>
      </c>
      <c r="E51" s="22" t="s">
        <v>66</v>
      </c>
      <c r="F51" s="22" t="s">
        <v>546</v>
      </c>
      <c r="G51" s="22" t="s">
        <v>547</v>
      </c>
      <c r="H51" s="22" t="s">
        <v>571</v>
      </c>
      <c r="I51" s="22" t="s">
        <v>547</v>
      </c>
      <c r="J51" s="22"/>
      <c r="K51" s="22" t="s">
        <v>572</v>
      </c>
      <c r="L51" s="23">
        <v>4.3163900000000002</v>
      </c>
      <c r="M51" s="23">
        <v>31.052230000000002</v>
      </c>
      <c r="N51" s="23" t="s">
        <v>30</v>
      </c>
      <c r="O51" s="22" t="s">
        <v>67</v>
      </c>
      <c r="P51" s="22" t="s">
        <v>398</v>
      </c>
      <c r="Q51" s="22" t="s">
        <v>66</v>
      </c>
      <c r="R51" s="22" t="s">
        <v>546</v>
      </c>
      <c r="S51" s="22" t="s">
        <v>547</v>
      </c>
      <c r="T51" s="22" t="s">
        <v>571</v>
      </c>
      <c r="U51" s="22" t="s">
        <v>547</v>
      </c>
      <c r="V51" s="22" t="s">
        <v>572</v>
      </c>
      <c r="W51" s="22">
        <v>4.3163900000000002</v>
      </c>
      <c r="X51" s="22">
        <v>31.052230000000002</v>
      </c>
      <c r="Y51" s="22" t="s">
        <v>370</v>
      </c>
      <c r="Z51" s="22" t="s">
        <v>37</v>
      </c>
      <c r="AA51" s="22" t="s">
        <v>371</v>
      </c>
      <c r="AB51" s="22" t="s">
        <v>281</v>
      </c>
      <c r="AC51" s="22" t="s">
        <v>372</v>
      </c>
      <c r="AD51" s="22" t="s">
        <v>373</v>
      </c>
      <c r="AE51" s="22" t="s">
        <v>395</v>
      </c>
      <c r="AF51" s="22" t="s">
        <v>373</v>
      </c>
      <c r="AG51" s="22"/>
      <c r="AH51" s="22"/>
      <c r="AI51" s="22"/>
      <c r="AJ51" s="22"/>
      <c r="AK51" s="22"/>
      <c r="AL51" s="22" t="s">
        <v>373</v>
      </c>
      <c r="AM51" s="22">
        <v>15</v>
      </c>
      <c r="AN51" s="22">
        <v>45</v>
      </c>
      <c r="AO51" s="22" t="s">
        <v>573</v>
      </c>
      <c r="AP51" s="22" t="s">
        <v>574</v>
      </c>
      <c r="AQ51" s="37">
        <v>400</v>
      </c>
      <c r="AR51" s="37">
        <v>6500</v>
      </c>
      <c r="AS51" s="37"/>
      <c r="AT51" s="37"/>
      <c r="AU51" s="37"/>
      <c r="AV51" s="37"/>
      <c r="AW51" s="24">
        <f>Table7[[#This Row],[Affected population: IDP (HH) ]]+Table7[[#This Row],[Affected population: Returnee (HH) ]]+Table7[[#This Row],[Affected population: Relocated (HH) ]]</f>
        <v>400</v>
      </c>
      <c r="AX51" s="24">
        <f>Table7[[#This Row],[Affected population: IDP (ind) ]]+Table7[[#This Row],[Affected population: Returnee (ind) ]]+Table7[[#This Row],[Affected population: Relocated (ind) ]]</f>
        <v>6500</v>
      </c>
      <c r="AY51" s="37">
        <v>107</v>
      </c>
      <c r="AZ51" s="37">
        <v>85</v>
      </c>
      <c r="BA51" s="37">
        <v>331</v>
      </c>
      <c r="BB51" s="37">
        <v>328</v>
      </c>
      <c r="BC51" s="37">
        <v>1062</v>
      </c>
      <c r="BD51" s="37">
        <v>1530</v>
      </c>
      <c r="BE51" s="37">
        <v>956</v>
      </c>
      <c r="BF51" s="37">
        <v>1953</v>
      </c>
      <c r="BG51" s="37">
        <v>62</v>
      </c>
      <c r="BH51" s="37">
        <v>86</v>
      </c>
      <c r="BI51" s="24">
        <f>Table7[[#This Row],[M &lt;1]]+Table7[[#This Row],[M 1-5]]+Table7[[#This Row],[M 6-17]]+Table7[[#This Row],[M 18-59 ]]+Table7[[#This Row],[M &gt;60]]</f>
        <v>2518</v>
      </c>
      <c r="BJ51" s="24">
        <f>Table7[[#This Row],[F &lt;1]]+Table7[[#This Row],[F 1-5]]+Table7[[#This Row],[F 6-17 ]]+Table7[[#This Row],[F 18-59]]+Table7[[#This Row],[F &gt;60 ]]</f>
        <v>3982</v>
      </c>
      <c r="BK51" s="24">
        <f>Table7[[#This Row],[M total]]+Table7[[#This Row],[F total]]</f>
        <v>6500</v>
      </c>
      <c r="BL51" s="24" t="b">
        <f>Table7[[#This Row],[Total individuals]]=Table7[[#This Row],[Total affected population individuals]]</f>
        <v>1</v>
      </c>
      <c r="BM51" s="22" t="s">
        <v>373</v>
      </c>
      <c r="BN51" s="22" t="s">
        <v>373</v>
      </c>
      <c r="BO51" s="22" t="s">
        <v>373</v>
      </c>
      <c r="BP51" s="22" t="s">
        <v>373</v>
      </c>
      <c r="BQ51" s="22" t="s">
        <v>373</v>
      </c>
      <c r="BR51" s="22" t="s">
        <v>373</v>
      </c>
      <c r="BS51" s="22" t="s">
        <v>373</v>
      </c>
      <c r="BT51" s="22" t="s">
        <v>373</v>
      </c>
      <c r="BU51" s="22" t="s">
        <v>68</v>
      </c>
      <c r="BV51" s="22" t="s">
        <v>373</v>
      </c>
      <c r="BW51" s="22" t="s">
        <v>373</v>
      </c>
      <c r="BX51" s="22" t="s">
        <v>373</v>
      </c>
      <c r="BY51" s="22" t="s">
        <v>373</v>
      </c>
      <c r="BZ51" s="22" t="s">
        <v>373</v>
      </c>
      <c r="CA51" s="22" t="s">
        <v>373</v>
      </c>
      <c r="CB51" s="22" t="s">
        <v>373</v>
      </c>
      <c r="CC51" s="22" t="s">
        <v>377</v>
      </c>
      <c r="CD51" s="22"/>
      <c r="CE51" s="22" t="s">
        <v>430</v>
      </c>
      <c r="CF51" s="22"/>
    </row>
    <row r="52" spans="1:84" s="17" customFormat="1">
      <c r="A52" s="20">
        <v>43963</v>
      </c>
      <c r="B52" s="20">
        <v>43959</v>
      </c>
      <c r="C52" s="20">
        <v>43962</v>
      </c>
      <c r="D52" s="22" t="s">
        <v>419</v>
      </c>
      <c r="E52" s="22" t="s">
        <v>83</v>
      </c>
      <c r="F52" s="22" t="s">
        <v>420</v>
      </c>
      <c r="G52" s="22" t="s">
        <v>421</v>
      </c>
      <c r="H52" s="22" t="s">
        <v>422</v>
      </c>
      <c r="I52" s="22" t="s">
        <v>421</v>
      </c>
      <c r="J52" s="22"/>
      <c r="K52" s="22" t="s">
        <v>575</v>
      </c>
      <c r="L52" s="23">
        <v>9.2019450000000003</v>
      </c>
      <c r="M52" s="23">
        <v>29.7164021</v>
      </c>
      <c r="N52" s="23" t="s">
        <v>28</v>
      </c>
      <c r="O52" s="22" t="s">
        <v>67</v>
      </c>
      <c r="P52" s="28" t="s">
        <v>419</v>
      </c>
      <c r="Q52" s="28" t="s">
        <v>83</v>
      </c>
      <c r="R52" s="22" t="s">
        <v>420</v>
      </c>
      <c r="S52" s="22" t="s">
        <v>421</v>
      </c>
      <c r="T52" s="22" t="s">
        <v>383</v>
      </c>
      <c r="U52" s="22" t="s">
        <v>383</v>
      </c>
      <c r="V52" s="22" t="s">
        <v>576</v>
      </c>
      <c r="W52" s="22">
        <v>9.1977170000000008</v>
      </c>
      <c r="X52" s="22">
        <v>29.514050000000001</v>
      </c>
      <c r="Y52" s="22" t="s">
        <v>370</v>
      </c>
      <c r="Z52" s="22" t="s">
        <v>37</v>
      </c>
      <c r="AA52" s="22" t="s">
        <v>503</v>
      </c>
      <c r="AB52" s="22" t="s">
        <v>281</v>
      </c>
      <c r="AC52" s="22" t="s">
        <v>372</v>
      </c>
      <c r="AD52" s="22" t="s">
        <v>375</v>
      </c>
      <c r="AE52" s="22" t="s">
        <v>456</v>
      </c>
      <c r="AF52" s="22" t="s">
        <v>373</v>
      </c>
      <c r="AG52" s="22" t="s">
        <v>68</v>
      </c>
      <c r="AH52" s="22" t="s">
        <v>68</v>
      </c>
      <c r="AI52" s="22" t="s">
        <v>68</v>
      </c>
      <c r="AJ52" s="22" t="s">
        <v>68</v>
      </c>
      <c r="AK52" s="22" t="s">
        <v>68</v>
      </c>
      <c r="AL52" s="22" t="s">
        <v>373</v>
      </c>
      <c r="AM52" s="22">
        <v>237</v>
      </c>
      <c r="AN52" s="22">
        <v>1884</v>
      </c>
      <c r="AO52" s="22" t="s">
        <v>456</v>
      </c>
      <c r="AP52" s="22" t="s">
        <v>577</v>
      </c>
      <c r="AQ52" s="37">
        <v>47</v>
      </c>
      <c r="AR52" s="37">
        <v>265</v>
      </c>
      <c r="AS52" s="37">
        <v>0</v>
      </c>
      <c r="AT52" s="37">
        <v>0</v>
      </c>
      <c r="AU52" s="37">
        <v>0</v>
      </c>
      <c r="AV52" s="37">
        <v>0</v>
      </c>
      <c r="AW52" s="24">
        <f>Table7[[#This Row],[Affected population: IDP (HH) ]]+Table7[[#This Row],[Affected population: Returnee (HH) ]]+Table7[[#This Row],[Affected population: Relocated (HH) ]]</f>
        <v>47</v>
      </c>
      <c r="AX52" s="24">
        <f>Table7[[#This Row],[Affected population: IDP (ind) ]]+Table7[[#This Row],[Affected population: Returnee (ind) ]]+Table7[[#This Row],[Affected population: Relocated (ind) ]]</f>
        <v>265</v>
      </c>
      <c r="AY52" s="37">
        <v>13</v>
      </c>
      <c r="AZ52" s="37">
        <v>20</v>
      </c>
      <c r="BA52" s="37">
        <v>19</v>
      </c>
      <c r="BB52" s="37">
        <v>27</v>
      </c>
      <c r="BC52" s="37">
        <v>35</v>
      </c>
      <c r="BD52" s="37">
        <v>39</v>
      </c>
      <c r="BE52" s="37">
        <v>39</v>
      </c>
      <c r="BF52" s="37">
        <v>48</v>
      </c>
      <c r="BG52" s="37">
        <v>14</v>
      </c>
      <c r="BH52" s="37">
        <v>11</v>
      </c>
      <c r="BI52" s="24">
        <f>Table7[[#This Row],[M &lt;1]]+Table7[[#This Row],[M 1-5]]+Table7[[#This Row],[M 6-17]]+Table7[[#This Row],[M 18-59 ]]+Table7[[#This Row],[M &gt;60]]</f>
        <v>120</v>
      </c>
      <c r="BJ52" s="24">
        <f>Table7[[#This Row],[F &lt;1]]+Table7[[#This Row],[F 1-5]]+Table7[[#This Row],[F 6-17 ]]+Table7[[#This Row],[F 18-59]]+Table7[[#This Row],[F &gt;60 ]]</f>
        <v>145</v>
      </c>
      <c r="BK52" s="24">
        <f>Table7[[#This Row],[M total]]+Table7[[#This Row],[F total]]</f>
        <v>265</v>
      </c>
      <c r="BL52" s="24" t="b">
        <f>Table7[[#This Row],[Total individuals]]=Table7[[#This Row],[Total affected population individuals]]</f>
        <v>1</v>
      </c>
      <c r="BM52" s="22" t="s">
        <v>375</v>
      </c>
      <c r="BN52" s="22" t="s">
        <v>375</v>
      </c>
      <c r="BO52" s="22" t="s">
        <v>375</v>
      </c>
      <c r="BP52" s="22" t="s">
        <v>373</v>
      </c>
      <c r="BQ52" s="22" t="s">
        <v>375</v>
      </c>
      <c r="BR52" s="22" t="s">
        <v>375</v>
      </c>
      <c r="BS52" s="22" t="s">
        <v>375</v>
      </c>
      <c r="BT52" s="22" t="s">
        <v>373</v>
      </c>
      <c r="BU52" s="22" t="s">
        <v>68</v>
      </c>
      <c r="BV52" s="22" t="s">
        <v>373</v>
      </c>
      <c r="BW52" s="22" t="s">
        <v>373</v>
      </c>
      <c r="BX52" s="22" t="s">
        <v>373</v>
      </c>
      <c r="BY52" s="22" t="s">
        <v>396</v>
      </c>
      <c r="BZ52" s="22" t="s">
        <v>373</v>
      </c>
      <c r="CA52" s="22" t="s">
        <v>373</v>
      </c>
      <c r="CB52" s="22" t="s">
        <v>373</v>
      </c>
      <c r="CC52" s="22" t="s">
        <v>373</v>
      </c>
      <c r="CD52" s="22" t="s">
        <v>373</v>
      </c>
      <c r="CE52" s="22" t="s">
        <v>430</v>
      </c>
      <c r="CF52" s="22"/>
    </row>
    <row r="53" spans="1:84" s="17" customFormat="1">
      <c r="A53" s="20">
        <v>43965</v>
      </c>
      <c r="B53" s="20">
        <v>43962</v>
      </c>
      <c r="C53" s="20">
        <v>43965</v>
      </c>
      <c r="D53" s="22" t="s">
        <v>419</v>
      </c>
      <c r="E53" s="22" t="s">
        <v>83</v>
      </c>
      <c r="F53" s="22" t="s">
        <v>185</v>
      </c>
      <c r="G53" s="22" t="s">
        <v>186</v>
      </c>
      <c r="H53" s="22" t="s">
        <v>191</v>
      </c>
      <c r="I53" s="22" t="s">
        <v>578</v>
      </c>
      <c r="J53" s="22"/>
      <c r="K53" s="22" t="s">
        <v>579</v>
      </c>
      <c r="L53" s="23">
        <v>9.32822</v>
      </c>
      <c r="M53" s="23">
        <v>29.11543</v>
      </c>
      <c r="N53" s="23" t="s">
        <v>30</v>
      </c>
      <c r="O53" s="22" t="s">
        <v>67</v>
      </c>
      <c r="P53" s="28" t="s">
        <v>419</v>
      </c>
      <c r="Q53" s="28" t="s">
        <v>83</v>
      </c>
      <c r="R53" s="22" t="s">
        <v>185</v>
      </c>
      <c r="S53" s="22" t="s">
        <v>186</v>
      </c>
      <c r="T53" s="22" t="s">
        <v>191</v>
      </c>
      <c r="U53" s="22" t="s">
        <v>578</v>
      </c>
      <c r="V53" s="22" t="s">
        <v>580</v>
      </c>
      <c r="W53" s="22">
        <v>9.0476899999999993</v>
      </c>
      <c r="X53" s="22">
        <v>29.467420000000001</v>
      </c>
      <c r="Y53" s="22" t="s">
        <v>391</v>
      </c>
      <c r="Z53" s="22" t="s">
        <v>37</v>
      </c>
      <c r="AA53" s="22" t="s">
        <v>503</v>
      </c>
      <c r="AB53" s="22" t="s">
        <v>281</v>
      </c>
      <c r="AC53" s="22" t="s">
        <v>372</v>
      </c>
      <c r="AD53" s="22" t="s">
        <v>373</v>
      </c>
      <c r="AE53" s="22" t="s">
        <v>456</v>
      </c>
      <c r="AF53" s="22" t="s">
        <v>373</v>
      </c>
      <c r="AG53" s="22" t="s">
        <v>68</v>
      </c>
      <c r="AH53" s="22" t="s">
        <v>68</v>
      </c>
      <c r="AI53" s="22" t="s">
        <v>68</v>
      </c>
      <c r="AJ53" s="22" t="s">
        <v>68</v>
      </c>
      <c r="AK53" s="22" t="s">
        <v>68</v>
      </c>
      <c r="AL53" s="22" t="s">
        <v>373</v>
      </c>
      <c r="AM53" s="22">
        <v>37</v>
      </c>
      <c r="AN53" s="22">
        <v>259</v>
      </c>
      <c r="AO53" s="22" t="s">
        <v>456</v>
      </c>
      <c r="AP53" s="22" t="s">
        <v>577</v>
      </c>
      <c r="AQ53" s="37">
        <v>115</v>
      </c>
      <c r="AR53" s="37">
        <v>735</v>
      </c>
      <c r="AS53" s="37">
        <v>0</v>
      </c>
      <c r="AT53" s="37">
        <v>0</v>
      </c>
      <c r="AU53" s="37">
        <v>0</v>
      </c>
      <c r="AV53" s="37">
        <v>0</v>
      </c>
      <c r="AW53" s="24">
        <f>Table7[[#This Row],[Affected population: IDP (HH) ]]+Table7[[#This Row],[Affected population: Returnee (HH) ]]+Table7[[#This Row],[Affected population: Relocated (HH) ]]</f>
        <v>115</v>
      </c>
      <c r="AX53" s="24">
        <f>Table7[[#This Row],[Affected population: IDP (ind) ]]+Table7[[#This Row],[Affected population: Returnee (ind) ]]+Table7[[#This Row],[Affected population: Relocated (ind) ]]</f>
        <v>735</v>
      </c>
      <c r="AY53" s="37">
        <v>12</v>
      </c>
      <c r="AZ53" s="37">
        <v>15</v>
      </c>
      <c r="BA53" s="37">
        <v>55</v>
      </c>
      <c r="BB53" s="37">
        <v>65</v>
      </c>
      <c r="BC53" s="37">
        <v>77</v>
      </c>
      <c r="BD53" s="37">
        <v>81</v>
      </c>
      <c r="BE53" s="37">
        <v>142</v>
      </c>
      <c r="BF53" s="37">
        <v>195</v>
      </c>
      <c r="BG53" s="37">
        <v>40</v>
      </c>
      <c r="BH53" s="37">
        <v>53</v>
      </c>
      <c r="BI53" s="24">
        <f>Table7[[#This Row],[M &lt;1]]+Table7[[#This Row],[M 1-5]]+Table7[[#This Row],[M 6-17]]+Table7[[#This Row],[M 18-59 ]]+Table7[[#This Row],[M &gt;60]]</f>
        <v>326</v>
      </c>
      <c r="BJ53" s="24">
        <f>Table7[[#This Row],[F &lt;1]]+Table7[[#This Row],[F 1-5]]+Table7[[#This Row],[F 6-17 ]]+Table7[[#This Row],[F 18-59]]+Table7[[#This Row],[F &gt;60 ]]</f>
        <v>409</v>
      </c>
      <c r="BK53" s="24">
        <f>Table7[[#This Row],[M total]]+Table7[[#This Row],[F total]]</f>
        <v>735</v>
      </c>
      <c r="BL53" s="24" t="b">
        <f>Table7[[#This Row],[Total individuals]]=Table7[[#This Row],[Total affected population individuals]]</f>
        <v>1</v>
      </c>
      <c r="BM53" s="22" t="s">
        <v>375</v>
      </c>
      <c r="BN53" s="22" t="s">
        <v>375</v>
      </c>
      <c r="BO53" s="22" t="s">
        <v>375</v>
      </c>
      <c r="BP53" s="22" t="s">
        <v>375</v>
      </c>
      <c r="BQ53" s="22" t="s">
        <v>375</v>
      </c>
      <c r="BR53" s="22" t="s">
        <v>375</v>
      </c>
      <c r="BS53" s="22" t="s">
        <v>375</v>
      </c>
      <c r="BT53" s="22" t="s">
        <v>373</v>
      </c>
      <c r="BU53" s="22" t="s">
        <v>68</v>
      </c>
      <c r="BV53" s="22" t="s">
        <v>373</v>
      </c>
      <c r="BW53" s="22" t="s">
        <v>373</v>
      </c>
      <c r="BX53" s="22" t="s">
        <v>373</v>
      </c>
      <c r="BY53" s="22" t="s">
        <v>396</v>
      </c>
      <c r="BZ53" s="22" t="s">
        <v>373</v>
      </c>
      <c r="CA53" s="22" t="s">
        <v>373</v>
      </c>
      <c r="CB53" s="22" t="s">
        <v>373</v>
      </c>
      <c r="CC53" s="22" t="s">
        <v>373</v>
      </c>
      <c r="CD53" s="22" t="s">
        <v>373</v>
      </c>
      <c r="CE53" s="22" t="s">
        <v>430</v>
      </c>
      <c r="CF53" s="22"/>
    </row>
    <row r="54" spans="1:84" s="17" customFormat="1">
      <c r="A54" s="20">
        <v>43965</v>
      </c>
      <c r="B54" s="20">
        <v>43964</v>
      </c>
      <c r="C54" s="20">
        <v>43965</v>
      </c>
      <c r="D54" s="22" t="s">
        <v>419</v>
      </c>
      <c r="E54" s="22" t="s">
        <v>83</v>
      </c>
      <c r="F54" s="22" t="s">
        <v>185</v>
      </c>
      <c r="G54" s="22" t="s">
        <v>186</v>
      </c>
      <c r="H54" s="22" t="s">
        <v>191</v>
      </c>
      <c r="I54" s="22" t="s">
        <v>578</v>
      </c>
      <c r="J54" s="22"/>
      <c r="K54" s="22" t="s">
        <v>581</v>
      </c>
      <c r="L54" s="23">
        <v>9.0746400000000005</v>
      </c>
      <c r="M54" s="23">
        <v>29.444389999999999</v>
      </c>
      <c r="N54" s="23" t="s">
        <v>30</v>
      </c>
      <c r="O54" s="22" t="s">
        <v>67</v>
      </c>
      <c r="P54" s="28" t="s">
        <v>419</v>
      </c>
      <c r="Q54" s="28" t="s">
        <v>83</v>
      </c>
      <c r="R54" s="22" t="s">
        <v>185</v>
      </c>
      <c r="S54" s="22" t="s">
        <v>186</v>
      </c>
      <c r="T54" s="22" t="s">
        <v>191</v>
      </c>
      <c r="U54" s="22" t="s">
        <v>578</v>
      </c>
      <c r="V54" s="22" t="s">
        <v>582</v>
      </c>
      <c r="W54" s="22">
        <v>9.0476899999999993</v>
      </c>
      <c r="X54" s="22">
        <v>29.467420000000001</v>
      </c>
      <c r="Y54" s="22" t="s">
        <v>391</v>
      </c>
      <c r="Z54" s="22" t="s">
        <v>37</v>
      </c>
      <c r="AA54" s="22" t="s">
        <v>503</v>
      </c>
      <c r="AB54" s="22" t="s">
        <v>281</v>
      </c>
      <c r="AC54" s="22" t="s">
        <v>372</v>
      </c>
      <c r="AD54" s="22" t="s">
        <v>373</v>
      </c>
      <c r="AE54" s="22" t="s">
        <v>456</v>
      </c>
      <c r="AF54" s="22" t="s">
        <v>373</v>
      </c>
      <c r="AG54" s="22" t="s">
        <v>68</v>
      </c>
      <c r="AH54" s="22" t="s">
        <v>68</v>
      </c>
      <c r="AI54" s="22" t="s">
        <v>68</v>
      </c>
      <c r="AJ54" s="22" t="s">
        <v>68</v>
      </c>
      <c r="AK54" s="22" t="s">
        <v>68</v>
      </c>
      <c r="AL54" s="22" t="s">
        <v>375</v>
      </c>
      <c r="AM54" s="22" t="s">
        <v>68</v>
      </c>
      <c r="AN54" s="22" t="s">
        <v>68</v>
      </c>
      <c r="AO54" s="22" t="s">
        <v>456</v>
      </c>
      <c r="AP54" s="22" t="s">
        <v>68</v>
      </c>
      <c r="AQ54" s="37">
        <v>100</v>
      </c>
      <c r="AR54" s="37">
        <v>700</v>
      </c>
      <c r="AS54" s="37">
        <v>0</v>
      </c>
      <c r="AT54" s="37">
        <v>0</v>
      </c>
      <c r="AU54" s="37">
        <v>0</v>
      </c>
      <c r="AV54" s="37">
        <v>0</v>
      </c>
      <c r="AW54" s="24">
        <f>Table7[[#This Row],[Affected population: IDP (HH) ]]+Table7[[#This Row],[Affected population: Returnee (HH) ]]+Table7[[#This Row],[Affected population: Relocated (HH) ]]</f>
        <v>100</v>
      </c>
      <c r="AX54" s="24">
        <f>Table7[[#This Row],[Affected population: IDP (ind) ]]+Table7[[#This Row],[Affected population: Returnee (ind) ]]+Table7[[#This Row],[Affected population: Relocated (ind) ]]</f>
        <v>700</v>
      </c>
      <c r="AY54" s="37">
        <v>10</v>
      </c>
      <c r="AZ54" s="37">
        <v>12</v>
      </c>
      <c r="BA54" s="37">
        <v>60</v>
      </c>
      <c r="BB54" s="37">
        <v>56</v>
      </c>
      <c r="BC54" s="37">
        <v>73</v>
      </c>
      <c r="BD54" s="37">
        <v>92</v>
      </c>
      <c r="BE54" s="37">
        <v>147</v>
      </c>
      <c r="BF54" s="37">
        <v>183</v>
      </c>
      <c r="BG54" s="37">
        <v>25</v>
      </c>
      <c r="BH54" s="37">
        <v>42</v>
      </c>
      <c r="BI54" s="24">
        <f>Table7[[#This Row],[M &lt;1]]+Table7[[#This Row],[M 1-5]]+Table7[[#This Row],[M 6-17]]+Table7[[#This Row],[M 18-59 ]]+Table7[[#This Row],[M &gt;60]]</f>
        <v>315</v>
      </c>
      <c r="BJ54" s="24">
        <f>Table7[[#This Row],[F &lt;1]]+Table7[[#This Row],[F 1-5]]+Table7[[#This Row],[F 6-17 ]]+Table7[[#This Row],[F 18-59]]+Table7[[#This Row],[F &gt;60 ]]</f>
        <v>385</v>
      </c>
      <c r="BK54" s="24">
        <f>Table7[[#This Row],[M total]]+Table7[[#This Row],[F total]]</f>
        <v>700</v>
      </c>
      <c r="BL54" s="24" t="b">
        <f>Table7[[#This Row],[Total individuals]]=Table7[[#This Row],[Total affected population individuals]]</f>
        <v>1</v>
      </c>
      <c r="BM54" s="22" t="s">
        <v>375</v>
      </c>
      <c r="BN54" s="22" t="s">
        <v>375</v>
      </c>
      <c r="BO54" s="22" t="s">
        <v>375</v>
      </c>
      <c r="BP54" s="22" t="s">
        <v>375</v>
      </c>
      <c r="BQ54" s="22" t="s">
        <v>375</v>
      </c>
      <c r="BR54" s="22" t="s">
        <v>375</v>
      </c>
      <c r="BS54" s="22" t="s">
        <v>375</v>
      </c>
      <c r="BT54" s="22" t="s">
        <v>373</v>
      </c>
      <c r="BU54" s="22" t="s">
        <v>68</v>
      </c>
      <c r="BV54" s="22" t="s">
        <v>373</v>
      </c>
      <c r="BW54" s="22" t="s">
        <v>373</v>
      </c>
      <c r="BX54" s="22" t="s">
        <v>373</v>
      </c>
      <c r="BY54" s="22" t="s">
        <v>396</v>
      </c>
      <c r="BZ54" s="22" t="s">
        <v>373</v>
      </c>
      <c r="CA54" s="22" t="s">
        <v>373</v>
      </c>
      <c r="CB54" s="22" t="s">
        <v>373</v>
      </c>
      <c r="CC54" s="22" t="s">
        <v>373</v>
      </c>
      <c r="CD54" s="22" t="s">
        <v>373</v>
      </c>
      <c r="CE54" s="22" t="s">
        <v>430</v>
      </c>
      <c r="CF54" s="22"/>
    </row>
    <row r="55" spans="1:84" s="21" customFormat="1">
      <c r="A55" s="20">
        <v>43968</v>
      </c>
      <c r="B55" s="20">
        <v>43966</v>
      </c>
      <c r="C55" s="20">
        <v>43968</v>
      </c>
      <c r="D55" s="22" t="s">
        <v>419</v>
      </c>
      <c r="E55" s="22" t="s">
        <v>83</v>
      </c>
      <c r="F55" s="22" t="s">
        <v>177</v>
      </c>
      <c r="G55" s="22" t="s">
        <v>178</v>
      </c>
      <c r="H55" s="22" t="s">
        <v>179</v>
      </c>
      <c r="I55" s="22" t="s">
        <v>180</v>
      </c>
      <c r="J55" s="22"/>
      <c r="K55" s="22" t="s">
        <v>180</v>
      </c>
      <c r="L55" s="23">
        <v>8.3206666899999995</v>
      </c>
      <c r="M55" s="23">
        <v>30.0105</v>
      </c>
      <c r="N55" s="23" t="s">
        <v>28</v>
      </c>
      <c r="O55" s="22" t="s">
        <v>67</v>
      </c>
      <c r="P55" s="28" t="s">
        <v>419</v>
      </c>
      <c r="Q55" s="28" t="s">
        <v>83</v>
      </c>
      <c r="R55" s="22" t="s">
        <v>177</v>
      </c>
      <c r="S55" s="22" t="s">
        <v>178</v>
      </c>
      <c r="T55" s="21" t="s">
        <v>183</v>
      </c>
      <c r="U55" s="22" t="s">
        <v>583</v>
      </c>
      <c r="V55" s="22" t="s">
        <v>584</v>
      </c>
      <c r="W55" s="22">
        <v>8.2489000000000008</v>
      </c>
      <c r="X55" s="22">
        <v>29.756799999999998</v>
      </c>
      <c r="Y55" s="22" t="s">
        <v>370</v>
      </c>
      <c r="Z55" s="22" t="s">
        <v>37</v>
      </c>
      <c r="AA55" s="22" t="s">
        <v>503</v>
      </c>
      <c r="AB55" s="22" t="s">
        <v>281</v>
      </c>
      <c r="AC55" s="22" t="s">
        <v>585</v>
      </c>
      <c r="AD55" s="22" t="s">
        <v>373</v>
      </c>
      <c r="AE55" s="22" t="s">
        <v>456</v>
      </c>
      <c r="AF55" s="22" t="s">
        <v>373</v>
      </c>
      <c r="AG55" s="22" t="s">
        <v>68</v>
      </c>
      <c r="AH55" s="22" t="s">
        <v>68</v>
      </c>
      <c r="AI55" s="22" t="s">
        <v>68</v>
      </c>
      <c r="AJ55" s="22" t="s">
        <v>68</v>
      </c>
      <c r="AK55" s="22" t="s">
        <v>68</v>
      </c>
      <c r="AL55" s="22" t="s">
        <v>373</v>
      </c>
      <c r="AM55" s="22" t="s">
        <v>68</v>
      </c>
      <c r="AN55" s="22" t="s">
        <v>68</v>
      </c>
      <c r="AO55" s="22" t="s">
        <v>564</v>
      </c>
      <c r="AP55" s="22" t="s">
        <v>448</v>
      </c>
      <c r="AQ55" s="37">
        <v>36</v>
      </c>
      <c r="AR55" s="37">
        <v>236</v>
      </c>
      <c r="AS55" s="37">
        <v>0</v>
      </c>
      <c r="AT55" s="37">
        <v>0</v>
      </c>
      <c r="AU55" s="37">
        <v>0</v>
      </c>
      <c r="AV55" s="37">
        <v>0</v>
      </c>
      <c r="AW55" s="24">
        <f>Table7[[#This Row],[Affected population: IDP (HH) ]]+Table7[[#This Row],[Affected population: Returnee (HH) ]]+Table7[[#This Row],[Affected population: Relocated (HH) ]]</f>
        <v>36</v>
      </c>
      <c r="AX55" s="24">
        <f>Table7[[#This Row],[Affected population: IDP (ind) ]]+Table7[[#This Row],[Affected population: Returnee (ind) ]]+Table7[[#This Row],[Affected population: Relocated (ind) ]]</f>
        <v>236</v>
      </c>
      <c r="AY55" s="37">
        <v>20</v>
      </c>
      <c r="AZ55" s="37">
        <v>19</v>
      </c>
      <c r="BA55" s="37">
        <v>40</v>
      </c>
      <c r="BB55" s="37">
        <v>30</v>
      </c>
      <c r="BC55" s="37">
        <v>34</v>
      </c>
      <c r="BD55" s="37">
        <v>25</v>
      </c>
      <c r="BE55" s="37">
        <v>39</v>
      </c>
      <c r="BF55" s="37">
        <v>22</v>
      </c>
      <c r="BG55" s="37">
        <v>3</v>
      </c>
      <c r="BH55" s="37">
        <v>4</v>
      </c>
      <c r="BI55" s="24">
        <f>Table7[[#This Row],[M &lt;1]]+Table7[[#This Row],[M 1-5]]+Table7[[#This Row],[M 6-17]]+Table7[[#This Row],[M 18-59 ]]+Table7[[#This Row],[M &gt;60]]</f>
        <v>136</v>
      </c>
      <c r="BJ55" s="24">
        <f>Table7[[#This Row],[F &lt;1]]+Table7[[#This Row],[F 1-5]]+Table7[[#This Row],[F 6-17 ]]+Table7[[#This Row],[F 18-59]]+Table7[[#This Row],[F &gt;60 ]]</f>
        <v>100</v>
      </c>
      <c r="BK55" s="24">
        <f>Table7[[#This Row],[M total]]+Table7[[#This Row],[F total]]</f>
        <v>236</v>
      </c>
      <c r="BL55" s="24" t="b">
        <f>Table7[[#This Row],[Total individuals]]=Table7[[#This Row],[Total affected population individuals]]</f>
        <v>1</v>
      </c>
      <c r="BM55" s="22" t="s">
        <v>375</v>
      </c>
      <c r="BN55" s="22" t="s">
        <v>375</v>
      </c>
      <c r="BO55" s="22" t="s">
        <v>375</v>
      </c>
      <c r="BP55" s="22" t="s">
        <v>375</v>
      </c>
      <c r="BQ55" s="22" t="s">
        <v>373</v>
      </c>
      <c r="BR55" s="22" t="s">
        <v>375</v>
      </c>
      <c r="BS55" s="22" t="s">
        <v>373</v>
      </c>
      <c r="BT55" s="22" t="s">
        <v>373</v>
      </c>
      <c r="BU55" s="22" t="s">
        <v>68</v>
      </c>
      <c r="BV55" s="22" t="s">
        <v>373</v>
      </c>
      <c r="BW55" s="22" t="s">
        <v>373</v>
      </c>
      <c r="BX55" s="22" t="s">
        <v>373</v>
      </c>
      <c r="BY55" s="22" t="s">
        <v>396</v>
      </c>
      <c r="BZ55" s="22" t="s">
        <v>375</v>
      </c>
      <c r="CA55" s="22" t="s">
        <v>373</v>
      </c>
      <c r="CB55" s="22" t="s">
        <v>375</v>
      </c>
      <c r="CC55" s="22" t="s">
        <v>373</v>
      </c>
      <c r="CD55" s="22" t="s">
        <v>373</v>
      </c>
      <c r="CE55" s="22" t="s">
        <v>586</v>
      </c>
      <c r="CF55" s="22"/>
    </row>
    <row r="56" spans="1:84" s="21" customFormat="1">
      <c r="A56" s="20">
        <v>43968</v>
      </c>
      <c r="B56" s="20">
        <v>43966</v>
      </c>
      <c r="C56" s="20">
        <v>43968</v>
      </c>
      <c r="D56" s="22" t="s">
        <v>419</v>
      </c>
      <c r="E56" s="22" t="s">
        <v>83</v>
      </c>
      <c r="F56" s="22" t="s">
        <v>177</v>
      </c>
      <c r="G56" s="22" t="s">
        <v>178</v>
      </c>
      <c r="H56" s="22" t="s">
        <v>179</v>
      </c>
      <c r="I56" s="22" t="s">
        <v>180</v>
      </c>
      <c r="J56" s="22"/>
      <c r="K56" s="22" t="s">
        <v>180</v>
      </c>
      <c r="L56" s="23">
        <v>8.3206666899999995</v>
      </c>
      <c r="M56" s="23">
        <v>30.0105</v>
      </c>
      <c r="N56" s="23" t="s">
        <v>28</v>
      </c>
      <c r="O56" s="22" t="s">
        <v>67</v>
      </c>
      <c r="P56" s="28" t="s">
        <v>419</v>
      </c>
      <c r="Q56" s="28" t="s">
        <v>83</v>
      </c>
      <c r="R56" s="22" t="s">
        <v>177</v>
      </c>
      <c r="S56" s="26" t="s">
        <v>178</v>
      </c>
      <c r="T56" s="21" t="s">
        <v>183</v>
      </c>
      <c r="U56" s="22" t="s">
        <v>583</v>
      </c>
      <c r="V56" s="22" t="s">
        <v>587</v>
      </c>
      <c r="W56" s="22">
        <v>8.2207000000000008</v>
      </c>
      <c r="X56" s="22">
        <v>29.712669999999999</v>
      </c>
      <c r="Y56" s="22" t="s">
        <v>370</v>
      </c>
      <c r="Z56" s="22" t="s">
        <v>37</v>
      </c>
      <c r="AA56" s="22" t="s">
        <v>503</v>
      </c>
      <c r="AB56" s="22" t="s">
        <v>281</v>
      </c>
      <c r="AC56" s="22" t="s">
        <v>372</v>
      </c>
      <c r="AD56" s="22" t="s">
        <v>373</v>
      </c>
      <c r="AE56" s="22" t="s">
        <v>456</v>
      </c>
      <c r="AF56" s="22" t="s">
        <v>373</v>
      </c>
      <c r="AG56" s="22" t="s">
        <v>68</v>
      </c>
      <c r="AH56" s="22" t="s">
        <v>68</v>
      </c>
      <c r="AI56" s="22" t="s">
        <v>68</v>
      </c>
      <c r="AJ56" s="22" t="s">
        <v>68</v>
      </c>
      <c r="AK56" s="22" t="s">
        <v>68</v>
      </c>
      <c r="AL56" s="22" t="s">
        <v>373</v>
      </c>
      <c r="AM56" s="22" t="s">
        <v>68</v>
      </c>
      <c r="AN56" s="22" t="s">
        <v>68</v>
      </c>
      <c r="AO56" s="22" t="s">
        <v>564</v>
      </c>
      <c r="AP56" s="22" t="s">
        <v>577</v>
      </c>
      <c r="AQ56" s="37">
        <v>100</v>
      </c>
      <c r="AR56" s="37">
        <v>580</v>
      </c>
      <c r="AS56" s="37">
        <v>0</v>
      </c>
      <c r="AT56" s="37">
        <v>0</v>
      </c>
      <c r="AU56" s="37">
        <v>0</v>
      </c>
      <c r="AV56" s="37">
        <v>0</v>
      </c>
      <c r="AW56" s="24">
        <f>Table7[[#This Row],[Affected population: IDP (HH) ]]+Table7[[#This Row],[Affected population: Returnee (HH) ]]+Table7[[#This Row],[Affected population: Relocated (HH) ]]</f>
        <v>100</v>
      </c>
      <c r="AX56" s="24">
        <f>Table7[[#This Row],[Affected population: IDP (ind) ]]+Table7[[#This Row],[Affected population: Returnee (ind) ]]+Table7[[#This Row],[Affected population: Relocated (ind) ]]</f>
        <v>580</v>
      </c>
      <c r="AY56" s="37">
        <v>50</v>
      </c>
      <c r="AZ56" s="37">
        <v>45</v>
      </c>
      <c r="BA56" s="37">
        <v>54</v>
      </c>
      <c r="BB56" s="37">
        <v>70</v>
      </c>
      <c r="BC56" s="37">
        <v>112</v>
      </c>
      <c r="BD56" s="37">
        <v>120</v>
      </c>
      <c r="BE56" s="37">
        <v>40</v>
      </c>
      <c r="BF56" s="37">
        <v>50</v>
      </c>
      <c r="BG56" s="37">
        <v>14</v>
      </c>
      <c r="BH56" s="37">
        <v>25</v>
      </c>
      <c r="BI56" s="24">
        <f>Table7[[#This Row],[M &lt;1]]+Table7[[#This Row],[M 1-5]]+Table7[[#This Row],[M 6-17]]+Table7[[#This Row],[M 18-59 ]]+Table7[[#This Row],[M &gt;60]]</f>
        <v>270</v>
      </c>
      <c r="BJ56" s="24">
        <f>Table7[[#This Row],[F &lt;1]]+Table7[[#This Row],[F 1-5]]+Table7[[#This Row],[F 6-17 ]]+Table7[[#This Row],[F 18-59]]+Table7[[#This Row],[F &gt;60 ]]</f>
        <v>310</v>
      </c>
      <c r="BK56" s="24">
        <f>Table7[[#This Row],[M total]]+Table7[[#This Row],[F total]]</f>
        <v>580</v>
      </c>
      <c r="BL56" s="24" t="b">
        <f>Table7[[#This Row],[Total individuals]]=Table7[[#This Row],[Total affected population individuals]]</f>
        <v>1</v>
      </c>
      <c r="BM56" s="22" t="s">
        <v>375</v>
      </c>
      <c r="BN56" s="22" t="s">
        <v>375</v>
      </c>
      <c r="BO56" s="22" t="s">
        <v>375</v>
      </c>
      <c r="BP56" s="22" t="s">
        <v>375</v>
      </c>
      <c r="BQ56" s="22" t="s">
        <v>375</v>
      </c>
      <c r="BR56" s="22" t="s">
        <v>375</v>
      </c>
      <c r="BS56" s="22" t="s">
        <v>373</v>
      </c>
      <c r="BT56" s="22" t="s">
        <v>373</v>
      </c>
      <c r="BU56" s="22" t="s">
        <v>68</v>
      </c>
      <c r="BV56" s="22" t="s">
        <v>373</v>
      </c>
      <c r="BW56" s="22" t="s">
        <v>373</v>
      </c>
      <c r="BX56" s="22" t="s">
        <v>373</v>
      </c>
      <c r="BY56" s="22" t="s">
        <v>373</v>
      </c>
      <c r="BZ56" s="22" t="s">
        <v>373</v>
      </c>
      <c r="CA56" s="22" t="s">
        <v>373</v>
      </c>
      <c r="CB56" s="22" t="s">
        <v>375</v>
      </c>
      <c r="CC56" s="22" t="s">
        <v>373</v>
      </c>
      <c r="CD56" s="22" t="s">
        <v>373</v>
      </c>
      <c r="CE56" s="22" t="s">
        <v>430</v>
      </c>
      <c r="CF56" s="22"/>
    </row>
    <row r="57" spans="1:84" s="21" customFormat="1">
      <c r="A57" s="20">
        <v>43969</v>
      </c>
      <c r="B57" s="20">
        <v>43961</v>
      </c>
      <c r="C57" s="20">
        <v>43969</v>
      </c>
      <c r="D57" s="22" t="s">
        <v>419</v>
      </c>
      <c r="E57" s="22" t="s">
        <v>83</v>
      </c>
      <c r="F57" s="22" t="s">
        <v>420</v>
      </c>
      <c r="G57" s="22" t="s">
        <v>421</v>
      </c>
      <c r="H57" s="22" t="s">
        <v>588</v>
      </c>
      <c r="I57" s="22" t="s">
        <v>589</v>
      </c>
      <c r="J57" s="22"/>
      <c r="K57" s="22" t="s">
        <v>590</v>
      </c>
      <c r="L57" s="23">
        <v>8.9720140350000008</v>
      </c>
      <c r="M57" s="23">
        <v>29.681730250000001</v>
      </c>
      <c r="N57" s="23" t="s">
        <v>28</v>
      </c>
      <c r="O57" s="22" t="s">
        <v>67</v>
      </c>
      <c r="P57" s="28" t="s">
        <v>419</v>
      </c>
      <c r="Q57" s="28" t="s">
        <v>83</v>
      </c>
      <c r="R57" s="22" t="s">
        <v>420</v>
      </c>
      <c r="S57" s="22" t="s">
        <v>421</v>
      </c>
      <c r="T57" s="22" t="s">
        <v>591</v>
      </c>
      <c r="U57" s="22" t="s">
        <v>592</v>
      </c>
      <c r="V57" s="22" t="s">
        <v>593</v>
      </c>
      <c r="W57" s="22">
        <v>9.0265000000000004</v>
      </c>
      <c r="X57" s="22">
        <v>29.62373333</v>
      </c>
      <c r="Y57" s="22" t="s">
        <v>370</v>
      </c>
      <c r="Z57" s="22" t="s">
        <v>37</v>
      </c>
      <c r="AA57" s="22" t="s">
        <v>503</v>
      </c>
      <c r="AB57" s="22" t="s">
        <v>281</v>
      </c>
      <c r="AC57" s="22" t="s">
        <v>372</v>
      </c>
      <c r="AD57" s="22" t="s">
        <v>373</v>
      </c>
      <c r="AE57" s="22" t="s">
        <v>456</v>
      </c>
      <c r="AF57" s="22" t="s">
        <v>373</v>
      </c>
      <c r="AG57" s="22" t="s">
        <v>68</v>
      </c>
      <c r="AH57" s="22" t="s">
        <v>68</v>
      </c>
      <c r="AI57" s="22" t="s">
        <v>68</v>
      </c>
      <c r="AJ57" s="22" t="s">
        <v>68</v>
      </c>
      <c r="AK57" s="22" t="s">
        <v>68</v>
      </c>
      <c r="AL57" s="22" t="s">
        <v>373</v>
      </c>
      <c r="AM57" s="22" t="s">
        <v>68</v>
      </c>
      <c r="AN57" s="22" t="s">
        <v>68</v>
      </c>
      <c r="AO57" s="22" t="s">
        <v>456</v>
      </c>
      <c r="AP57" s="22" t="s">
        <v>577</v>
      </c>
      <c r="AQ57" s="37">
        <v>58</v>
      </c>
      <c r="AR57" s="37">
        <v>412</v>
      </c>
      <c r="AS57" s="37">
        <v>0</v>
      </c>
      <c r="AT57" s="37">
        <v>0</v>
      </c>
      <c r="AU57" s="37">
        <v>0</v>
      </c>
      <c r="AV57" s="37">
        <v>0</v>
      </c>
      <c r="AW57" s="24">
        <f>Table7[[#This Row],[Affected population: IDP (HH) ]]+Table7[[#This Row],[Affected population: Returnee (HH) ]]+Table7[[#This Row],[Affected population: Relocated (HH) ]]</f>
        <v>58</v>
      </c>
      <c r="AX57" s="24">
        <f>Table7[[#This Row],[Affected population: IDP (ind) ]]+Table7[[#This Row],[Affected population: Returnee (ind) ]]+Table7[[#This Row],[Affected population: Relocated (ind) ]]</f>
        <v>412</v>
      </c>
      <c r="AY57" s="37">
        <v>10</v>
      </c>
      <c r="AZ57" s="37">
        <v>15</v>
      </c>
      <c r="BA57" s="37">
        <v>22</v>
      </c>
      <c r="BB57" s="37">
        <v>30</v>
      </c>
      <c r="BC57" s="37">
        <v>41</v>
      </c>
      <c r="BD57" s="37">
        <v>53</v>
      </c>
      <c r="BE57" s="37">
        <v>51</v>
      </c>
      <c r="BF57" s="37">
        <v>158</v>
      </c>
      <c r="BG57" s="37">
        <v>13</v>
      </c>
      <c r="BH57" s="37">
        <v>19</v>
      </c>
      <c r="BI57" s="24">
        <f>Table7[[#This Row],[M &lt;1]]+Table7[[#This Row],[M 1-5]]+Table7[[#This Row],[M 6-17]]+Table7[[#This Row],[M 18-59 ]]+Table7[[#This Row],[M &gt;60]]</f>
        <v>137</v>
      </c>
      <c r="BJ57" s="24">
        <f>Table7[[#This Row],[F &lt;1]]+Table7[[#This Row],[F 1-5]]+Table7[[#This Row],[F 6-17 ]]+Table7[[#This Row],[F 18-59]]+Table7[[#This Row],[F &gt;60 ]]</f>
        <v>275</v>
      </c>
      <c r="BK57" s="24">
        <f>Table7[[#This Row],[M total]]+Table7[[#This Row],[F total]]</f>
        <v>412</v>
      </c>
      <c r="BL57" s="24" t="b">
        <f>Table7[[#This Row],[Total individuals]]=Table7[[#This Row],[Total affected population individuals]]</f>
        <v>1</v>
      </c>
      <c r="BM57" s="22" t="s">
        <v>375</v>
      </c>
      <c r="BN57" s="22" t="s">
        <v>375</v>
      </c>
      <c r="BO57" s="22" t="s">
        <v>375</v>
      </c>
      <c r="BP57" s="22" t="s">
        <v>375</v>
      </c>
      <c r="BQ57" s="22" t="s">
        <v>373</v>
      </c>
      <c r="BR57" s="22" t="s">
        <v>375</v>
      </c>
      <c r="BS57" s="22" t="s">
        <v>373</v>
      </c>
      <c r="BT57" s="22" t="s">
        <v>373</v>
      </c>
      <c r="BU57" s="22" t="s">
        <v>68</v>
      </c>
      <c r="BV57" s="22" t="s">
        <v>373</v>
      </c>
      <c r="BW57" s="22" t="s">
        <v>373</v>
      </c>
      <c r="BX57" s="22" t="s">
        <v>373</v>
      </c>
      <c r="BY57" s="22" t="s">
        <v>373</v>
      </c>
      <c r="BZ57" s="22" t="s">
        <v>375</v>
      </c>
      <c r="CA57" s="22" t="s">
        <v>373</v>
      </c>
      <c r="CB57" s="22" t="s">
        <v>375</v>
      </c>
      <c r="CC57" s="22" t="s">
        <v>373</v>
      </c>
      <c r="CD57" s="22" t="s">
        <v>373</v>
      </c>
      <c r="CE57" s="22" t="s">
        <v>430</v>
      </c>
      <c r="CF57" s="22"/>
    </row>
    <row r="58" spans="1:84" s="21" customFormat="1">
      <c r="A58" s="20">
        <v>43969</v>
      </c>
      <c r="B58" s="20">
        <v>43961</v>
      </c>
      <c r="C58" s="20">
        <v>43969</v>
      </c>
      <c r="D58" s="22" t="s">
        <v>419</v>
      </c>
      <c r="E58" s="22" t="s">
        <v>83</v>
      </c>
      <c r="F58" s="22" t="s">
        <v>420</v>
      </c>
      <c r="G58" s="22" t="s">
        <v>421</v>
      </c>
      <c r="H58" s="22" t="s">
        <v>588</v>
      </c>
      <c r="I58" s="22" t="s">
        <v>589</v>
      </c>
      <c r="J58" s="22"/>
      <c r="K58" s="22" t="s">
        <v>589</v>
      </c>
      <c r="L58" s="23">
        <v>9.0231399999999997</v>
      </c>
      <c r="M58" s="23">
        <v>29.679179999999999</v>
      </c>
      <c r="N58" s="23" t="s">
        <v>28</v>
      </c>
      <c r="O58" s="22" t="s">
        <v>67</v>
      </c>
      <c r="P58" s="28" t="s">
        <v>419</v>
      </c>
      <c r="Q58" s="28" t="s">
        <v>83</v>
      </c>
      <c r="R58" s="22" t="s">
        <v>420</v>
      </c>
      <c r="S58" s="22" t="s">
        <v>421</v>
      </c>
      <c r="T58" s="22" t="s">
        <v>591</v>
      </c>
      <c r="U58" s="22" t="s">
        <v>592</v>
      </c>
      <c r="V58" s="22" t="s">
        <v>594</v>
      </c>
      <c r="W58" s="22">
        <v>9.0776330000000005</v>
      </c>
      <c r="X58" s="22">
        <v>29.69885</v>
      </c>
      <c r="Y58" s="22" t="s">
        <v>370</v>
      </c>
      <c r="Z58" s="22" t="s">
        <v>37</v>
      </c>
      <c r="AA58" s="22" t="s">
        <v>503</v>
      </c>
      <c r="AB58" s="22" t="s">
        <v>281</v>
      </c>
      <c r="AC58" s="22" t="s">
        <v>372</v>
      </c>
      <c r="AD58" s="22" t="s">
        <v>373</v>
      </c>
      <c r="AE58" s="22" t="s">
        <v>456</v>
      </c>
      <c r="AF58" s="22" t="s">
        <v>373</v>
      </c>
      <c r="AG58" s="22" t="s">
        <v>68</v>
      </c>
      <c r="AH58" s="22" t="s">
        <v>68</v>
      </c>
      <c r="AI58" s="22" t="s">
        <v>68</v>
      </c>
      <c r="AJ58" s="22" t="s">
        <v>68</v>
      </c>
      <c r="AK58" s="22" t="s">
        <v>68</v>
      </c>
      <c r="AL58" s="22" t="s">
        <v>373</v>
      </c>
      <c r="AM58" s="22">
        <v>21</v>
      </c>
      <c r="AN58" s="22">
        <v>136</v>
      </c>
      <c r="AO58" s="22" t="s">
        <v>456</v>
      </c>
      <c r="AP58" s="22" t="s">
        <v>577</v>
      </c>
      <c r="AQ58" s="37">
        <v>47</v>
      </c>
      <c r="AR58" s="37">
        <v>321</v>
      </c>
      <c r="AS58" s="37">
        <v>0</v>
      </c>
      <c r="AT58" s="37">
        <v>0</v>
      </c>
      <c r="AU58" s="37">
        <v>0</v>
      </c>
      <c r="AV58" s="37">
        <v>0</v>
      </c>
      <c r="AW58" s="24">
        <f>Table7[[#This Row],[Affected population: IDP (HH) ]]+Table7[[#This Row],[Affected population: Returnee (HH) ]]+Table7[[#This Row],[Affected population: Relocated (HH) ]]</f>
        <v>47</v>
      </c>
      <c r="AX58" s="24">
        <f>Table7[[#This Row],[Affected population: IDP (ind) ]]+Table7[[#This Row],[Affected population: Returnee (ind) ]]+Table7[[#This Row],[Affected population: Relocated (ind) ]]</f>
        <v>321</v>
      </c>
      <c r="AY58" s="37">
        <v>5</v>
      </c>
      <c r="AZ58" s="37">
        <v>7</v>
      </c>
      <c r="BA58" s="37">
        <v>17</v>
      </c>
      <c r="BB58" s="37">
        <v>24</v>
      </c>
      <c r="BC58" s="37">
        <v>31</v>
      </c>
      <c r="BD58" s="37">
        <v>42</v>
      </c>
      <c r="BE58" s="37">
        <v>37</v>
      </c>
      <c r="BF58" s="37">
        <v>135</v>
      </c>
      <c r="BG58" s="37">
        <v>10</v>
      </c>
      <c r="BH58" s="37">
        <v>13</v>
      </c>
      <c r="BI58" s="24">
        <f>Table7[[#This Row],[M &lt;1]]+Table7[[#This Row],[M 1-5]]+Table7[[#This Row],[M 6-17]]+Table7[[#This Row],[M 18-59 ]]+Table7[[#This Row],[M &gt;60]]</f>
        <v>100</v>
      </c>
      <c r="BJ58" s="24">
        <f>Table7[[#This Row],[F &lt;1]]+Table7[[#This Row],[F 1-5]]+Table7[[#This Row],[F 6-17 ]]+Table7[[#This Row],[F 18-59]]+Table7[[#This Row],[F &gt;60 ]]</f>
        <v>221</v>
      </c>
      <c r="BK58" s="24">
        <f>Table7[[#This Row],[M total]]+Table7[[#This Row],[F total]]</f>
        <v>321</v>
      </c>
      <c r="BL58" s="24" t="b">
        <f>Table7[[#This Row],[Total individuals]]=Table7[[#This Row],[Total affected population individuals]]</f>
        <v>1</v>
      </c>
      <c r="BM58" s="22" t="s">
        <v>375</v>
      </c>
      <c r="BN58" s="22" t="s">
        <v>375</v>
      </c>
      <c r="BO58" s="22" t="s">
        <v>375</v>
      </c>
      <c r="BP58" s="22" t="s">
        <v>375</v>
      </c>
      <c r="BQ58" s="22" t="s">
        <v>373</v>
      </c>
      <c r="BR58" s="22" t="s">
        <v>375</v>
      </c>
      <c r="BS58" s="22" t="s">
        <v>373</v>
      </c>
      <c r="BT58" s="22" t="s">
        <v>373</v>
      </c>
      <c r="BU58" s="22" t="s">
        <v>68</v>
      </c>
      <c r="BV58" s="22" t="s">
        <v>373</v>
      </c>
      <c r="BW58" s="22" t="s">
        <v>373</v>
      </c>
      <c r="BX58" s="22" t="s">
        <v>373</v>
      </c>
      <c r="BY58" s="22" t="s">
        <v>373</v>
      </c>
      <c r="BZ58" s="22" t="s">
        <v>397</v>
      </c>
      <c r="CA58" s="22" t="s">
        <v>373</v>
      </c>
      <c r="CB58" s="22" t="s">
        <v>397</v>
      </c>
      <c r="CC58" s="22" t="s">
        <v>373</v>
      </c>
      <c r="CD58" s="22" t="s">
        <v>373</v>
      </c>
      <c r="CE58" s="22" t="s">
        <v>430</v>
      </c>
      <c r="CF58" s="22"/>
    </row>
    <row r="59" spans="1:84" s="21" customFormat="1">
      <c r="A59" s="20">
        <v>43969</v>
      </c>
      <c r="B59" s="20">
        <v>43961</v>
      </c>
      <c r="C59" s="20">
        <v>43969</v>
      </c>
      <c r="D59" s="22" t="s">
        <v>419</v>
      </c>
      <c r="E59" s="22" t="s">
        <v>83</v>
      </c>
      <c r="F59" s="22" t="s">
        <v>420</v>
      </c>
      <c r="G59" s="22" t="s">
        <v>421</v>
      </c>
      <c r="H59" s="22" t="s">
        <v>588</v>
      </c>
      <c r="I59" s="22" t="s">
        <v>589</v>
      </c>
      <c r="J59" s="22"/>
      <c r="K59" s="22" t="s">
        <v>595</v>
      </c>
      <c r="L59" s="23">
        <v>9.0178170000000009</v>
      </c>
      <c r="M59" s="23">
        <v>29.718020360000001</v>
      </c>
      <c r="N59" s="23" t="s">
        <v>28</v>
      </c>
      <c r="O59" s="22" t="s">
        <v>67</v>
      </c>
      <c r="P59" s="28" t="s">
        <v>419</v>
      </c>
      <c r="Q59" s="28" t="s">
        <v>83</v>
      </c>
      <c r="R59" s="22" t="s">
        <v>420</v>
      </c>
      <c r="S59" s="22" t="s">
        <v>421</v>
      </c>
      <c r="T59" s="22" t="s">
        <v>591</v>
      </c>
      <c r="U59" s="22" t="s">
        <v>592</v>
      </c>
      <c r="V59" s="22" t="s">
        <v>596</v>
      </c>
      <c r="W59" s="22">
        <v>9.0520329999999998</v>
      </c>
      <c r="X59" s="22">
        <v>29.638833000000002</v>
      </c>
      <c r="Y59" s="22" t="s">
        <v>370</v>
      </c>
      <c r="Z59" s="22" t="s">
        <v>37</v>
      </c>
      <c r="AA59" s="22" t="s">
        <v>503</v>
      </c>
      <c r="AB59" s="22" t="s">
        <v>281</v>
      </c>
      <c r="AC59" s="22" t="s">
        <v>372</v>
      </c>
      <c r="AD59" s="22" t="s">
        <v>373</v>
      </c>
      <c r="AE59" s="22" t="s">
        <v>456</v>
      </c>
      <c r="AF59" s="22" t="s">
        <v>373</v>
      </c>
      <c r="AG59" s="22" t="s">
        <v>68</v>
      </c>
      <c r="AH59" s="22" t="s">
        <v>68</v>
      </c>
      <c r="AI59" s="22" t="s">
        <v>68</v>
      </c>
      <c r="AJ59" s="22" t="s">
        <v>68</v>
      </c>
      <c r="AK59" s="22" t="s">
        <v>68</v>
      </c>
      <c r="AL59" s="22" t="s">
        <v>373</v>
      </c>
      <c r="AM59" s="22">
        <v>45</v>
      </c>
      <c r="AN59" s="22">
        <v>290</v>
      </c>
      <c r="AO59" s="22" t="s">
        <v>456</v>
      </c>
      <c r="AP59" s="22" t="s">
        <v>577</v>
      </c>
      <c r="AQ59" s="37">
        <v>61</v>
      </c>
      <c r="AR59" s="37">
        <v>368</v>
      </c>
      <c r="AS59" s="37">
        <v>0</v>
      </c>
      <c r="AT59" s="37">
        <v>0</v>
      </c>
      <c r="AU59" s="37">
        <v>0</v>
      </c>
      <c r="AV59" s="37">
        <v>0</v>
      </c>
      <c r="AW59" s="24">
        <f>Table7[[#This Row],[Affected population: IDP (HH) ]]+Table7[[#This Row],[Affected population: Returnee (HH) ]]+Table7[[#This Row],[Affected population: Relocated (HH) ]]</f>
        <v>61</v>
      </c>
      <c r="AX59" s="24">
        <f>Table7[[#This Row],[Affected population: IDP (ind) ]]+Table7[[#This Row],[Affected population: Returnee (ind) ]]+Table7[[#This Row],[Affected population: Relocated (ind) ]]</f>
        <v>368</v>
      </c>
      <c r="AY59" s="37">
        <v>7</v>
      </c>
      <c r="AZ59" s="37">
        <v>9</v>
      </c>
      <c r="BA59" s="37">
        <v>20</v>
      </c>
      <c r="BB59" s="37">
        <v>27</v>
      </c>
      <c r="BC59" s="37">
        <v>43</v>
      </c>
      <c r="BD59" s="37">
        <v>41</v>
      </c>
      <c r="BE59" s="37">
        <v>34</v>
      </c>
      <c r="BF59" s="37">
        <v>155</v>
      </c>
      <c r="BG59" s="37">
        <v>18</v>
      </c>
      <c r="BH59" s="37">
        <v>14</v>
      </c>
      <c r="BI59" s="24">
        <f>Table7[[#This Row],[M &lt;1]]+Table7[[#This Row],[M 1-5]]+Table7[[#This Row],[M 6-17]]+Table7[[#This Row],[M 18-59 ]]+Table7[[#This Row],[M &gt;60]]</f>
        <v>122</v>
      </c>
      <c r="BJ59" s="24">
        <f>Table7[[#This Row],[F &lt;1]]+Table7[[#This Row],[F 1-5]]+Table7[[#This Row],[F 6-17 ]]+Table7[[#This Row],[F 18-59]]+Table7[[#This Row],[F &gt;60 ]]</f>
        <v>246</v>
      </c>
      <c r="BK59" s="24">
        <f>Table7[[#This Row],[M total]]+Table7[[#This Row],[F total]]</f>
        <v>368</v>
      </c>
      <c r="BL59" s="24" t="b">
        <f>Table7[[#This Row],[Total individuals]]=Table7[[#This Row],[Total affected population individuals]]</f>
        <v>1</v>
      </c>
      <c r="BM59" s="22" t="s">
        <v>375</v>
      </c>
      <c r="BN59" s="22" t="s">
        <v>375</v>
      </c>
      <c r="BO59" s="22" t="s">
        <v>375</v>
      </c>
      <c r="BP59" s="22" t="s">
        <v>375</v>
      </c>
      <c r="BQ59" s="22" t="s">
        <v>375</v>
      </c>
      <c r="BR59" s="22" t="s">
        <v>375</v>
      </c>
      <c r="BS59" s="22" t="s">
        <v>373</v>
      </c>
      <c r="BT59" s="22" t="s">
        <v>373</v>
      </c>
      <c r="BU59" s="22" t="s">
        <v>68</v>
      </c>
      <c r="BV59" s="22" t="s">
        <v>373</v>
      </c>
      <c r="BW59" s="22" t="s">
        <v>373</v>
      </c>
      <c r="BX59" s="22" t="s">
        <v>373</v>
      </c>
      <c r="BY59" s="22" t="s">
        <v>373</v>
      </c>
      <c r="BZ59" s="22" t="s">
        <v>373</v>
      </c>
      <c r="CA59" s="22" t="s">
        <v>373</v>
      </c>
      <c r="CB59" s="22" t="s">
        <v>397</v>
      </c>
      <c r="CC59" s="22" t="s">
        <v>373</v>
      </c>
      <c r="CD59" s="22" t="s">
        <v>373</v>
      </c>
      <c r="CE59" s="22" t="s">
        <v>430</v>
      </c>
      <c r="CF59" s="22"/>
    </row>
    <row r="60" spans="1:84" s="21" customFormat="1">
      <c r="A60" s="20">
        <v>43970</v>
      </c>
      <c r="B60" s="20">
        <v>43967</v>
      </c>
      <c r="C60" s="20">
        <v>43969</v>
      </c>
      <c r="D60" s="22" t="s">
        <v>436</v>
      </c>
      <c r="E60" s="22" t="s">
        <v>73</v>
      </c>
      <c r="F60" s="22" t="s">
        <v>112</v>
      </c>
      <c r="G60" s="22" t="s">
        <v>113</v>
      </c>
      <c r="H60" s="22" t="s">
        <v>118</v>
      </c>
      <c r="I60" s="22" t="s">
        <v>119</v>
      </c>
      <c r="J60" s="22"/>
      <c r="K60" s="22" t="s">
        <v>597</v>
      </c>
      <c r="L60" s="23">
        <v>7.6981200000000003</v>
      </c>
      <c r="M60" s="23">
        <v>32.032640000000001</v>
      </c>
      <c r="N60" s="23" t="s">
        <v>28</v>
      </c>
      <c r="O60" s="22" t="s">
        <v>67</v>
      </c>
      <c r="P60" s="22" t="s">
        <v>436</v>
      </c>
      <c r="Q60" s="22" t="s">
        <v>73</v>
      </c>
      <c r="R60" s="22" t="s">
        <v>112</v>
      </c>
      <c r="S60" s="22" t="s">
        <v>113</v>
      </c>
      <c r="T60" s="21" t="s">
        <v>126</v>
      </c>
      <c r="U60" s="22" t="s">
        <v>598</v>
      </c>
      <c r="V60" s="22" t="s">
        <v>599</v>
      </c>
      <c r="W60" s="22">
        <v>7.9650600000000003</v>
      </c>
      <c r="X60" s="22">
        <v>31.957360000000001</v>
      </c>
      <c r="Y60" s="22" t="s">
        <v>469</v>
      </c>
      <c r="Z60" s="22" t="s">
        <v>68</v>
      </c>
      <c r="AA60" s="22" t="s">
        <v>392</v>
      </c>
      <c r="AB60" s="22" t="s">
        <v>281</v>
      </c>
      <c r="AC60" s="22" t="s">
        <v>600</v>
      </c>
      <c r="AD60" s="22" t="s">
        <v>375</v>
      </c>
      <c r="AE60" s="22" t="s">
        <v>374</v>
      </c>
      <c r="AF60" s="22" t="s">
        <v>373</v>
      </c>
      <c r="AG60" s="22" t="s">
        <v>68</v>
      </c>
      <c r="AH60" s="22" t="s">
        <v>68</v>
      </c>
      <c r="AI60" s="22" t="s">
        <v>68</v>
      </c>
      <c r="AJ60" s="22" t="s">
        <v>68</v>
      </c>
      <c r="AK60" s="22" t="s">
        <v>68</v>
      </c>
      <c r="AL60" s="22" t="s">
        <v>375</v>
      </c>
      <c r="AM60" s="31" t="s">
        <v>601</v>
      </c>
      <c r="AN60" s="31" t="s">
        <v>601</v>
      </c>
      <c r="AO60" s="22" t="s">
        <v>428</v>
      </c>
      <c r="AP60" s="22" t="s">
        <v>377</v>
      </c>
      <c r="AQ60" s="37">
        <v>494</v>
      </c>
      <c r="AR60" s="37">
        <v>3370</v>
      </c>
      <c r="AS60" s="37">
        <v>0</v>
      </c>
      <c r="AT60" s="37">
        <v>0</v>
      </c>
      <c r="AU60" s="37">
        <v>0</v>
      </c>
      <c r="AV60" s="37">
        <v>0</v>
      </c>
      <c r="AW60" s="24">
        <f>Table7[[#This Row],[Affected population: IDP (HH) ]]+Table7[[#This Row],[Affected population: Returnee (HH) ]]+Table7[[#This Row],[Affected population: Relocated (HH) ]]</f>
        <v>494</v>
      </c>
      <c r="AX60" s="24">
        <f>Table7[[#This Row],[Affected population: IDP (ind) ]]+Table7[[#This Row],[Affected population: Returnee (ind) ]]+Table7[[#This Row],[Affected population: Relocated (ind) ]]</f>
        <v>3370</v>
      </c>
      <c r="AY60" s="37">
        <v>84</v>
      </c>
      <c r="AZ60" s="37">
        <v>111</v>
      </c>
      <c r="BA60" s="37">
        <v>206</v>
      </c>
      <c r="BB60" s="37">
        <v>263</v>
      </c>
      <c r="BC60" s="37">
        <v>330</v>
      </c>
      <c r="BD60" s="37">
        <v>386</v>
      </c>
      <c r="BE60" s="37">
        <v>841</v>
      </c>
      <c r="BF60" s="37">
        <v>906</v>
      </c>
      <c r="BG60" s="37">
        <v>108</v>
      </c>
      <c r="BH60" s="37">
        <v>135</v>
      </c>
      <c r="BI60" s="24">
        <f>Table7[[#This Row],[M &lt;1]]+Table7[[#This Row],[M 1-5]]+Table7[[#This Row],[M 6-17]]+Table7[[#This Row],[M 18-59 ]]+Table7[[#This Row],[M &gt;60]]</f>
        <v>1569</v>
      </c>
      <c r="BJ60" s="24">
        <f>Table7[[#This Row],[F &lt;1]]+Table7[[#This Row],[F 1-5]]+Table7[[#This Row],[F 6-17 ]]+Table7[[#This Row],[F 18-59]]+Table7[[#This Row],[F &gt;60 ]]</f>
        <v>1801</v>
      </c>
      <c r="BK60" s="24">
        <f>Table7[[#This Row],[M total]]+Table7[[#This Row],[F total]]</f>
        <v>3370</v>
      </c>
      <c r="BL60" s="24" t="b">
        <f>Table7[[#This Row],[Total individuals]]=Table7[[#This Row],[Total affected population individuals]]</f>
        <v>1</v>
      </c>
      <c r="BM60" s="22" t="s">
        <v>375</v>
      </c>
      <c r="BN60" s="22" t="s">
        <v>375</v>
      </c>
      <c r="BO60" s="22" t="s">
        <v>375</v>
      </c>
      <c r="BP60" s="22" t="s">
        <v>375</v>
      </c>
      <c r="BQ60" s="22" t="s">
        <v>375</v>
      </c>
      <c r="BR60" s="22" t="s">
        <v>375</v>
      </c>
      <c r="BS60" s="22" t="s">
        <v>375</v>
      </c>
      <c r="BT60" s="22" t="s">
        <v>373</v>
      </c>
      <c r="BU60" s="22" t="s">
        <v>68</v>
      </c>
      <c r="BV60" s="22" t="s">
        <v>373</v>
      </c>
      <c r="BW60" s="22" t="s">
        <v>373</v>
      </c>
      <c r="BX60" s="22" t="s">
        <v>373</v>
      </c>
      <c r="BY60" s="22" t="s">
        <v>373</v>
      </c>
      <c r="BZ60" s="22" t="s">
        <v>373</v>
      </c>
      <c r="CA60" s="22" t="s">
        <v>373</v>
      </c>
      <c r="CB60" s="22" t="s">
        <v>373</v>
      </c>
      <c r="CC60" s="22" t="s">
        <v>377</v>
      </c>
      <c r="CD60" s="22"/>
      <c r="CE60" s="22" t="s">
        <v>430</v>
      </c>
      <c r="CF60" s="22"/>
    </row>
    <row r="61" spans="1:84" s="21" customFormat="1">
      <c r="A61" s="20">
        <v>43970</v>
      </c>
      <c r="B61" s="20">
        <v>43967</v>
      </c>
      <c r="C61" s="20">
        <v>43969</v>
      </c>
      <c r="D61" s="22" t="s">
        <v>436</v>
      </c>
      <c r="E61" s="22" t="s">
        <v>73</v>
      </c>
      <c r="F61" s="22" t="s">
        <v>112</v>
      </c>
      <c r="G61" s="22" t="s">
        <v>113</v>
      </c>
      <c r="H61" s="22" t="s">
        <v>122</v>
      </c>
      <c r="I61" s="22" t="s">
        <v>602</v>
      </c>
      <c r="J61" s="22"/>
      <c r="K61" s="22" t="s">
        <v>123</v>
      </c>
      <c r="L61" s="23">
        <v>8.1214999920000004</v>
      </c>
      <c r="M61" s="23">
        <v>31.9605</v>
      </c>
      <c r="N61" s="23" t="s">
        <v>28</v>
      </c>
      <c r="O61" s="22" t="s">
        <v>67</v>
      </c>
      <c r="P61" s="22" t="s">
        <v>436</v>
      </c>
      <c r="Q61" s="22" t="s">
        <v>73</v>
      </c>
      <c r="R61" s="22" t="s">
        <v>112</v>
      </c>
      <c r="S61" s="22" t="s">
        <v>113</v>
      </c>
      <c r="T61" s="21" t="s">
        <v>120</v>
      </c>
      <c r="U61" s="22" t="s">
        <v>121</v>
      </c>
      <c r="V61" s="22" t="s">
        <v>603</v>
      </c>
      <c r="W61" s="22">
        <v>8.1205599999999993</v>
      </c>
      <c r="X61" s="22">
        <v>31.9741</v>
      </c>
      <c r="Y61" s="22" t="s">
        <v>469</v>
      </c>
      <c r="Z61" s="22" t="s">
        <v>68</v>
      </c>
      <c r="AA61" s="22" t="s">
        <v>392</v>
      </c>
      <c r="AB61" s="22" t="s">
        <v>281</v>
      </c>
      <c r="AC61" s="22" t="s">
        <v>372</v>
      </c>
      <c r="AD61" s="22" t="s">
        <v>375</v>
      </c>
      <c r="AE61" s="22" t="s">
        <v>374</v>
      </c>
      <c r="AF61" s="22" t="s">
        <v>373</v>
      </c>
      <c r="AG61" s="22" t="s">
        <v>68</v>
      </c>
      <c r="AH61" s="22" t="s">
        <v>68</v>
      </c>
      <c r="AI61" s="22" t="s">
        <v>68</v>
      </c>
      <c r="AJ61" s="22" t="s">
        <v>68</v>
      </c>
      <c r="AK61" s="22" t="s">
        <v>68</v>
      </c>
      <c r="AL61" s="22" t="s">
        <v>375</v>
      </c>
      <c r="AM61" s="31" t="s">
        <v>601</v>
      </c>
      <c r="AN61" s="31" t="s">
        <v>601</v>
      </c>
      <c r="AO61" s="22" t="s">
        <v>428</v>
      </c>
      <c r="AP61" s="22" t="s">
        <v>377</v>
      </c>
      <c r="AQ61" s="37">
        <v>772</v>
      </c>
      <c r="AR61" s="37">
        <v>5215</v>
      </c>
      <c r="AS61" s="37">
        <v>0</v>
      </c>
      <c r="AT61" s="37">
        <v>0</v>
      </c>
      <c r="AU61" s="37">
        <v>0</v>
      </c>
      <c r="AV61" s="37">
        <v>0</v>
      </c>
      <c r="AW61" s="24">
        <f>Table7[[#This Row],[Affected population: IDP (HH) ]]+Table7[[#This Row],[Affected population: Returnee (HH) ]]+Table7[[#This Row],[Affected population: Relocated (HH) ]]</f>
        <v>772</v>
      </c>
      <c r="AX61" s="24">
        <f>Table7[[#This Row],[Affected population: IDP (ind) ]]+Table7[[#This Row],[Affected population: Returnee (ind) ]]+Table7[[#This Row],[Affected population: Relocated (ind) ]]</f>
        <v>5215</v>
      </c>
      <c r="AY61" s="37">
        <v>156</v>
      </c>
      <c r="AZ61" s="37">
        <v>166</v>
      </c>
      <c r="BA61" s="37">
        <v>318</v>
      </c>
      <c r="BB61" s="37">
        <v>457</v>
      </c>
      <c r="BC61" s="37">
        <v>551</v>
      </c>
      <c r="BD61" s="37">
        <v>674</v>
      </c>
      <c r="BE61" s="37">
        <v>1262</v>
      </c>
      <c r="BF61" s="37">
        <v>1267</v>
      </c>
      <c r="BG61" s="37">
        <v>167</v>
      </c>
      <c r="BH61" s="37">
        <v>197</v>
      </c>
      <c r="BI61" s="24">
        <f>Table7[[#This Row],[M &lt;1]]+Table7[[#This Row],[M 1-5]]+Table7[[#This Row],[M 6-17]]+Table7[[#This Row],[M 18-59 ]]+Table7[[#This Row],[M &gt;60]]</f>
        <v>2454</v>
      </c>
      <c r="BJ61" s="24">
        <f>Table7[[#This Row],[F &lt;1]]+Table7[[#This Row],[F 1-5]]+Table7[[#This Row],[F 6-17 ]]+Table7[[#This Row],[F 18-59]]+Table7[[#This Row],[F &gt;60 ]]</f>
        <v>2761</v>
      </c>
      <c r="BK61" s="24">
        <f>Table7[[#This Row],[M total]]+Table7[[#This Row],[F total]]</f>
        <v>5215</v>
      </c>
      <c r="BL61" s="24" t="b">
        <f>Table7[[#This Row],[Total individuals]]=Table7[[#This Row],[Total affected population individuals]]</f>
        <v>1</v>
      </c>
      <c r="BM61" s="22" t="s">
        <v>375</v>
      </c>
      <c r="BN61" s="22" t="s">
        <v>375</v>
      </c>
      <c r="BO61" s="22" t="s">
        <v>375</v>
      </c>
      <c r="BP61" s="22" t="s">
        <v>375</v>
      </c>
      <c r="BQ61" s="22" t="s">
        <v>375</v>
      </c>
      <c r="BR61" s="22" t="s">
        <v>375</v>
      </c>
      <c r="BS61" s="22" t="s">
        <v>375</v>
      </c>
      <c r="BT61" s="22" t="s">
        <v>373</v>
      </c>
      <c r="BU61" s="22" t="s">
        <v>68</v>
      </c>
      <c r="BV61" s="22" t="s">
        <v>373</v>
      </c>
      <c r="BW61" s="22" t="s">
        <v>373</v>
      </c>
      <c r="BX61" s="22" t="s">
        <v>373</v>
      </c>
      <c r="BY61" s="22" t="s">
        <v>373</v>
      </c>
      <c r="BZ61" s="22" t="s">
        <v>373</v>
      </c>
      <c r="CA61" s="22" t="s">
        <v>373</v>
      </c>
      <c r="CB61" s="22" t="s">
        <v>373</v>
      </c>
      <c r="CC61" s="22" t="s">
        <v>377</v>
      </c>
      <c r="CD61" s="22"/>
      <c r="CE61" s="22" t="s">
        <v>430</v>
      </c>
      <c r="CF61" s="22"/>
    </row>
    <row r="62" spans="1:84" s="21" customFormat="1">
      <c r="A62" s="20">
        <v>43970</v>
      </c>
      <c r="B62" s="20">
        <v>43967</v>
      </c>
      <c r="C62" s="20">
        <v>43969</v>
      </c>
      <c r="D62" s="22" t="s">
        <v>436</v>
      </c>
      <c r="E62" s="22" t="s">
        <v>73</v>
      </c>
      <c r="F62" s="22" t="s">
        <v>112</v>
      </c>
      <c r="G62" s="22" t="s">
        <v>113</v>
      </c>
      <c r="H62" s="22" t="s">
        <v>116</v>
      </c>
      <c r="I62" s="22" t="s">
        <v>117</v>
      </c>
      <c r="J62" s="22"/>
      <c r="K62" s="22" t="s">
        <v>117</v>
      </c>
      <c r="L62" s="23">
        <v>8.1884200000000007</v>
      </c>
      <c r="M62" s="23">
        <v>32.042070000000002</v>
      </c>
      <c r="N62" s="23" t="s">
        <v>30</v>
      </c>
      <c r="O62" s="22" t="s">
        <v>67</v>
      </c>
      <c r="P62" s="22" t="s">
        <v>436</v>
      </c>
      <c r="Q62" s="22" t="s">
        <v>73</v>
      </c>
      <c r="R62" s="22" t="s">
        <v>112</v>
      </c>
      <c r="S62" s="22" t="s">
        <v>113</v>
      </c>
      <c r="T62" s="22" t="s">
        <v>116</v>
      </c>
      <c r="U62" s="22" t="s">
        <v>117</v>
      </c>
      <c r="V62" s="22" t="s">
        <v>604</v>
      </c>
      <c r="W62" s="22">
        <v>8.1288316720000005</v>
      </c>
      <c r="X62" s="22">
        <v>32.05326299</v>
      </c>
      <c r="Y62" s="22" t="s">
        <v>469</v>
      </c>
      <c r="Z62" s="22" t="s">
        <v>68</v>
      </c>
      <c r="AA62" s="22" t="s">
        <v>392</v>
      </c>
      <c r="AB62" s="22" t="s">
        <v>281</v>
      </c>
      <c r="AC62" s="22" t="s">
        <v>372</v>
      </c>
      <c r="AD62" s="22" t="s">
        <v>375</v>
      </c>
      <c r="AE62" s="22" t="s">
        <v>374</v>
      </c>
      <c r="AF62" s="22" t="s">
        <v>373</v>
      </c>
      <c r="AG62" s="22" t="s">
        <v>68</v>
      </c>
      <c r="AH62" s="22" t="s">
        <v>68</v>
      </c>
      <c r="AI62" s="22" t="s">
        <v>68</v>
      </c>
      <c r="AJ62" s="22" t="s">
        <v>68</v>
      </c>
      <c r="AK62" s="22" t="s">
        <v>68</v>
      </c>
      <c r="AL62" s="22" t="s">
        <v>375</v>
      </c>
      <c r="AM62" s="31">
        <v>0</v>
      </c>
      <c r="AN62" s="31">
        <v>0</v>
      </c>
      <c r="AO62" s="22" t="s">
        <v>428</v>
      </c>
      <c r="AP62" s="22" t="s">
        <v>377</v>
      </c>
      <c r="AQ62" s="37">
        <v>1278</v>
      </c>
      <c r="AR62" s="37">
        <v>5638</v>
      </c>
      <c r="AS62" s="37">
        <v>0</v>
      </c>
      <c r="AT62" s="37">
        <v>0</v>
      </c>
      <c r="AU62" s="37">
        <v>0</v>
      </c>
      <c r="AV62" s="37">
        <v>0</v>
      </c>
      <c r="AW62" s="24">
        <f>Table7[[#This Row],[Affected population: IDP (HH) ]]+Table7[[#This Row],[Affected population: Returnee (HH) ]]+Table7[[#This Row],[Affected population: Relocated (HH) ]]</f>
        <v>1278</v>
      </c>
      <c r="AX62" s="24">
        <f>Table7[[#This Row],[Affected population: IDP (ind) ]]+Table7[[#This Row],[Affected population: Returnee (ind) ]]+Table7[[#This Row],[Affected population: Relocated (ind) ]]</f>
        <v>5638</v>
      </c>
      <c r="AY62" s="37">
        <v>169</v>
      </c>
      <c r="AZ62" s="37">
        <v>158</v>
      </c>
      <c r="BA62" s="37">
        <v>311</v>
      </c>
      <c r="BB62" s="37">
        <v>440</v>
      </c>
      <c r="BC62" s="37">
        <v>553</v>
      </c>
      <c r="BD62" s="37">
        <v>620</v>
      </c>
      <c r="BE62" s="37">
        <v>1441</v>
      </c>
      <c r="BF62" s="37">
        <v>1553</v>
      </c>
      <c r="BG62" s="37">
        <v>226</v>
      </c>
      <c r="BH62" s="37">
        <v>167</v>
      </c>
      <c r="BI62" s="24">
        <f>Table7[[#This Row],[M &lt;1]]+Table7[[#This Row],[M 1-5]]+Table7[[#This Row],[M 6-17]]+Table7[[#This Row],[M 18-59 ]]+Table7[[#This Row],[M &gt;60]]</f>
        <v>2700</v>
      </c>
      <c r="BJ62" s="24">
        <f>Table7[[#This Row],[F &lt;1]]+Table7[[#This Row],[F 1-5]]+Table7[[#This Row],[F 6-17 ]]+Table7[[#This Row],[F 18-59]]+Table7[[#This Row],[F &gt;60 ]]</f>
        <v>2938</v>
      </c>
      <c r="BK62" s="24">
        <f>Table7[[#This Row],[M total]]+Table7[[#This Row],[F total]]</f>
        <v>5638</v>
      </c>
      <c r="BL62" s="24" t="b">
        <f>Table7[[#This Row],[Total individuals]]=Table7[[#This Row],[Total affected population individuals]]</f>
        <v>1</v>
      </c>
      <c r="BM62" s="22" t="s">
        <v>375</v>
      </c>
      <c r="BN62" s="22" t="s">
        <v>375</v>
      </c>
      <c r="BO62" s="22" t="s">
        <v>375</v>
      </c>
      <c r="BP62" s="22" t="s">
        <v>375</v>
      </c>
      <c r="BQ62" s="22" t="s">
        <v>375</v>
      </c>
      <c r="BR62" s="22" t="s">
        <v>375</v>
      </c>
      <c r="BS62" s="22" t="s">
        <v>375</v>
      </c>
      <c r="BT62" s="22" t="s">
        <v>373</v>
      </c>
      <c r="BU62" s="22" t="s">
        <v>68</v>
      </c>
      <c r="BV62" s="22" t="s">
        <v>373</v>
      </c>
      <c r="BW62" s="22" t="s">
        <v>373</v>
      </c>
      <c r="BX62" s="22" t="s">
        <v>373</v>
      </c>
      <c r="BY62" s="22" t="s">
        <v>373</v>
      </c>
      <c r="BZ62" s="22" t="s">
        <v>373</v>
      </c>
      <c r="CA62" s="22" t="s">
        <v>373</v>
      </c>
      <c r="CB62" s="22" t="s">
        <v>373</v>
      </c>
      <c r="CC62" s="22" t="s">
        <v>377</v>
      </c>
      <c r="CD62" s="22"/>
      <c r="CE62" s="22" t="s">
        <v>430</v>
      </c>
      <c r="CF62" s="22"/>
    </row>
    <row r="63" spans="1:84" s="21" customFormat="1">
      <c r="A63" s="20">
        <v>43970</v>
      </c>
      <c r="B63" s="20">
        <v>43967</v>
      </c>
      <c r="C63" s="20">
        <v>43969</v>
      </c>
      <c r="D63" s="22" t="s">
        <v>436</v>
      </c>
      <c r="E63" s="22" t="s">
        <v>73</v>
      </c>
      <c r="F63" s="22" t="s">
        <v>112</v>
      </c>
      <c r="G63" s="22" t="s">
        <v>113</v>
      </c>
      <c r="H63" s="22" t="s">
        <v>126</v>
      </c>
      <c r="I63" s="22" t="s">
        <v>598</v>
      </c>
      <c r="J63" s="22"/>
      <c r="K63" s="22" t="s">
        <v>605</v>
      </c>
      <c r="L63" s="23">
        <v>7.9083300000000003</v>
      </c>
      <c r="M63" s="23">
        <v>31.88944</v>
      </c>
      <c r="N63" s="23" t="s">
        <v>28</v>
      </c>
      <c r="O63" s="22" t="s">
        <v>67</v>
      </c>
      <c r="P63" s="22" t="s">
        <v>436</v>
      </c>
      <c r="Q63" s="22" t="s">
        <v>73</v>
      </c>
      <c r="R63" s="22" t="s">
        <v>112</v>
      </c>
      <c r="S63" s="22" t="s">
        <v>113</v>
      </c>
      <c r="T63" s="22" t="s">
        <v>383</v>
      </c>
      <c r="U63" s="22" t="s">
        <v>383</v>
      </c>
      <c r="V63" s="22" t="s">
        <v>606</v>
      </c>
      <c r="W63" s="22">
        <v>8.0333299999999994</v>
      </c>
      <c r="X63" s="22">
        <v>32.033329999999999</v>
      </c>
      <c r="Y63" s="22" t="s">
        <v>469</v>
      </c>
      <c r="Z63" s="22" t="s">
        <v>68</v>
      </c>
      <c r="AA63" s="22" t="s">
        <v>392</v>
      </c>
      <c r="AB63" s="22" t="s">
        <v>281</v>
      </c>
      <c r="AC63" s="22" t="s">
        <v>372</v>
      </c>
      <c r="AD63" s="22" t="s">
        <v>375</v>
      </c>
      <c r="AE63" s="22" t="s">
        <v>374</v>
      </c>
      <c r="AF63" s="22" t="s">
        <v>373</v>
      </c>
      <c r="AG63" s="22" t="s">
        <v>68</v>
      </c>
      <c r="AH63" s="22" t="s">
        <v>68</v>
      </c>
      <c r="AI63" s="22" t="s">
        <v>68</v>
      </c>
      <c r="AJ63" s="22" t="s">
        <v>68</v>
      </c>
      <c r="AK63" s="22" t="s">
        <v>68</v>
      </c>
      <c r="AL63" s="22" t="s">
        <v>375</v>
      </c>
      <c r="AM63" s="31" t="s">
        <v>601</v>
      </c>
      <c r="AN63" s="31" t="s">
        <v>601</v>
      </c>
      <c r="AO63" s="22" t="s">
        <v>428</v>
      </c>
      <c r="AP63" s="22" t="s">
        <v>377</v>
      </c>
      <c r="AQ63" s="37">
        <v>624</v>
      </c>
      <c r="AR63" s="37">
        <v>4120</v>
      </c>
      <c r="AS63" s="37">
        <v>0</v>
      </c>
      <c r="AT63" s="37">
        <v>0</v>
      </c>
      <c r="AU63" s="37">
        <v>0</v>
      </c>
      <c r="AV63" s="37">
        <v>0</v>
      </c>
      <c r="AW63" s="24">
        <f>Table7[[#This Row],[Affected population: IDP (HH) ]]+Table7[[#This Row],[Affected population: Returnee (HH) ]]+Table7[[#This Row],[Affected population: Relocated (HH) ]]</f>
        <v>624</v>
      </c>
      <c r="AX63" s="24">
        <f>Table7[[#This Row],[Affected population: IDP (ind) ]]+Table7[[#This Row],[Affected population: Returnee (ind) ]]+Table7[[#This Row],[Affected population: Relocated (ind) ]]</f>
        <v>4120</v>
      </c>
      <c r="AY63" s="37">
        <v>125</v>
      </c>
      <c r="AZ63" s="37">
        <v>124</v>
      </c>
      <c r="BA63" s="37">
        <v>248</v>
      </c>
      <c r="BB63" s="37">
        <v>352</v>
      </c>
      <c r="BC63" s="37">
        <v>424</v>
      </c>
      <c r="BD63" s="37">
        <v>503</v>
      </c>
      <c r="BE63" s="37">
        <v>1003</v>
      </c>
      <c r="BF63" s="37">
        <v>1035</v>
      </c>
      <c r="BG63" s="37">
        <v>132</v>
      </c>
      <c r="BH63" s="37">
        <v>174</v>
      </c>
      <c r="BI63" s="24">
        <f>Table7[[#This Row],[M &lt;1]]+Table7[[#This Row],[M 1-5]]+Table7[[#This Row],[M 6-17]]+Table7[[#This Row],[M 18-59 ]]+Table7[[#This Row],[M &gt;60]]</f>
        <v>1932</v>
      </c>
      <c r="BJ63" s="24">
        <f>Table7[[#This Row],[F &lt;1]]+Table7[[#This Row],[F 1-5]]+Table7[[#This Row],[F 6-17 ]]+Table7[[#This Row],[F 18-59]]+Table7[[#This Row],[F &gt;60 ]]</f>
        <v>2188</v>
      </c>
      <c r="BK63" s="24">
        <f>Table7[[#This Row],[M total]]+Table7[[#This Row],[F total]]</f>
        <v>4120</v>
      </c>
      <c r="BL63" s="24" t="b">
        <f>Table7[[#This Row],[Total individuals]]=Table7[[#This Row],[Total affected population individuals]]</f>
        <v>1</v>
      </c>
      <c r="BM63" s="22" t="s">
        <v>375</v>
      </c>
      <c r="BN63" s="22" t="s">
        <v>375</v>
      </c>
      <c r="BO63" s="22" t="s">
        <v>375</v>
      </c>
      <c r="BP63" s="22" t="s">
        <v>375</v>
      </c>
      <c r="BQ63" s="22" t="s">
        <v>375</v>
      </c>
      <c r="BR63" s="22" t="s">
        <v>375</v>
      </c>
      <c r="BS63" s="22" t="s">
        <v>375</v>
      </c>
      <c r="BT63" s="22" t="s">
        <v>373</v>
      </c>
      <c r="BU63" s="22" t="s">
        <v>68</v>
      </c>
      <c r="BV63" s="22" t="s">
        <v>373</v>
      </c>
      <c r="BW63" s="22" t="s">
        <v>373</v>
      </c>
      <c r="BX63" s="22" t="s">
        <v>373</v>
      </c>
      <c r="BY63" s="22" t="s">
        <v>373</v>
      </c>
      <c r="BZ63" s="22" t="s">
        <v>373</v>
      </c>
      <c r="CA63" s="22" t="s">
        <v>373</v>
      </c>
      <c r="CB63" s="22" t="s">
        <v>373</v>
      </c>
      <c r="CC63" s="22" t="s">
        <v>377</v>
      </c>
      <c r="CD63" s="22"/>
      <c r="CE63" s="22" t="s">
        <v>430</v>
      </c>
      <c r="CF63" s="22"/>
    </row>
    <row r="64" spans="1:84" s="21" customFormat="1">
      <c r="A64" s="20">
        <v>43970</v>
      </c>
      <c r="B64" s="20">
        <v>43966</v>
      </c>
      <c r="C64" s="20">
        <v>43970</v>
      </c>
      <c r="D64" s="22" t="s">
        <v>419</v>
      </c>
      <c r="E64" s="22" t="s">
        <v>83</v>
      </c>
      <c r="F64" s="22" t="s">
        <v>420</v>
      </c>
      <c r="G64" s="22" t="s">
        <v>421</v>
      </c>
      <c r="H64" s="22" t="s">
        <v>607</v>
      </c>
      <c r="I64" s="22" t="s">
        <v>608</v>
      </c>
      <c r="J64" s="22"/>
      <c r="K64" s="22" t="s">
        <v>609</v>
      </c>
      <c r="L64" s="23">
        <v>9.2480852900000006</v>
      </c>
      <c r="M64" s="23">
        <v>29.78960653</v>
      </c>
      <c r="N64" s="23" t="s">
        <v>32</v>
      </c>
      <c r="O64" s="22" t="s">
        <v>67</v>
      </c>
      <c r="P64" s="28" t="s">
        <v>419</v>
      </c>
      <c r="Q64" s="28" t="s">
        <v>83</v>
      </c>
      <c r="R64" s="22" t="s">
        <v>272</v>
      </c>
      <c r="S64" s="26" t="s">
        <v>273</v>
      </c>
      <c r="T64" s="22" t="s">
        <v>610</v>
      </c>
      <c r="U64" s="22" t="s">
        <v>611</v>
      </c>
      <c r="V64" s="22" t="s">
        <v>612</v>
      </c>
      <c r="W64" s="22">
        <v>9.0354254160000007</v>
      </c>
      <c r="X64" s="22">
        <v>29.941572000000001</v>
      </c>
      <c r="Y64" s="22" t="s">
        <v>370</v>
      </c>
      <c r="Z64" s="22" t="s">
        <v>37</v>
      </c>
      <c r="AA64" s="22" t="s">
        <v>503</v>
      </c>
      <c r="AB64" s="22" t="s">
        <v>281</v>
      </c>
      <c r="AC64" s="22" t="s">
        <v>372</v>
      </c>
      <c r="AD64" s="22" t="s">
        <v>375</v>
      </c>
      <c r="AE64" s="22" t="s">
        <v>456</v>
      </c>
      <c r="AF64" s="22" t="s">
        <v>373</v>
      </c>
      <c r="AG64" s="22" t="s">
        <v>68</v>
      </c>
      <c r="AH64" s="22" t="s">
        <v>68</v>
      </c>
      <c r="AI64" s="22" t="s">
        <v>68</v>
      </c>
      <c r="AJ64" s="22" t="s">
        <v>68</v>
      </c>
      <c r="AK64" s="22" t="s">
        <v>68</v>
      </c>
      <c r="AL64" s="22" t="s">
        <v>375</v>
      </c>
      <c r="AM64" s="22" t="s">
        <v>68</v>
      </c>
      <c r="AN64" s="22" t="s">
        <v>68</v>
      </c>
      <c r="AO64" s="22" t="s">
        <v>456</v>
      </c>
      <c r="AP64" s="22" t="s">
        <v>68</v>
      </c>
      <c r="AQ64" s="37">
        <v>45</v>
      </c>
      <c r="AR64" s="37">
        <v>180</v>
      </c>
      <c r="AS64" s="37">
        <v>0</v>
      </c>
      <c r="AT64" s="37">
        <v>0</v>
      </c>
      <c r="AU64" s="37">
        <v>0</v>
      </c>
      <c r="AV64" s="37">
        <v>0</v>
      </c>
      <c r="AW64" s="24">
        <f>Table7[[#This Row],[Affected population: IDP (HH) ]]+Table7[[#This Row],[Affected population: Returnee (HH) ]]+Table7[[#This Row],[Affected population: Relocated (HH) ]]</f>
        <v>45</v>
      </c>
      <c r="AX64" s="24">
        <f>Table7[[#This Row],[Affected population: IDP (ind) ]]+Table7[[#This Row],[Affected population: Returnee (ind) ]]+Table7[[#This Row],[Affected population: Relocated (ind) ]]</f>
        <v>180</v>
      </c>
      <c r="AY64" s="37">
        <v>6</v>
      </c>
      <c r="AZ64" s="37">
        <v>4</v>
      </c>
      <c r="BA64" s="37">
        <v>14</v>
      </c>
      <c r="BB64" s="37">
        <v>26</v>
      </c>
      <c r="BC64" s="37">
        <v>30</v>
      </c>
      <c r="BD64" s="37">
        <v>48</v>
      </c>
      <c r="BE64" s="37">
        <v>20</v>
      </c>
      <c r="BF64" s="37">
        <v>32</v>
      </c>
      <c r="BG64" s="37">
        <v>0</v>
      </c>
      <c r="BH64" s="37">
        <v>0</v>
      </c>
      <c r="BI64" s="24">
        <f>Table7[[#This Row],[M &lt;1]]+Table7[[#This Row],[M 1-5]]+Table7[[#This Row],[M 6-17]]+Table7[[#This Row],[M 18-59 ]]+Table7[[#This Row],[M &gt;60]]</f>
        <v>70</v>
      </c>
      <c r="BJ64" s="24">
        <f>Table7[[#This Row],[F &lt;1]]+Table7[[#This Row],[F 1-5]]+Table7[[#This Row],[F 6-17 ]]+Table7[[#This Row],[F 18-59]]+Table7[[#This Row],[F &gt;60 ]]</f>
        <v>110</v>
      </c>
      <c r="BK64" s="24">
        <f>Table7[[#This Row],[M total]]+Table7[[#This Row],[F total]]</f>
        <v>180</v>
      </c>
      <c r="BL64" s="24" t="b">
        <f>Table7[[#This Row],[Total individuals]]=Table7[[#This Row],[Total affected population individuals]]</f>
        <v>1</v>
      </c>
      <c r="BM64" s="22" t="s">
        <v>375</v>
      </c>
      <c r="BN64" s="22" t="s">
        <v>375</v>
      </c>
      <c r="BO64" s="22" t="s">
        <v>375</v>
      </c>
      <c r="BP64" s="22" t="s">
        <v>375</v>
      </c>
      <c r="BQ64" s="22" t="s">
        <v>373</v>
      </c>
      <c r="BR64" s="22" t="s">
        <v>375</v>
      </c>
      <c r="BS64" s="22" t="s">
        <v>373</v>
      </c>
      <c r="BT64" s="22" t="s">
        <v>373</v>
      </c>
      <c r="BU64" s="22" t="s">
        <v>68</v>
      </c>
      <c r="BV64" s="22" t="s">
        <v>373</v>
      </c>
      <c r="BW64" s="22" t="s">
        <v>373</v>
      </c>
      <c r="BX64" s="22" t="s">
        <v>373</v>
      </c>
      <c r="BY64" s="22" t="s">
        <v>373</v>
      </c>
      <c r="BZ64" s="22" t="s">
        <v>397</v>
      </c>
      <c r="CA64" s="22" t="s">
        <v>373</v>
      </c>
      <c r="CB64" s="22" t="s">
        <v>397</v>
      </c>
      <c r="CC64" s="22" t="s">
        <v>373</v>
      </c>
      <c r="CD64" s="22" t="s">
        <v>373</v>
      </c>
      <c r="CE64" s="22" t="s">
        <v>430</v>
      </c>
      <c r="CF64" s="22"/>
    </row>
    <row r="65" spans="1:84" s="21" customFormat="1">
      <c r="A65" s="20">
        <v>43970</v>
      </c>
      <c r="B65" s="20">
        <v>43957</v>
      </c>
      <c r="C65" s="20">
        <v>43970</v>
      </c>
      <c r="D65" s="22" t="s">
        <v>419</v>
      </c>
      <c r="E65" s="22" t="s">
        <v>83</v>
      </c>
      <c r="F65" s="22" t="s">
        <v>420</v>
      </c>
      <c r="G65" s="22" t="s">
        <v>421</v>
      </c>
      <c r="H65" s="22" t="s">
        <v>613</v>
      </c>
      <c r="I65" s="22" t="s">
        <v>614</v>
      </c>
      <c r="J65" s="22"/>
      <c r="K65" s="22" t="s">
        <v>614</v>
      </c>
      <c r="L65" s="23">
        <v>9.2667169999999999</v>
      </c>
      <c r="M65" s="23">
        <v>29.53145</v>
      </c>
      <c r="N65" s="23" t="s">
        <v>30</v>
      </c>
      <c r="O65" s="22" t="s">
        <v>67</v>
      </c>
      <c r="P65" s="18" t="s">
        <v>419</v>
      </c>
      <c r="Q65" s="28" t="s">
        <v>83</v>
      </c>
      <c r="R65" s="15" t="s">
        <v>420</v>
      </c>
      <c r="S65" s="22" t="s">
        <v>421</v>
      </c>
      <c r="T65" s="22" t="s">
        <v>613</v>
      </c>
      <c r="U65" s="22" t="s">
        <v>615</v>
      </c>
      <c r="V65" s="22" t="s">
        <v>616</v>
      </c>
      <c r="W65" s="22">
        <v>9.1477500000000003</v>
      </c>
      <c r="X65" s="22">
        <v>29.516767000000002</v>
      </c>
      <c r="Y65" s="22" t="s">
        <v>370</v>
      </c>
      <c r="Z65" s="22" t="s">
        <v>37</v>
      </c>
      <c r="AA65" s="22" t="s">
        <v>503</v>
      </c>
      <c r="AB65" s="22" t="s">
        <v>281</v>
      </c>
      <c r="AC65" s="22" t="s">
        <v>372</v>
      </c>
      <c r="AD65" s="22" t="s">
        <v>373</v>
      </c>
      <c r="AE65" s="22" t="s">
        <v>456</v>
      </c>
      <c r="AF65" s="22" t="s">
        <v>373</v>
      </c>
      <c r="AG65" s="22" t="s">
        <v>68</v>
      </c>
      <c r="AH65" s="22" t="s">
        <v>68</v>
      </c>
      <c r="AI65" s="22" t="s">
        <v>68</v>
      </c>
      <c r="AJ65" s="22" t="s">
        <v>68</v>
      </c>
      <c r="AK65" s="22" t="s">
        <v>68</v>
      </c>
      <c r="AL65" s="22" t="s">
        <v>375</v>
      </c>
      <c r="AM65" s="22" t="s">
        <v>68</v>
      </c>
      <c r="AN65" s="22" t="s">
        <v>68</v>
      </c>
      <c r="AO65" s="22" t="s">
        <v>456</v>
      </c>
      <c r="AP65" s="22" t="s">
        <v>68</v>
      </c>
      <c r="AQ65" s="37">
        <v>105</v>
      </c>
      <c r="AR65" s="37">
        <v>616</v>
      </c>
      <c r="AS65" s="37">
        <v>0</v>
      </c>
      <c r="AT65" s="37">
        <v>0</v>
      </c>
      <c r="AU65" s="37">
        <v>0</v>
      </c>
      <c r="AV65" s="37">
        <v>0</v>
      </c>
      <c r="AW65" s="24">
        <f>Table7[[#This Row],[Affected population: IDP (HH) ]]+Table7[[#This Row],[Affected population: Returnee (HH) ]]+Table7[[#This Row],[Affected population: Relocated (HH) ]]</f>
        <v>105</v>
      </c>
      <c r="AX65" s="24">
        <f>Table7[[#This Row],[Affected population: IDP (ind) ]]+Table7[[#This Row],[Affected population: Returnee (ind) ]]+Table7[[#This Row],[Affected population: Relocated (ind) ]]</f>
        <v>616</v>
      </c>
      <c r="AY65" s="37">
        <v>21</v>
      </c>
      <c r="AZ65" s="37">
        <v>32</v>
      </c>
      <c r="BA65" s="37">
        <v>34</v>
      </c>
      <c r="BB65" s="37">
        <v>47</v>
      </c>
      <c r="BC65" s="37">
        <v>55</v>
      </c>
      <c r="BD65" s="37">
        <v>74</v>
      </c>
      <c r="BE65" s="37">
        <v>69</v>
      </c>
      <c r="BF65" s="37">
        <v>238</v>
      </c>
      <c r="BG65" s="37">
        <v>19</v>
      </c>
      <c r="BH65" s="37">
        <v>27</v>
      </c>
      <c r="BI65" s="24">
        <f>Table7[[#This Row],[M &lt;1]]+Table7[[#This Row],[M 1-5]]+Table7[[#This Row],[M 6-17]]+Table7[[#This Row],[M 18-59 ]]+Table7[[#This Row],[M &gt;60]]</f>
        <v>198</v>
      </c>
      <c r="BJ65" s="24">
        <f>Table7[[#This Row],[F &lt;1]]+Table7[[#This Row],[F 1-5]]+Table7[[#This Row],[F 6-17 ]]+Table7[[#This Row],[F 18-59]]+Table7[[#This Row],[F &gt;60 ]]</f>
        <v>418</v>
      </c>
      <c r="BK65" s="24">
        <f>Table7[[#This Row],[M total]]+Table7[[#This Row],[F total]]</f>
        <v>616</v>
      </c>
      <c r="BL65" s="24" t="b">
        <f>Table7[[#This Row],[Total individuals]]=Table7[[#This Row],[Total affected population individuals]]</f>
        <v>1</v>
      </c>
      <c r="BM65" s="22" t="s">
        <v>375</v>
      </c>
      <c r="BN65" s="22" t="s">
        <v>375</v>
      </c>
      <c r="BO65" s="22" t="s">
        <v>375</v>
      </c>
      <c r="BP65" s="22" t="s">
        <v>375</v>
      </c>
      <c r="BQ65" s="22" t="s">
        <v>373</v>
      </c>
      <c r="BR65" s="22" t="s">
        <v>375</v>
      </c>
      <c r="BS65" s="22" t="s">
        <v>373</v>
      </c>
      <c r="BT65" s="22" t="s">
        <v>373</v>
      </c>
      <c r="BU65" s="22" t="s">
        <v>68</v>
      </c>
      <c r="BV65" s="22" t="s">
        <v>373</v>
      </c>
      <c r="BW65" s="22" t="s">
        <v>373</v>
      </c>
      <c r="BX65" s="22" t="s">
        <v>373</v>
      </c>
      <c r="BY65" s="22" t="s">
        <v>373</v>
      </c>
      <c r="BZ65" s="22" t="s">
        <v>375</v>
      </c>
      <c r="CA65" s="22" t="s">
        <v>373</v>
      </c>
      <c r="CB65" s="22" t="s">
        <v>375</v>
      </c>
      <c r="CC65" s="22" t="s">
        <v>373</v>
      </c>
      <c r="CD65" s="22" t="s">
        <v>373</v>
      </c>
      <c r="CE65" s="22" t="s">
        <v>430</v>
      </c>
      <c r="CF65" s="22"/>
    </row>
    <row r="66" spans="1:84" s="21" customFormat="1">
      <c r="A66" s="20">
        <v>43970</v>
      </c>
      <c r="B66" s="20">
        <v>43966</v>
      </c>
      <c r="C66" s="20">
        <v>43970</v>
      </c>
      <c r="D66" s="22" t="s">
        <v>419</v>
      </c>
      <c r="E66" s="22" t="s">
        <v>83</v>
      </c>
      <c r="F66" s="22" t="s">
        <v>420</v>
      </c>
      <c r="G66" s="22" t="s">
        <v>421</v>
      </c>
      <c r="H66" s="22" t="s">
        <v>422</v>
      </c>
      <c r="I66" s="22" t="s">
        <v>421</v>
      </c>
      <c r="J66" s="22"/>
      <c r="K66" s="22" t="s">
        <v>617</v>
      </c>
      <c r="L66" s="23">
        <v>9.2889048899999995</v>
      </c>
      <c r="M66" s="23">
        <v>29.791240169999998</v>
      </c>
      <c r="N66" s="23" t="s">
        <v>32</v>
      </c>
      <c r="O66" s="22" t="s">
        <v>67</v>
      </c>
      <c r="P66" s="28" t="s">
        <v>419</v>
      </c>
      <c r="Q66" s="28" t="s">
        <v>83</v>
      </c>
      <c r="R66" s="22" t="s">
        <v>272</v>
      </c>
      <c r="S66" s="22" t="s">
        <v>273</v>
      </c>
      <c r="T66" s="22" t="s">
        <v>610</v>
      </c>
      <c r="U66" s="22" t="s">
        <v>611</v>
      </c>
      <c r="V66" s="22" t="s">
        <v>618</v>
      </c>
      <c r="W66" s="22">
        <v>9.0067424230000004</v>
      </c>
      <c r="X66" s="22">
        <v>29.93135711</v>
      </c>
      <c r="Y66" s="22" t="s">
        <v>370</v>
      </c>
      <c r="Z66" s="22" t="s">
        <v>37</v>
      </c>
      <c r="AA66" s="22" t="s">
        <v>503</v>
      </c>
      <c r="AB66" s="22" t="s">
        <v>281</v>
      </c>
      <c r="AC66" s="22" t="s">
        <v>372</v>
      </c>
      <c r="AD66" s="22" t="s">
        <v>375</v>
      </c>
      <c r="AE66" s="22" t="s">
        <v>456</v>
      </c>
      <c r="AF66" s="22" t="s">
        <v>373</v>
      </c>
      <c r="AG66" s="22" t="s">
        <v>68</v>
      </c>
      <c r="AH66" s="22" t="s">
        <v>68</v>
      </c>
      <c r="AI66" s="22" t="s">
        <v>68</v>
      </c>
      <c r="AJ66" s="22" t="s">
        <v>68</v>
      </c>
      <c r="AK66" s="22" t="s">
        <v>68</v>
      </c>
      <c r="AL66" s="22" t="s">
        <v>375</v>
      </c>
      <c r="AM66" s="22" t="s">
        <v>68</v>
      </c>
      <c r="AN66" s="22" t="s">
        <v>68</v>
      </c>
      <c r="AO66" s="22" t="s">
        <v>456</v>
      </c>
      <c r="AP66" s="22" t="s">
        <v>68</v>
      </c>
      <c r="AQ66" s="37">
        <v>37</v>
      </c>
      <c r="AR66" s="37">
        <v>151</v>
      </c>
      <c r="AS66" s="37">
        <v>0</v>
      </c>
      <c r="AT66" s="37">
        <v>0</v>
      </c>
      <c r="AU66" s="37">
        <v>0</v>
      </c>
      <c r="AV66" s="37">
        <v>0</v>
      </c>
      <c r="AW66" s="24">
        <f>Table7[[#This Row],[Affected population: IDP (HH) ]]+Table7[[#This Row],[Affected population: Returnee (HH) ]]+Table7[[#This Row],[Affected population: Relocated (HH) ]]</f>
        <v>37</v>
      </c>
      <c r="AX66" s="24">
        <f>Table7[[#This Row],[Affected population: IDP (ind) ]]+Table7[[#This Row],[Affected population: Returnee (ind) ]]+Table7[[#This Row],[Affected population: Relocated (ind) ]]</f>
        <v>151</v>
      </c>
      <c r="AY66" s="37">
        <v>2</v>
      </c>
      <c r="AZ66" s="37">
        <v>5</v>
      </c>
      <c r="BA66" s="37">
        <v>9</v>
      </c>
      <c r="BB66" s="37">
        <v>15</v>
      </c>
      <c r="BC66" s="37">
        <v>29</v>
      </c>
      <c r="BD66" s="37">
        <v>45</v>
      </c>
      <c r="BE66" s="37">
        <v>11</v>
      </c>
      <c r="BF66" s="37">
        <v>35</v>
      </c>
      <c r="BG66" s="37">
        <v>0</v>
      </c>
      <c r="BH66" s="37">
        <v>0</v>
      </c>
      <c r="BI66" s="24">
        <f>Table7[[#This Row],[M &lt;1]]+Table7[[#This Row],[M 1-5]]+Table7[[#This Row],[M 6-17]]+Table7[[#This Row],[M 18-59 ]]+Table7[[#This Row],[M &gt;60]]</f>
        <v>51</v>
      </c>
      <c r="BJ66" s="24">
        <f>Table7[[#This Row],[F &lt;1]]+Table7[[#This Row],[F 1-5]]+Table7[[#This Row],[F 6-17 ]]+Table7[[#This Row],[F 18-59]]+Table7[[#This Row],[F &gt;60 ]]</f>
        <v>100</v>
      </c>
      <c r="BK66" s="24">
        <f>Table7[[#This Row],[M total]]+Table7[[#This Row],[F total]]</f>
        <v>151</v>
      </c>
      <c r="BL66" s="24" t="b">
        <f>Table7[[#This Row],[Total individuals]]=Table7[[#This Row],[Total affected population individuals]]</f>
        <v>1</v>
      </c>
      <c r="BM66" s="22" t="s">
        <v>375</v>
      </c>
      <c r="BN66" s="22" t="s">
        <v>375</v>
      </c>
      <c r="BO66" s="22" t="s">
        <v>375</v>
      </c>
      <c r="BP66" s="22" t="s">
        <v>375</v>
      </c>
      <c r="BQ66" s="22" t="s">
        <v>373</v>
      </c>
      <c r="BR66" s="22" t="s">
        <v>375</v>
      </c>
      <c r="BS66" s="22" t="s">
        <v>373</v>
      </c>
      <c r="BT66" s="22" t="s">
        <v>373</v>
      </c>
      <c r="BU66" s="22" t="s">
        <v>68</v>
      </c>
      <c r="BV66" s="22" t="s">
        <v>373</v>
      </c>
      <c r="BW66" s="22" t="s">
        <v>373</v>
      </c>
      <c r="BX66" s="22" t="s">
        <v>373</v>
      </c>
      <c r="BY66" s="22" t="s">
        <v>373</v>
      </c>
      <c r="BZ66" s="22" t="s">
        <v>397</v>
      </c>
      <c r="CA66" s="22" t="s">
        <v>373</v>
      </c>
      <c r="CB66" s="22" t="s">
        <v>397</v>
      </c>
      <c r="CC66" s="22" t="s">
        <v>373</v>
      </c>
      <c r="CD66" s="22" t="s">
        <v>373</v>
      </c>
      <c r="CE66" s="22" t="s">
        <v>430</v>
      </c>
      <c r="CF66" s="22"/>
    </row>
    <row r="67" spans="1:84" s="21" customFormat="1">
      <c r="A67" s="20">
        <v>43975</v>
      </c>
      <c r="B67" s="20">
        <v>43975</v>
      </c>
      <c r="C67" s="20">
        <v>43979</v>
      </c>
      <c r="D67" s="22" t="s">
        <v>419</v>
      </c>
      <c r="E67" s="22" t="s">
        <v>83</v>
      </c>
      <c r="F67" s="22" t="s">
        <v>185</v>
      </c>
      <c r="G67" s="22" t="s">
        <v>186</v>
      </c>
      <c r="H67" s="22" t="s">
        <v>619</v>
      </c>
      <c r="I67" s="22" t="s">
        <v>620</v>
      </c>
      <c r="J67" s="22"/>
      <c r="K67" s="22" t="s">
        <v>621</v>
      </c>
      <c r="L67" s="23">
        <v>9.1659437940000004</v>
      </c>
      <c r="M67" s="23">
        <v>29.005130000000001</v>
      </c>
      <c r="N67" s="23" t="s">
        <v>404</v>
      </c>
      <c r="O67" s="22" t="s">
        <v>423</v>
      </c>
      <c r="P67" s="28" t="s">
        <v>424</v>
      </c>
      <c r="Q67" s="28" t="s">
        <v>425</v>
      </c>
      <c r="R67" s="22" t="s">
        <v>426</v>
      </c>
      <c r="S67" s="22" t="s">
        <v>425</v>
      </c>
      <c r="T67" s="22" t="s">
        <v>383</v>
      </c>
      <c r="U67" s="22" t="s">
        <v>383</v>
      </c>
      <c r="V67" s="22" t="s">
        <v>622</v>
      </c>
      <c r="W67" s="22">
        <v>15.5</v>
      </c>
      <c r="X67" s="22">
        <v>32.64</v>
      </c>
      <c r="Y67" s="22" t="s">
        <v>391</v>
      </c>
      <c r="Z67" s="22" t="s">
        <v>37</v>
      </c>
      <c r="AA67" s="22" t="s">
        <v>623</v>
      </c>
      <c r="AB67" s="22" t="s">
        <v>281</v>
      </c>
      <c r="AC67" s="22" t="s">
        <v>427</v>
      </c>
      <c r="AD67" s="22" t="s">
        <v>375</v>
      </c>
      <c r="AE67" s="22" t="s">
        <v>395</v>
      </c>
      <c r="AF67" s="22" t="s">
        <v>373</v>
      </c>
      <c r="AG67" s="22" t="s">
        <v>68</v>
      </c>
      <c r="AH67" s="22" t="s">
        <v>68</v>
      </c>
      <c r="AI67" s="22" t="s">
        <v>68</v>
      </c>
      <c r="AJ67" s="22" t="s">
        <v>68</v>
      </c>
      <c r="AK67" s="22" t="s">
        <v>68</v>
      </c>
      <c r="AL67" s="22" t="s">
        <v>373</v>
      </c>
      <c r="AM67" s="31">
        <v>119</v>
      </c>
      <c r="AN67" s="31">
        <v>17</v>
      </c>
      <c r="AO67" s="22" t="s">
        <v>624</v>
      </c>
      <c r="AP67" s="22" t="s">
        <v>377</v>
      </c>
      <c r="AQ67" s="37">
        <v>32</v>
      </c>
      <c r="AR67" s="37">
        <v>224</v>
      </c>
      <c r="AS67" s="37">
        <v>0</v>
      </c>
      <c r="AT67" s="37">
        <v>0</v>
      </c>
      <c r="AU67" s="37">
        <v>0</v>
      </c>
      <c r="AV67" s="37">
        <v>0</v>
      </c>
      <c r="AW67" s="24">
        <f>Table7[[#This Row],[Affected population: IDP (HH) ]]+Table7[[#This Row],[Affected population: Returnee (HH) ]]+Table7[[#This Row],[Affected population: Relocated (HH) ]]</f>
        <v>32</v>
      </c>
      <c r="AX67" s="24">
        <f>Table7[[#This Row],[Affected population: IDP (ind) ]]+Table7[[#This Row],[Affected population: Returnee (ind) ]]+Table7[[#This Row],[Affected population: Relocated (ind) ]]</f>
        <v>224</v>
      </c>
      <c r="AY67" s="37">
        <v>10</v>
      </c>
      <c r="AZ67" s="37">
        <v>14</v>
      </c>
      <c r="BA67" s="37">
        <v>15</v>
      </c>
      <c r="BB67" s="37">
        <v>25</v>
      </c>
      <c r="BC67" s="37">
        <v>17</v>
      </c>
      <c r="BD67" s="37">
        <v>15</v>
      </c>
      <c r="BE67" s="37">
        <v>43</v>
      </c>
      <c r="BF67" s="37">
        <v>65</v>
      </c>
      <c r="BG67" s="37">
        <v>10</v>
      </c>
      <c r="BH67" s="37">
        <v>10</v>
      </c>
      <c r="BI67" s="24">
        <f>Table7[[#This Row],[M &lt;1]]+Table7[[#This Row],[M 1-5]]+Table7[[#This Row],[M 6-17]]+Table7[[#This Row],[M 18-59 ]]+Table7[[#This Row],[M &gt;60]]</f>
        <v>95</v>
      </c>
      <c r="BJ67" s="24">
        <f>Table7[[#This Row],[F &lt;1]]+Table7[[#This Row],[F 1-5]]+Table7[[#This Row],[F 6-17 ]]+Table7[[#This Row],[F 18-59]]+Table7[[#This Row],[F &gt;60 ]]</f>
        <v>129</v>
      </c>
      <c r="BK67" s="24">
        <f>Table7[[#This Row],[M total]]+Table7[[#This Row],[F total]]</f>
        <v>224</v>
      </c>
      <c r="BL67" s="24" t="b">
        <f>Table7[[#This Row],[Total individuals]]=Table7[[#This Row],[Total affected population individuals]]</f>
        <v>1</v>
      </c>
      <c r="BM67" s="22" t="s">
        <v>375</v>
      </c>
      <c r="BN67" s="22" t="s">
        <v>375</v>
      </c>
      <c r="BO67" s="22" t="s">
        <v>375</v>
      </c>
      <c r="BP67" s="22" t="s">
        <v>375</v>
      </c>
      <c r="BQ67" s="22" t="s">
        <v>375</v>
      </c>
      <c r="BR67" s="22" t="s">
        <v>375</v>
      </c>
      <c r="BS67" s="22" t="s">
        <v>375</v>
      </c>
      <c r="BT67" s="22" t="s">
        <v>373</v>
      </c>
      <c r="BU67" s="22" t="s">
        <v>68</v>
      </c>
      <c r="BV67" s="22" t="s">
        <v>373</v>
      </c>
      <c r="BW67" s="22" t="s">
        <v>373</v>
      </c>
      <c r="BX67" s="22" t="s">
        <v>373</v>
      </c>
      <c r="BY67" s="22" t="s">
        <v>396</v>
      </c>
      <c r="BZ67" s="22" t="s">
        <v>373</v>
      </c>
      <c r="CA67" s="22" t="s">
        <v>373</v>
      </c>
      <c r="CB67" s="22" t="s">
        <v>373</v>
      </c>
      <c r="CC67" s="22" t="s">
        <v>377</v>
      </c>
      <c r="CD67" s="22"/>
      <c r="CE67" s="22" t="s">
        <v>430</v>
      </c>
      <c r="CF67" s="22"/>
    </row>
    <row r="68" spans="1:84" s="21" customFormat="1">
      <c r="A68" s="20">
        <v>43975</v>
      </c>
      <c r="B68" s="20">
        <v>43975</v>
      </c>
      <c r="C68" s="20">
        <v>43979</v>
      </c>
      <c r="D68" s="22" t="s">
        <v>419</v>
      </c>
      <c r="E68" s="22" t="s">
        <v>83</v>
      </c>
      <c r="F68" s="22" t="s">
        <v>185</v>
      </c>
      <c r="G68" s="22" t="s">
        <v>186</v>
      </c>
      <c r="H68" s="22" t="s">
        <v>619</v>
      </c>
      <c r="I68" s="22" t="s">
        <v>620</v>
      </c>
      <c r="J68" s="22"/>
      <c r="K68" s="22" t="s">
        <v>625</v>
      </c>
      <c r="L68" s="23">
        <v>9.1659437940000004</v>
      </c>
      <c r="M68" s="23">
        <v>29.005130000000001</v>
      </c>
      <c r="N68" s="23" t="s">
        <v>404</v>
      </c>
      <c r="O68" s="22" t="s">
        <v>423</v>
      </c>
      <c r="P68" s="28" t="s">
        <v>424</v>
      </c>
      <c r="Q68" s="28" t="s">
        <v>425</v>
      </c>
      <c r="R68" s="22" t="s">
        <v>426</v>
      </c>
      <c r="S68" s="22" t="s">
        <v>425</v>
      </c>
      <c r="T68" s="22" t="s">
        <v>383</v>
      </c>
      <c r="U68" s="22" t="s">
        <v>383</v>
      </c>
      <c r="V68" s="22" t="s">
        <v>622</v>
      </c>
      <c r="W68" s="22">
        <v>15.5</v>
      </c>
      <c r="X68" s="22">
        <v>32.64</v>
      </c>
      <c r="Y68" s="22" t="s">
        <v>391</v>
      </c>
      <c r="Z68" s="22" t="s">
        <v>68</v>
      </c>
      <c r="AA68" s="22" t="s">
        <v>68</v>
      </c>
      <c r="AB68" s="22" t="s">
        <v>281</v>
      </c>
      <c r="AC68" s="22" t="s">
        <v>427</v>
      </c>
      <c r="AD68" s="22" t="s">
        <v>375</v>
      </c>
      <c r="AE68" s="22" t="s">
        <v>395</v>
      </c>
      <c r="AF68" s="22" t="s">
        <v>373</v>
      </c>
      <c r="AG68" s="22" t="s">
        <v>68</v>
      </c>
      <c r="AH68" s="22" t="s">
        <v>68</v>
      </c>
      <c r="AI68" s="22" t="s">
        <v>68</v>
      </c>
      <c r="AJ68" s="22" t="s">
        <v>68</v>
      </c>
      <c r="AK68" s="22" t="s">
        <v>68</v>
      </c>
      <c r="AL68" s="22" t="s">
        <v>373</v>
      </c>
      <c r="AM68" s="31">
        <v>119</v>
      </c>
      <c r="AN68" s="31">
        <v>17</v>
      </c>
      <c r="AO68" s="22" t="s">
        <v>624</v>
      </c>
      <c r="AP68" s="22" t="s">
        <v>377</v>
      </c>
      <c r="AQ68" s="37">
        <v>0</v>
      </c>
      <c r="AR68" s="37">
        <v>0</v>
      </c>
      <c r="AS68" s="37">
        <v>58</v>
      </c>
      <c r="AT68" s="37">
        <v>406</v>
      </c>
      <c r="AU68" s="37">
        <v>0</v>
      </c>
      <c r="AV68" s="37">
        <v>0</v>
      </c>
      <c r="AW68" s="24">
        <f>Table7[[#This Row],[Affected population: IDP (HH) ]]+Table7[[#This Row],[Affected population: Returnee (HH) ]]+Table7[[#This Row],[Affected population: Relocated (HH) ]]</f>
        <v>58</v>
      </c>
      <c r="AX68" s="24">
        <f>Table7[[#This Row],[Affected population: IDP (ind) ]]+Table7[[#This Row],[Affected population: Returnee (ind) ]]+Table7[[#This Row],[Affected population: Relocated (ind) ]]</f>
        <v>406</v>
      </c>
      <c r="AY68" s="37">
        <v>11</v>
      </c>
      <c r="AZ68" s="37">
        <v>10</v>
      </c>
      <c r="BA68" s="37">
        <v>21</v>
      </c>
      <c r="BB68" s="37">
        <v>25</v>
      </c>
      <c r="BC68" s="37">
        <v>34</v>
      </c>
      <c r="BD68" s="37">
        <v>43</v>
      </c>
      <c r="BE68" s="37">
        <v>79</v>
      </c>
      <c r="BF68" s="37">
        <v>135</v>
      </c>
      <c r="BG68" s="37">
        <v>20</v>
      </c>
      <c r="BH68" s="37">
        <v>28</v>
      </c>
      <c r="BI68" s="24">
        <f>Table7[[#This Row],[M &lt;1]]+Table7[[#This Row],[M 1-5]]+Table7[[#This Row],[M 6-17]]+Table7[[#This Row],[M 18-59 ]]+Table7[[#This Row],[M &gt;60]]</f>
        <v>165</v>
      </c>
      <c r="BJ68" s="24">
        <f>Table7[[#This Row],[F &lt;1]]+Table7[[#This Row],[F 1-5]]+Table7[[#This Row],[F 6-17 ]]+Table7[[#This Row],[F 18-59]]+Table7[[#This Row],[F &gt;60 ]]</f>
        <v>241</v>
      </c>
      <c r="BK68" s="24">
        <f>Table7[[#This Row],[M total]]+Table7[[#This Row],[F total]]</f>
        <v>406</v>
      </c>
      <c r="BL68" s="24" t="b">
        <f>Table7[[#This Row],[Total individuals]]=Table7[[#This Row],[Total affected population individuals]]</f>
        <v>1</v>
      </c>
      <c r="BM68" s="22" t="s">
        <v>375</v>
      </c>
      <c r="BN68" s="22" t="s">
        <v>375</v>
      </c>
      <c r="BO68" s="22" t="s">
        <v>375</v>
      </c>
      <c r="BP68" s="22" t="s">
        <v>375</v>
      </c>
      <c r="BQ68" s="22" t="s">
        <v>375</v>
      </c>
      <c r="BR68" s="22" t="s">
        <v>375</v>
      </c>
      <c r="BS68" s="22" t="s">
        <v>375</v>
      </c>
      <c r="BT68" s="22" t="s">
        <v>373</v>
      </c>
      <c r="BU68" s="22" t="s">
        <v>68</v>
      </c>
      <c r="BV68" s="22" t="s">
        <v>373</v>
      </c>
      <c r="BW68" s="22" t="s">
        <v>373</v>
      </c>
      <c r="BX68" s="22" t="s">
        <v>373</v>
      </c>
      <c r="BY68" s="22" t="s">
        <v>396</v>
      </c>
      <c r="BZ68" s="22" t="s">
        <v>373</v>
      </c>
      <c r="CA68" s="22" t="s">
        <v>373</v>
      </c>
      <c r="CB68" s="22" t="s">
        <v>373</v>
      </c>
      <c r="CC68" s="22" t="s">
        <v>377</v>
      </c>
      <c r="CD68" s="22"/>
      <c r="CE68" s="22" t="s">
        <v>430</v>
      </c>
      <c r="CF68" s="22"/>
    </row>
    <row r="69" spans="1:84" s="21" customFormat="1">
      <c r="A69" s="20">
        <v>43978</v>
      </c>
      <c r="B69" s="20">
        <v>43959</v>
      </c>
      <c r="C69" s="20" t="s">
        <v>383</v>
      </c>
      <c r="D69" s="22" t="s">
        <v>436</v>
      </c>
      <c r="E69" s="22" t="s">
        <v>73</v>
      </c>
      <c r="F69" s="22" t="s">
        <v>84</v>
      </c>
      <c r="G69" s="22" t="s">
        <v>85</v>
      </c>
      <c r="H69" s="22" t="s">
        <v>626</v>
      </c>
      <c r="I69" s="22" t="s">
        <v>627</v>
      </c>
      <c r="J69" s="22"/>
      <c r="K69" s="22" t="s">
        <v>627</v>
      </c>
      <c r="L69" s="23">
        <v>8.1543770000000002</v>
      </c>
      <c r="M69" s="23">
        <v>32.201614999999997</v>
      </c>
      <c r="N69" s="23" t="s">
        <v>404</v>
      </c>
      <c r="O69" s="22" t="s">
        <v>628</v>
      </c>
      <c r="P69" s="29" t="s">
        <v>629</v>
      </c>
      <c r="Q69" s="28" t="s">
        <v>630</v>
      </c>
      <c r="R69" s="29" t="s">
        <v>631</v>
      </c>
      <c r="S69" s="22" t="s">
        <v>630</v>
      </c>
      <c r="T69" s="22" t="s">
        <v>383</v>
      </c>
      <c r="U69" s="22" t="s">
        <v>383</v>
      </c>
      <c r="V69" s="22" t="s">
        <v>630</v>
      </c>
      <c r="W69" s="22">
        <v>8.1469900000000006</v>
      </c>
      <c r="X69" s="22">
        <v>33.973350000000003</v>
      </c>
      <c r="Y69" s="22" t="s">
        <v>469</v>
      </c>
      <c r="Z69" s="22" t="s">
        <v>68</v>
      </c>
      <c r="AA69" s="22" t="s">
        <v>68</v>
      </c>
      <c r="AB69" s="22" t="s">
        <v>281</v>
      </c>
      <c r="AC69" s="22" t="s">
        <v>372</v>
      </c>
      <c r="AD69" s="22"/>
      <c r="AE69" s="22" t="s">
        <v>374</v>
      </c>
      <c r="AF69" s="22" t="s">
        <v>373</v>
      </c>
      <c r="AG69" s="22"/>
      <c r="AH69" s="22"/>
      <c r="AI69" s="22"/>
      <c r="AJ69" s="22"/>
      <c r="AK69" s="22"/>
      <c r="AL69" s="22" t="s">
        <v>373</v>
      </c>
      <c r="AM69" s="22"/>
      <c r="AN69" s="22"/>
      <c r="AO69" s="22" t="s">
        <v>624</v>
      </c>
      <c r="AP69" s="22" t="s">
        <v>435</v>
      </c>
      <c r="AQ69" s="37">
        <v>0</v>
      </c>
      <c r="AR69" s="37">
        <v>0</v>
      </c>
      <c r="AS69" s="37">
        <v>148</v>
      </c>
      <c r="AT69" s="37">
        <v>654</v>
      </c>
      <c r="AU69" s="37">
        <v>0</v>
      </c>
      <c r="AV69" s="37">
        <v>0</v>
      </c>
      <c r="AW69" s="24">
        <f>Table7[[#This Row],[Affected population: IDP (HH) ]]+Table7[[#This Row],[Affected population: Returnee (HH) ]]+Table7[[#This Row],[Affected population: Relocated (HH) ]]</f>
        <v>148</v>
      </c>
      <c r="AX69" s="24">
        <f>Table7[[#This Row],[Affected population: IDP (ind) ]]+Table7[[#This Row],[Affected population: Returnee (ind) ]]+Table7[[#This Row],[Affected population: Relocated (ind) ]]</f>
        <v>654</v>
      </c>
      <c r="AY69" s="37">
        <v>58</v>
      </c>
      <c r="AZ69" s="37">
        <v>81</v>
      </c>
      <c r="BA69" s="37">
        <v>65</v>
      </c>
      <c r="BB69" s="37">
        <v>95</v>
      </c>
      <c r="BC69" s="37">
        <v>70</v>
      </c>
      <c r="BD69" s="37">
        <v>85</v>
      </c>
      <c r="BE69" s="37">
        <v>57</v>
      </c>
      <c r="BF69" s="37">
        <v>103</v>
      </c>
      <c r="BG69" s="37">
        <v>15</v>
      </c>
      <c r="BH69" s="37">
        <v>25</v>
      </c>
      <c r="BI69" s="24">
        <f>Table7[[#This Row],[M &lt;1]]+Table7[[#This Row],[M 1-5]]+Table7[[#This Row],[M 6-17]]+Table7[[#This Row],[M 18-59 ]]+Table7[[#This Row],[M &gt;60]]</f>
        <v>265</v>
      </c>
      <c r="BJ69" s="24">
        <f>Table7[[#This Row],[F &lt;1]]+Table7[[#This Row],[F 1-5]]+Table7[[#This Row],[F 6-17 ]]+Table7[[#This Row],[F 18-59]]+Table7[[#This Row],[F &gt;60 ]]</f>
        <v>389</v>
      </c>
      <c r="BK69" s="24">
        <f>Table7[[#This Row],[M total]]+Table7[[#This Row],[F total]]</f>
        <v>654</v>
      </c>
      <c r="BL69" s="24" t="b">
        <f>Table7[[#This Row],[Total individuals]]=Table7[[#This Row],[Total affected population individuals]]</f>
        <v>1</v>
      </c>
      <c r="BM69" s="22" t="s">
        <v>373</v>
      </c>
      <c r="BN69" s="22" t="s">
        <v>373</v>
      </c>
      <c r="BO69" s="22" t="s">
        <v>375</v>
      </c>
      <c r="BP69" s="22" t="s">
        <v>375</v>
      </c>
      <c r="BQ69" s="22" t="s">
        <v>373</v>
      </c>
      <c r="BR69" s="22" t="s">
        <v>375</v>
      </c>
      <c r="BS69" s="22" t="s">
        <v>375</v>
      </c>
      <c r="BT69" s="22" t="s">
        <v>373</v>
      </c>
      <c r="BU69" s="22" t="s">
        <v>68</v>
      </c>
      <c r="BV69" s="22" t="s">
        <v>373</v>
      </c>
      <c r="BW69" s="22" t="s">
        <v>373</v>
      </c>
      <c r="BX69" s="22" t="s">
        <v>373</v>
      </c>
      <c r="BY69" s="22" t="s">
        <v>396</v>
      </c>
      <c r="BZ69" s="22" t="s">
        <v>373</v>
      </c>
      <c r="CA69" s="22" t="s">
        <v>373</v>
      </c>
      <c r="CB69" s="22" t="s">
        <v>373</v>
      </c>
      <c r="CC69" s="22" t="s">
        <v>373</v>
      </c>
      <c r="CD69" s="22"/>
      <c r="CE69" s="22" t="s">
        <v>430</v>
      </c>
      <c r="CF69" s="22"/>
    </row>
    <row r="70" spans="1:84" s="21" customFormat="1">
      <c r="A70" s="20">
        <v>43981</v>
      </c>
      <c r="B70" s="20">
        <v>43973</v>
      </c>
      <c r="C70" s="20">
        <v>43981</v>
      </c>
      <c r="D70" s="22" t="s">
        <v>436</v>
      </c>
      <c r="E70" s="22" t="s">
        <v>73</v>
      </c>
      <c r="F70" s="22" t="s">
        <v>98</v>
      </c>
      <c r="G70" s="22" t="s">
        <v>99</v>
      </c>
      <c r="H70" s="22" t="s">
        <v>100</v>
      </c>
      <c r="I70" s="22" t="s">
        <v>101</v>
      </c>
      <c r="J70" s="22"/>
      <c r="K70" s="22" t="s">
        <v>632</v>
      </c>
      <c r="L70" s="23">
        <v>6.2477</v>
      </c>
      <c r="M70" s="23">
        <v>31.5595</v>
      </c>
      <c r="N70" s="23" t="s">
        <v>28</v>
      </c>
      <c r="O70" s="22" t="s">
        <v>67</v>
      </c>
      <c r="P70" s="22" t="s">
        <v>436</v>
      </c>
      <c r="Q70" s="22" t="s">
        <v>73</v>
      </c>
      <c r="R70" s="22" t="s">
        <v>98</v>
      </c>
      <c r="S70" s="22" t="s">
        <v>99</v>
      </c>
      <c r="T70" s="22" t="s">
        <v>633</v>
      </c>
      <c r="U70" s="22" t="s">
        <v>634</v>
      </c>
      <c r="V70" s="22" t="s">
        <v>635</v>
      </c>
      <c r="W70" s="22">
        <v>6.2477</v>
      </c>
      <c r="X70" s="22">
        <v>31.5595</v>
      </c>
      <c r="Y70" s="22" t="s">
        <v>391</v>
      </c>
      <c r="Z70" s="22" t="s">
        <v>37</v>
      </c>
      <c r="AA70" s="22" t="s">
        <v>42</v>
      </c>
      <c r="AB70" s="22" t="s">
        <v>281</v>
      </c>
      <c r="AC70" s="22" t="s">
        <v>372</v>
      </c>
      <c r="AD70" s="22" t="s">
        <v>375</v>
      </c>
      <c r="AE70" s="22" t="s">
        <v>377</v>
      </c>
      <c r="AF70" s="22" t="s">
        <v>373</v>
      </c>
      <c r="AG70" s="22" t="s">
        <v>68</v>
      </c>
      <c r="AH70" s="22" t="s">
        <v>68</v>
      </c>
      <c r="AI70" s="22" t="s">
        <v>68</v>
      </c>
      <c r="AJ70" s="22" t="s">
        <v>68</v>
      </c>
      <c r="AK70" s="22" t="s">
        <v>68</v>
      </c>
      <c r="AL70" s="22" t="s">
        <v>375</v>
      </c>
      <c r="AM70" s="31" t="s">
        <v>601</v>
      </c>
      <c r="AN70" s="31" t="s">
        <v>601</v>
      </c>
      <c r="AO70" s="22" t="s">
        <v>377</v>
      </c>
      <c r="AP70" s="22" t="s">
        <v>377</v>
      </c>
      <c r="AQ70" s="37">
        <v>2507</v>
      </c>
      <c r="AR70" s="37">
        <v>12320</v>
      </c>
      <c r="AS70" s="37">
        <v>0</v>
      </c>
      <c r="AT70" s="37">
        <v>0</v>
      </c>
      <c r="AU70" s="37">
        <v>0</v>
      </c>
      <c r="AV70" s="37">
        <v>0</v>
      </c>
      <c r="AW70" s="24">
        <f>Table7[[#This Row],[Affected population: IDP (HH) ]]+Table7[[#This Row],[Affected population: Returnee (HH) ]]+Table7[[#This Row],[Affected population: Relocated (HH) ]]</f>
        <v>2507</v>
      </c>
      <c r="AX70" s="24">
        <f>Table7[[#This Row],[Affected population: IDP (ind) ]]+Table7[[#This Row],[Affected population: Returnee (ind) ]]+Table7[[#This Row],[Affected population: Relocated (ind) ]]</f>
        <v>12320</v>
      </c>
      <c r="AY70" s="37">
        <v>668</v>
      </c>
      <c r="AZ70" s="37">
        <v>1026</v>
      </c>
      <c r="BA70" s="37">
        <v>1026</v>
      </c>
      <c r="BB70" s="37">
        <v>1293</v>
      </c>
      <c r="BC70" s="37">
        <v>876</v>
      </c>
      <c r="BD70" s="37">
        <v>1058</v>
      </c>
      <c r="BE70" s="37">
        <v>2057</v>
      </c>
      <c r="BF70" s="37">
        <v>3435</v>
      </c>
      <c r="BG70" s="37">
        <v>354</v>
      </c>
      <c r="BH70" s="37">
        <v>527</v>
      </c>
      <c r="BI70" s="24">
        <f>Table7[[#This Row],[M &lt;1]]+Table7[[#This Row],[M 1-5]]+Table7[[#This Row],[M 6-17]]+Table7[[#This Row],[M 18-59 ]]+Table7[[#This Row],[M &gt;60]]</f>
        <v>4981</v>
      </c>
      <c r="BJ70" s="24">
        <f>Table7[[#This Row],[F &lt;1]]+Table7[[#This Row],[F 1-5]]+Table7[[#This Row],[F 6-17 ]]+Table7[[#This Row],[F 18-59]]+Table7[[#This Row],[F &gt;60 ]]</f>
        <v>7339</v>
      </c>
      <c r="BK70" s="24">
        <f>Table7[[#This Row],[M total]]+Table7[[#This Row],[F total]]</f>
        <v>12320</v>
      </c>
      <c r="BL70" s="24" t="b">
        <f>Table7[[#This Row],[Total individuals]]=Table7[[#This Row],[Total affected population individuals]]</f>
        <v>1</v>
      </c>
      <c r="BM70" s="22" t="s">
        <v>375</v>
      </c>
      <c r="BN70" s="22" t="s">
        <v>375</v>
      </c>
      <c r="BO70" s="22" t="s">
        <v>375</v>
      </c>
      <c r="BP70" s="22" t="s">
        <v>375</v>
      </c>
      <c r="BQ70" s="22" t="s">
        <v>375</v>
      </c>
      <c r="BR70" s="22" t="s">
        <v>375</v>
      </c>
      <c r="BS70" s="22" t="s">
        <v>375</v>
      </c>
      <c r="BT70" s="22" t="s">
        <v>373</v>
      </c>
      <c r="BU70" s="22" t="s">
        <v>68</v>
      </c>
      <c r="BV70" s="22" t="s">
        <v>373</v>
      </c>
      <c r="BW70" s="22" t="s">
        <v>373</v>
      </c>
      <c r="BX70" s="22" t="s">
        <v>373</v>
      </c>
      <c r="BY70" s="22" t="s">
        <v>373</v>
      </c>
      <c r="BZ70" s="22" t="s">
        <v>373</v>
      </c>
      <c r="CA70" s="22" t="s">
        <v>373</v>
      </c>
      <c r="CB70" s="22" t="s">
        <v>373</v>
      </c>
      <c r="CC70" s="22" t="s">
        <v>377</v>
      </c>
      <c r="CD70" s="22"/>
      <c r="CE70" s="22" t="s">
        <v>430</v>
      </c>
      <c r="CF70" s="22"/>
    </row>
    <row r="71" spans="1:84" s="21" customFormat="1">
      <c r="A71" s="20">
        <v>43982</v>
      </c>
      <c r="B71" s="20">
        <v>43982</v>
      </c>
      <c r="C71" s="20">
        <v>43984</v>
      </c>
      <c r="D71" s="22" t="s">
        <v>419</v>
      </c>
      <c r="E71" s="22" t="s">
        <v>83</v>
      </c>
      <c r="F71" s="22" t="s">
        <v>185</v>
      </c>
      <c r="G71" s="22" t="s">
        <v>186</v>
      </c>
      <c r="H71" s="22" t="s">
        <v>619</v>
      </c>
      <c r="I71" s="22" t="s">
        <v>620</v>
      </c>
      <c r="J71" s="22"/>
      <c r="K71" s="22" t="s">
        <v>636</v>
      </c>
      <c r="L71" s="23">
        <v>9.1820000000000004</v>
      </c>
      <c r="M71" s="23">
        <v>28.934000000000001</v>
      </c>
      <c r="N71" s="23" t="s">
        <v>28</v>
      </c>
      <c r="O71" s="22" t="s">
        <v>67</v>
      </c>
      <c r="P71" s="22" t="s">
        <v>449</v>
      </c>
      <c r="Q71" s="22" t="s">
        <v>83</v>
      </c>
      <c r="R71" s="22" t="s">
        <v>185</v>
      </c>
      <c r="S71" s="22" t="s">
        <v>186</v>
      </c>
      <c r="T71" s="21" t="s">
        <v>637</v>
      </c>
      <c r="U71" s="22" t="s">
        <v>638</v>
      </c>
      <c r="V71" s="22" t="s">
        <v>639</v>
      </c>
      <c r="W71" s="22">
        <v>9.2449999999999992</v>
      </c>
      <c r="X71" s="22">
        <v>28.908000000000001</v>
      </c>
      <c r="Y71" s="22" t="s">
        <v>391</v>
      </c>
      <c r="Z71" s="22" t="s">
        <v>37</v>
      </c>
      <c r="AA71" s="22" t="s">
        <v>392</v>
      </c>
      <c r="AB71" s="22" t="s">
        <v>281</v>
      </c>
      <c r="AC71" s="22" t="s">
        <v>427</v>
      </c>
      <c r="AD71" s="22" t="s">
        <v>373</v>
      </c>
      <c r="AE71" s="22" t="s">
        <v>395</v>
      </c>
      <c r="AF71" s="22" t="s">
        <v>373</v>
      </c>
      <c r="AG71" s="22" t="s">
        <v>68</v>
      </c>
      <c r="AH71" s="22" t="s">
        <v>68</v>
      </c>
      <c r="AI71" s="22" t="s">
        <v>68</v>
      </c>
      <c r="AJ71" s="22" t="s">
        <v>68</v>
      </c>
      <c r="AK71" s="22" t="s">
        <v>68</v>
      </c>
      <c r="AL71" s="22" t="s">
        <v>373</v>
      </c>
      <c r="AM71" s="31">
        <v>133</v>
      </c>
      <c r="AN71" s="31">
        <v>19</v>
      </c>
      <c r="AO71" s="22" t="s">
        <v>456</v>
      </c>
      <c r="AP71" s="22" t="s">
        <v>377</v>
      </c>
      <c r="AQ71" s="37">
        <v>30</v>
      </c>
      <c r="AR71" s="37">
        <v>210</v>
      </c>
      <c r="AS71" s="37">
        <v>0</v>
      </c>
      <c r="AT71" s="37">
        <v>0</v>
      </c>
      <c r="AU71" s="37">
        <v>0</v>
      </c>
      <c r="AV71" s="37">
        <v>0</v>
      </c>
      <c r="AW71" s="24">
        <f>Table7[[#This Row],[Affected population: IDP (HH) ]]+Table7[[#This Row],[Affected population: Returnee (HH) ]]+Table7[[#This Row],[Affected population: Relocated (HH) ]]</f>
        <v>30</v>
      </c>
      <c r="AX71" s="24">
        <f>Table7[[#This Row],[Affected population: IDP (ind) ]]+Table7[[#This Row],[Affected population: Returnee (ind) ]]+Table7[[#This Row],[Affected population: Relocated (ind) ]]</f>
        <v>210</v>
      </c>
      <c r="AY71" s="37">
        <v>9</v>
      </c>
      <c r="AZ71" s="37">
        <v>13</v>
      </c>
      <c r="BA71" s="37">
        <v>16</v>
      </c>
      <c r="BB71" s="37">
        <v>25</v>
      </c>
      <c r="BC71" s="37">
        <v>16</v>
      </c>
      <c r="BD71" s="37">
        <v>16</v>
      </c>
      <c r="BE71" s="37">
        <v>34</v>
      </c>
      <c r="BF71" s="37">
        <v>63</v>
      </c>
      <c r="BG71" s="37">
        <v>8</v>
      </c>
      <c r="BH71" s="37">
        <v>10</v>
      </c>
      <c r="BI71" s="24">
        <f>Table7[[#This Row],[M &lt;1]]+Table7[[#This Row],[M 1-5]]+Table7[[#This Row],[M 6-17]]+Table7[[#This Row],[M 18-59 ]]+Table7[[#This Row],[M &gt;60]]</f>
        <v>83</v>
      </c>
      <c r="BJ71" s="24">
        <f>Table7[[#This Row],[F &lt;1]]+Table7[[#This Row],[F 1-5]]+Table7[[#This Row],[F 6-17 ]]+Table7[[#This Row],[F 18-59]]+Table7[[#This Row],[F &gt;60 ]]</f>
        <v>127</v>
      </c>
      <c r="BK71" s="24">
        <f>Table7[[#This Row],[M total]]+Table7[[#This Row],[F total]]</f>
        <v>210</v>
      </c>
      <c r="BL71" s="24" t="b">
        <f>Table7[[#This Row],[Total individuals]]=Table7[[#This Row],[Total affected population individuals]]</f>
        <v>1</v>
      </c>
      <c r="BM71" s="22" t="s">
        <v>375</v>
      </c>
      <c r="BN71" s="22" t="s">
        <v>375</v>
      </c>
      <c r="BO71" s="22" t="s">
        <v>375</v>
      </c>
      <c r="BP71" s="22" t="s">
        <v>375</v>
      </c>
      <c r="BQ71" s="22" t="s">
        <v>375</v>
      </c>
      <c r="BR71" s="22" t="s">
        <v>375</v>
      </c>
      <c r="BS71" s="22" t="s">
        <v>375</v>
      </c>
      <c r="BT71" s="22" t="s">
        <v>373</v>
      </c>
      <c r="BU71" s="22" t="s">
        <v>68</v>
      </c>
      <c r="BV71" s="22" t="s">
        <v>373</v>
      </c>
      <c r="BW71" s="22" t="s">
        <v>373</v>
      </c>
      <c r="BX71" s="22" t="s">
        <v>373</v>
      </c>
      <c r="BY71" s="22" t="s">
        <v>396</v>
      </c>
      <c r="BZ71" s="22" t="s">
        <v>373</v>
      </c>
      <c r="CA71" s="22" t="s">
        <v>373</v>
      </c>
      <c r="CB71" s="22" t="s">
        <v>373</v>
      </c>
      <c r="CC71" s="22" t="s">
        <v>377</v>
      </c>
      <c r="CD71" s="22"/>
      <c r="CE71" s="22" t="s">
        <v>430</v>
      </c>
      <c r="CF71" s="22"/>
    </row>
    <row r="72" spans="1:84" s="21" customFormat="1">
      <c r="A72" s="20">
        <v>43982</v>
      </c>
      <c r="B72" s="20">
        <v>43982</v>
      </c>
      <c r="C72" s="20">
        <v>43984</v>
      </c>
      <c r="D72" s="22" t="s">
        <v>500</v>
      </c>
      <c r="E72" s="22" t="s">
        <v>91</v>
      </c>
      <c r="F72" s="22" t="s">
        <v>640</v>
      </c>
      <c r="G72" s="22" t="s">
        <v>641</v>
      </c>
      <c r="H72" s="22" t="s">
        <v>642</v>
      </c>
      <c r="I72" s="22" t="s">
        <v>643</v>
      </c>
      <c r="J72" s="22"/>
      <c r="K72" s="22" t="s">
        <v>644</v>
      </c>
      <c r="L72" s="23">
        <v>9.0079999999999991</v>
      </c>
      <c r="M72" s="23">
        <v>28.806999999999999</v>
      </c>
      <c r="N72" s="23" t="s">
        <v>26</v>
      </c>
      <c r="O72" s="22" t="s">
        <v>67</v>
      </c>
      <c r="P72" s="22" t="s">
        <v>449</v>
      </c>
      <c r="Q72" s="22" t="s">
        <v>83</v>
      </c>
      <c r="R72" s="22" t="s">
        <v>185</v>
      </c>
      <c r="S72" s="22" t="s">
        <v>186</v>
      </c>
      <c r="T72" s="22" t="s">
        <v>645</v>
      </c>
      <c r="U72" s="22" t="s">
        <v>646</v>
      </c>
      <c r="V72" s="22" t="s">
        <v>647</v>
      </c>
      <c r="W72" s="22">
        <v>9.0739999999999998</v>
      </c>
      <c r="X72" s="22">
        <v>28.765999999999998</v>
      </c>
      <c r="Y72" s="22" t="s">
        <v>391</v>
      </c>
      <c r="Z72" s="22" t="s">
        <v>37</v>
      </c>
      <c r="AA72" s="22" t="s">
        <v>392</v>
      </c>
      <c r="AB72" s="22" t="s">
        <v>281</v>
      </c>
      <c r="AC72" s="22" t="s">
        <v>427</v>
      </c>
      <c r="AD72" s="22" t="s">
        <v>373</v>
      </c>
      <c r="AE72" s="22" t="s">
        <v>395</v>
      </c>
      <c r="AF72" s="22" t="s">
        <v>373</v>
      </c>
      <c r="AG72" s="22" t="s">
        <v>68</v>
      </c>
      <c r="AH72" s="22" t="s">
        <v>68</v>
      </c>
      <c r="AI72" s="22" t="s">
        <v>68</v>
      </c>
      <c r="AJ72" s="22" t="s">
        <v>68</v>
      </c>
      <c r="AK72" s="22" t="s">
        <v>68</v>
      </c>
      <c r="AL72" s="22" t="s">
        <v>373</v>
      </c>
      <c r="AM72" s="31">
        <v>119</v>
      </c>
      <c r="AN72" s="31">
        <v>17</v>
      </c>
      <c r="AO72" s="22" t="s">
        <v>456</v>
      </c>
      <c r="AP72" s="22" t="s">
        <v>377</v>
      </c>
      <c r="AQ72" s="37">
        <v>39</v>
      </c>
      <c r="AR72" s="37">
        <v>273</v>
      </c>
      <c r="AS72" s="37">
        <v>0</v>
      </c>
      <c r="AT72" s="37">
        <v>0</v>
      </c>
      <c r="AU72" s="37">
        <v>0</v>
      </c>
      <c r="AV72" s="37">
        <v>0</v>
      </c>
      <c r="AW72" s="24">
        <f>Table7[[#This Row],[Affected population: IDP (HH) ]]+Table7[[#This Row],[Affected population: Returnee (HH) ]]+Table7[[#This Row],[Affected population: Relocated (HH) ]]</f>
        <v>39</v>
      </c>
      <c r="AX72" s="24">
        <f>Table7[[#This Row],[Affected population: IDP (ind) ]]+Table7[[#This Row],[Affected population: Returnee (ind) ]]+Table7[[#This Row],[Affected population: Relocated (ind) ]]</f>
        <v>273</v>
      </c>
      <c r="AY72" s="37">
        <v>13</v>
      </c>
      <c r="AZ72" s="37">
        <v>11</v>
      </c>
      <c r="BA72" s="37">
        <v>16</v>
      </c>
      <c r="BB72" s="37">
        <v>24</v>
      </c>
      <c r="BC72" s="37">
        <v>27</v>
      </c>
      <c r="BD72" s="37">
        <v>25</v>
      </c>
      <c r="BE72" s="37">
        <v>52</v>
      </c>
      <c r="BF72" s="37">
        <v>85</v>
      </c>
      <c r="BG72" s="37">
        <v>10</v>
      </c>
      <c r="BH72" s="37">
        <v>10</v>
      </c>
      <c r="BI72" s="24">
        <f>Table7[[#This Row],[M &lt;1]]+Table7[[#This Row],[M 1-5]]+Table7[[#This Row],[M 6-17]]+Table7[[#This Row],[M 18-59 ]]+Table7[[#This Row],[M &gt;60]]</f>
        <v>118</v>
      </c>
      <c r="BJ72" s="24">
        <f>Table7[[#This Row],[F &lt;1]]+Table7[[#This Row],[F 1-5]]+Table7[[#This Row],[F 6-17 ]]+Table7[[#This Row],[F 18-59]]+Table7[[#This Row],[F &gt;60 ]]</f>
        <v>155</v>
      </c>
      <c r="BK72" s="24">
        <f>Table7[[#This Row],[M total]]+Table7[[#This Row],[F total]]</f>
        <v>273</v>
      </c>
      <c r="BL72" s="24" t="b">
        <f>Table7[[#This Row],[Total individuals]]=Table7[[#This Row],[Total affected population individuals]]</f>
        <v>1</v>
      </c>
      <c r="BM72" s="22" t="s">
        <v>375</v>
      </c>
      <c r="BN72" s="22" t="s">
        <v>375</v>
      </c>
      <c r="BO72" s="22" t="s">
        <v>375</v>
      </c>
      <c r="BP72" s="22" t="s">
        <v>483</v>
      </c>
      <c r="BQ72" s="22" t="s">
        <v>375</v>
      </c>
      <c r="BR72" s="22" t="s">
        <v>375</v>
      </c>
      <c r="BS72" s="22" t="s">
        <v>375</v>
      </c>
      <c r="BT72" s="22" t="s">
        <v>373</v>
      </c>
      <c r="BU72" s="22" t="s">
        <v>68</v>
      </c>
      <c r="BV72" s="22" t="s">
        <v>373</v>
      </c>
      <c r="BW72" s="22" t="s">
        <v>373</v>
      </c>
      <c r="BX72" s="22" t="s">
        <v>373</v>
      </c>
      <c r="BY72" s="22" t="s">
        <v>396</v>
      </c>
      <c r="BZ72" s="22" t="s">
        <v>373</v>
      </c>
      <c r="CA72" s="22" t="s">
        <v>373</v>
      </c>
      <c r="CB72" s="22" t="s">
        <v>373</v>
      </c>
      <c r="CC72" s="22" t="s">
        <v>377</v>
      </c>
      <c r="CD72" s="22"/>
      <c r="CE72" s="22" t="s">
        <v>430</v>
      </c>
      <c r="CF72" s="22"/>
    </row>
    <row r="73" spans="1:84" s="21" customFormat="1">
      <c r="A73" s="20">
        <v>43982</v>
      </c>
      <c r="B73" s="20">
        <v>43982</v>
      </c>
      <c r="C73" s="20">
        <v>43984</v>
      </c>
      <c r="D73" s="22" t="s">
        <v>419</v>
      </c>
      <c r="E73" s="22" t="s">
        <v>83</v>
      </c>
      <c r="F73" s="22" t="s">
        <v>185</v>
      </c>
      <c r="G73" s="22" t="s">
        <v>186</v>
      </c>
      <c r="H73" s="22" t="s">
        <v>645</v>
      </c>
      <c r="I73" s="22" t="s">
        <v>646</v>
      </c>
      <c r="J73" s="22"/>
      <c r="K73" s="22" t="s">
        <v>648</v>
      </c>
      <c r="L73" s="23">
        <v>9.1080000000000005</v>
      </c>
      <c r="M73" s="23">
        <v>28.808</v>
      </c>
      <c r="N73" s="23" t="s">
        <v>30</v>
      </c>
      <c r="O73" s="22" t="s">
        <v>67</v>
      </c>
      <c r="P73" s="22" t="s">
        <v>449</v>
      </c>
      <c r="Q73" s="22" t="s">
        <v>83</v>
      </c>
      <c r="R73" s="22" t="s">
        <v>185</v>
      </c>
      <c r="S73" s="22" t="s">
        <v>186</v>
      </c>
      <c r="T73" s="22" t="s">
        <v>645</v>
      </c>
      <c r="U73" s="22" t="s">
        <v>646</v>
      </c>
      <c r="V73" s="22" t="s">
        <v>649</v>
      </c>
      <c r="W73" s="22">
        <v>9.1560000000000006</v>
      </c>
      <c r="X73" s="22">
        <v>28.797000000000001</v>
      </c>
      <c r="Y73" s="22" t="s">
        <v>391</v>
      </c>
      <c r="Z73" s="22" t="s">
        <v>37</v>
      </c>
      <c r="AA73" s="22" t="s">
        <v>392</v>
      </c>
      <c r="AB73" s="22" t="s">
        <v>281</v>
      </c>
      <c r="AC73" s="22" t="s">
        <v>427</v>
      </c>
      <c r="AD73" s="22" t="s">
        <v>373</v>
      </c>
      <c r="AE73" s="22" t="s">
        <v>395</v>
      </c>
      <c r="AF73" s="22" t="s">
        <v>373</v>
      </c>
      <c r="AG73" s="22" t="s">
        <v>68</v>
      </c>
      <c r="AH73" s="22" t="s">
        <v>68</v>
      </c>
      <c r="AI73" s="22" t="s">
        <v>68</v>
      </c>
      <c r="AJ73" s="22" t="s">
        <v>68</v>
      </c>
      <c r="AK73" s="22" t="s">
        <v>68</v>
      </c>
      <c r="AL73" s="22" t="s">
        <v>373</v>
      </c>
      <c r="AM73" s="31">
        <v>140</v>
      </c>
      <c r="AN73" s="31">
        <v>20</v>
      </c>
      <c r="AO73" s="22" t="s">
        <v>456</v>
      </c>
      <c r="AP73" s="22" t="s">
        <v>377</v>
      </c>
      <c r="AQ73" s="37">
        <v>122</v>
      </c>
      <c r="AR73" s="37">
        <v>854</v>
      </c>
      <c r="AS73" s="37">
        <v>0</v>
      </c>
      <c r="AT73" s="37">
        <v>0</v>
      </c>
      <c r="AU73" s="37">
        <v>0</v>
      </c>
      <c r="AV73" s="37">
        <v>0</v>
      </c>
      <c r="AW73" s="24">
        <f>Table7[[#This Row],[Affected population: IDP (HH) ]]+Table7[[#This Row],[Affected population: Returnee (HH) ]]+Table7[[#This Row],[Affected population: Relocated (HH) ]]</f>
        <v>122</v>
      </c>
      <c r="AX73" s="24">
        <f>Table7[[#This Row],[Affected population: IDP (ind) ]]+Table7[[#This Row],[Affected population: Returnee (ind) ]]+Table7[[#This Row],[Affected population: Relocated (ind) ]]</f>
        <v>854</v>
      </c>
      <c r="AY73" s="37">
        <v>15</v>
      </c>
      <c r="AZ73" s="37">
        <v>18</v>
      </c>
      <c r="BA73" s="37">
        <v>60</v>
      </c>
      <c r="BB73" s="37">
        <v>59</v>
      </c>
      <c r="BC73" s="37">
        <v>116</v>
      </c>
      <c r="BD73" s="37">
        <v>99</v>
      </c>
      <c r="BE73" s="37">
        <v>157</v>
      </c>
      <c r="BF73" s="37">
        <v>232</v>
      </c>
      <c r="BG73" s="37">
        <v>43</v>
      </c>
      <c r="BH73" s="37">
        <v>55</v>
      </c>
      <c r="BI73" s="24">
        <f>Table7[[#This Row],[M &lt;1]]+Table7[[#This Row],[M 1-5]]+Table7[[#This Row],[M 6-17]]+Table7[[#This Row],[M 18-59 ]]+Table7[[#This Row],[M &gt;60]]</f>
        <v>391</v>
      </c>
      <c r="BJ73" s="24">
        <f>Table7[[#This Row],[F &lt;1]]+Table7[[#This Row],[F 1-5]]+Table7[[#This Row],[F 6-17 ]]+Table7[[#This Row],[F 18-59]]+Table7[[#This Row],[F &gt;60 ]]</f>
        <v>463</v>
      </c>
      <c r="BK73" s="24">
        <f>Table7[[#This Row],[M total]]+Table7[[#This Row],[F total]]</f>
        <v>854</v>
      </c>
      <c r="BL73" s="24" t="b">
        <f>Table7[[#This Row],[Total individuals]]=Table7[[#This Row],[Total affected population individuals]]</f>
        <v>1</v>
      </c>
      <c r="BM73" s="22" t="s">
        <v>375</v>
      </c>
      <c r="BN73" s="22" t="s">
        <v>375</v>
      </c>
      <c r="BO73" s="22" t="s">
        <v>375</v>
      </c>
      <c r="BP73" s="22" t="s">
        <v>375</v>
      </c>
      <c r="BQ73" s="22" t="s">
        <v>375</v>
      </c>
      <c r="BR73" s="22" t="s">
        <v>375</v>
      </c>
      <c r="BS73" s="22" t="s">
        <v>375</v>
      </c>
      <c r="BT73" s="22" t="s">
        <v>373</v>
      </c>
      <c r="BU73" s="22" t="s">
        <v>68</v>
      </c>
      <c r="BV73" s="22" t="s">
        <v>373</v>
      </c>
      <c r="BW73" s="22" t="s">
        <v>373</v>
      </c>
      <c r="BX73" s="22" t="s">
        <v>373</v>
      </c>
      <c r="BY73" s="22" t="s">
        <v>396</v>
      </c>
      <c r="BZ73" s="22" t="s">
        <v>373</v>
      </c>
      <c r="CA73" s="22" t="s">
        <v>373</v>
      </c>
      <c r="CB73" s="22" t="s">
        <v>373</v>
      </c>
      <c r="CC73" s="22" t="s">
        <v>377</v>
      </c>
      <c r="CD73" s="22"/>
      <c r="CE73" s="22" t="s">
        <v>430</v>
      </c>
      <c r="CF73" s="22"/>
    </row>
    <row r="74" spans="1:84" s="21" customFormat="1">
      <c r="A74" s="25">
        <v>43984</v>
      </c>
      <c r="B74" s="20">
        <v>43969</v>
      </c>
      <c r="C74" s="20">
        <v>43982</v>
      </c>
      <c r="D74" s="22" t="s">
        <v>398</v>
      </c>
      <c r="E74" s="22" t="s">
        <v>66</v>
      </c>
      <c r="F74" s="22" t="s">
        <v>69</v>
      </c>
      <c r="G74" s="26" t="s">
        <v>70</v>
      </c>
      <c r="H74" s="22" t="s">
        <v>555</v>
      </c>
      <c r="I74" s="22" t="s">
        <v>650</v>
      </c>
      <c r="J74" s="22"/>
      <c r="K74" s="22" t="s">
        <v>651</v>
      </c>
      <c r="L74" s="23">
        <v>4.5181800000000001</v>
      </c>
      <c r="M74" s="23">
        <v>31.032730000000001</v>
      </c>
      <c r="N74" s="23" t="s">
        <v>30</v>
      </c>
      <c r="O74" s="22" t="s">
        <v>67</v>
      </c>
      <c r="P74" s="22" t="s">
        <v>398</v>
      </c>
      <c r="Q74" s="22" t="s">
        <v>66</v>
      </c>
      <c r="R74" s="22" t="s">
        <v>69</v>
      </c>
      <c r="S74" s="22" t="s">
        <v>70</v>
      </c>
      <c r="T74" s="21" t="s">
        <v>555</v>
      </c>
      <c r="U74" s="22" t="s">
        <v>652</v>
      </c>
      <c r="V74" s="22" t="s">
        <v>650</v>
      </c>
      <c r="W74" s="22">
        <v>4.5181800000000001</v>
      </c>
      <c r="X74" s="22">
        <v>31.032730000000001</v>
      </c>
      <c r="Y74" s="22" t="s">
        <v>469</v>
      </c>
      <c r="Z74" s="22" t="s">
        <v>68</v>
      </c>
      <c r="AA74" s="22" t="s">
        <v>68</v>
      </c>
      <c r="AB74" s="22" t="s">
        <v>281</v>
      </c>
      <c r="AC74" s="22" t="s">
        <v>427</v>
      </c>
      <c r="AD74" s="22" t="s">
        <v>375</v>
      </c>
      <c r="AE74" s="22" t="s">
        <v>377</v>
      </c>
      <c r="AF74" s="22" t="s">
        <v>373</v>
      </c>
      <c r="AG74" s="22" t="s">
        <v>68</v>
      </c>
      <c r="AH74" s="22" t="s">
        <v>68</v>
      </c>
      <c r="AI74" s="22" t="s">
        <v>68</v>
      </c>
      <c r="AJ74" s="22" t="s">
        <v>68</v>
      </c>
      <c r="AK74" s="22" t="s">
        <v>68</v>
      </c>
      <c r="AL74" s="22" t="s">
        <v>373</v>
      </c>
      <c r="AM74" s="31">
        <v>2160</v>
      </c>
      <c r="AN74" s="31">
        <v>360</v>
      </c>
      <c r="AO74" s="22" t="s">
        <v>428</v>
      </c>
      <c r="AP74" s="22" t="s">
        <v>377</v>
      </c>
      <c r="AQ74" s="37">
        <v>0</v>
      </c>
      <c r="AR74" s="37">
        <v>0</v>
      </c>
      <c r="AS74" s="37">
        <v>360</v>
      </c>
      <c r="AT74" s="37">
        <v>2160</v>
      </c>
      <c r="AU74" s="37">
        <v>0</v>
      </c>
      <c r="AV74" s="37">
        <v>0</v>
      </c>
      <c r="AW74" s="24">
        <f>Table7[[#This Row],[Affected population: IDP (HH) ]]+Table7[[#This Row],[Affected population: Returnee (HH) ]]+Table7[[#This Row],[Affected population: Relocated (HH) ]]</f>
        <v>360</v>
      </c>
      <c r="AX74" s="24">
        <f>Table7[[#This Row],[Affected population: IDP (ind) ]]+Table7[[#This Row],[Affected population: Returnee (ind) ]]+Table7[[#This Row],[Affected population: Relocated (ind) ]]</f>
        <v>2160</v>
      </c>
      <c r="AY74" s="37">
        <v>180</v>
      </c>
      <c r="AZ74" s="37">
        <v>190</v>
      </c>
      <c r="BA74" s="37">
        <v>210</v>
      </c>
      <c r="BB74" s="37">
        <v>240</v>
      </c>
      <c r="BC74" s="37">
        <v>240</v>
      </c>
      <c r="BD74" s="37">
        <v>260</v>
      </c>
      <c r="BE74" s="37">
        <v>330</v>
      </c>
      <c r="BF74" s="37">
        <v>350</v>
      </c>
      <c r="BG74" s="37">
        <v>90</v>
      </c>
      <c r="BH74" s="37">
        <v>70</v>
      </c>
      <c r="BI74" s="24">
        <f>Table7[[#This Row],[M &lt;1]]+Table7[[#This Row],[M 1-5]]+Table7[[#This Row],[M 6-17]]+Table7[[#This Row],[M 18-59 ]]+Table7[[#This Row],[M &gt;60]]</f>
        <v>1050</v>
      </c>
      <c r="BJ74" s="24">
        <f>Table7[[#This Row],[F &lt;1]]+Table7[[#This Row],[F 1-5]]+Table7[[#This Row],[F 6-17 ]]+Table7[[#This Row],[F 18-59]]+Table7[[#This Row],[F &gt;60 ]]</f>
        <v>1110</v>
      </c>
      <c r="BK74" s="24">
        <f>Table7[[#This Row],[M total]]+Table7[[#This Row],[F total]]</f>
        <v>2160</v>
      </c>
      <c r="BL74" s="24" t="b">
        <f>Table7[[#This Row],[Total individuals]]=Table7[[#This Row],[Total affected population individuals]]</f>
        <v>1</v>
      </c>
      <c r="BM74" s="22" t="s">
        <v>375</v>
      </c>
      <c r="BN74" s="22" t="s">
        <v>375</v>
      </c>
      <c r="BO74" s="22" t="s">
        <v>375</v>
      </c>
      <c r="BP74" s="22" t="s">
        <v>375</v>
      </c>
      <c r="BQ74" s="22" t="s">
        <v>375</v>
      </c>
      <c r="BR74" s="22" t="s">
        <v>375</v>
      </c>
      <c r="BS74" s="22" t="s">
        <v>375</v>
      </c>
      <c r="BT74" s="22" t="s">
        <v>373</v>
      </c>
      <c r="BU74" s="22" t="s">
        <v>68</v>
      </c>
      <c r="BV74" s="22" t="s">
        <v>373</v>
      </c>
      <c r="BW74" s="22" t="s">
        <v>373</v>
      </c>
      <c r="BX74" s="22" t="s">
        <v>373</v>
      </c>
      <c r="BY74" s="22" t="s">
        <v>396</v>
      </c>
      <c r="BZ74" s="22" t="s">
        <v>397</v>
      </c>
      <c r="CA74" s="22" t="s">
        <v>373</v>
      </c>
      <c r="CB74" s="22" t="s">
        <v>377</v>
      </c>
      <c r="CC74" s="22" t="s">
        <v>377</v>
      </c>
      <c r="CD74" s="22"/>
      <c r="CE74" s="22" t="s">
        <v>430</v>
      </c>
      <c r="CF74" s="22"/>
    </row>
    <row r="75" spans="1:84" s="21" customFormat="1">
      <c r="A75" s="20">
        <v>44008</v>
      </c>
      <c r="B75" s="20">
        <v>43974</v>
      </c>
      <c r="C75" s="20">
        <v>43983</v>
      </c>
      <c r="D75" s="22" t="s">
        <v>431</v>
      </c>
      <c r="E75" s="22" t="s">
        <v>97</v>
      </c>
      <c r="F75" s="22" t="s">
        <v>653</v>
      </c>
      <c r="G75" s="22" t="s">
        <v>654</v>
      </c>
      <c r="H75" s="22" t="s">
        <v>655</v>
      </c>
      <c r="I75" s="22" t="s">
        <v>656</v>
      </c>
      <c r="J75" s="22"/>
      <c r="K75" s="22" t="s">
        <v>657</v>
      </c>
      <c r="L75" s="23">
        <v>6.2282601939999997</v>
      </c>
      <c r="M75" s="23">
        <v>29.936985360000001</v>
      </c>
      <c r="N75" s="23" t="s">
        <v>30</v>
      </c>
      <c r="O75" s="22" t="s">
        <v>67</v>
      </c>
      <c r="P75" s="22" t="s">
        <v>431</v>
      </c>
      <c r="Q75" s="22" t="s">
        <v>97</v>
      </c>
      <c r="R75" s="22" t="s">
        <v>653</v>
      </c>
      <c r="S75" s="22" t="s">
        <v>654</v>
      </c>
      <c r="T75" s="22" t="s">
        <v>655</v>
      </c>
      <c r="U75" s="22" t="s">
        <v>656</v>
      </c>
      <c r="V75" s="22" t="s">
        <v>658</v>
      </c>
      <c r="W75" s="22">
        <v>6.31853</v>
      </c>
      <c r="X75" s="22">
        <v>30.0676633</v>
      </c>
      <c r="Y75" s="22" t="s">
        <v>370</v>
      </c>
      <c r="Z75" s="22" t="s">
        <v>37</v>
      </c>
      <c r="AA75" s="22" t="s">
        <v>392</v>
      </c>
      <c r="AB75" s="22" t="s">
        <v>281</v>
      </c>
      <c r="AC75" s="22" t="s">
        <v>372</v>
      </c>
      <c r="AD75" s="22" t="s">
        <v>375</v>
      </c>
      <c r="AE75" s="22" t="s">
        <v>395</v>
      </c>
      <c r="AF75" s="22" t="s">
        <v>373</v>
      </c>
      <c r="AG75" s="22" t="s">
        <v>68</v>
      </c>
      <c r="AH75" s="22" t="s">
        <v>68</v>
      </c>
      <c r="AI75" s="22" t="s">
        <v>68</v>
      </c>
      <c r="AJ75" s="22" t="s">
        <v>68</v>
      </c>
      <c r="AK75" s="22" t="s">
        <v>68</v>
      </c>
      <c r="AL75" s="22" t="s">
        <v>375</v>
      </c>
      <c r="AM75" s="31" t="s">
        <v>601</v>
      </c>
      <c r="AN75" s="31" t="s">
        <v>601</v>
      </c>
      <c r="AO75" s="22" t="s">
        <v>374</v>
      </c>
      <c r="AP75" s="22" t="s">
        <v>68</v>
      </c>
      <c r="AQ75" s="37">
        <v>1801</v>
      </c>
      <c r="AR75" s="37">
        <v>6804</v>
      </c>
      <c r="AS75" s="37">
        <v>0</v>
      </c>
      <c r="AT75" s="37">
        <v>0</v>
      </c>
      <c r="AU75" s="37">
        <v>0</v>
      </c>
      <c r="AV75" s="37">
        <v>0</v>
      </c>
      <c r="AW75" s="24">
        <f>Table7[[#This Row],[Affected population: IDP (HH) ]]+Table7[[#This Row],[Affected population: Returnee (HH) ]]+Table7[[#This Row],[Affected population: Relocated (HH) ]]</f>
        <v>1801</v>
      </c>
      <c r="AX75" s="24">
        <f>Table7[[#This Row],[Affected population: IDP (ind) ]]+Table7[[#This Row],[Affected population: Returnee (ind) ]]+Table7[[#This Row],[Affected population: Relocated (ind) ]]</f>
        <v>6804</v>
      </c>
      <c r="AY75" s="37">
        <v>172</v>
      </c>
      <c r="AZ75" s="37">
        <v>163</v>
      </c>
      <c r="BA75" s="37">
        <v>567</v>
      </c>
      <c r="BB75" s="37">
        <v>595</v>
      </c>
      <c r="BC75" s="37">
        <v>1199</v>
      </c>
      <c r="BD75" s="37">
        <v>1097</v>
      </c>
      <c r="BE75" s="37">
        <v>1290</v>
      </c>
      <c r="BF75" s="37">
        <v>1335</v>
      </c>
      <c r="BG75" s="37">
        <v>242</v>
      </c>
      <c r="BH75" s="37">
        <v>144</v>
      </c>
      <c r="BI75" s="24">
        <f>Table7[[#This Row],[M &lt;1]]+Table7[[#This Row],[M 1-5]]+Table7[[#This Row],[M 6-17]]+Table7[[#This Row],[M 18-59 ]]+Table7[[#This Row],[M &gt;60]]</f>
        <v>3470</v>
      </c>
      <c r="BJ75" s="24">
        <f>Table7[[#This Row],[F &lt;1]]+Table7[[#This Row],[F 1-5]]+Table7[[#This Row],[F 6-17 ]]+Table7[[#This Row],[F 18-59]]+Table7[[#This Row],[F &gt;60 ]]</f>
        <v>3334</v>
      </c>
      <c r="BK75" s="24">
        <f>Table7[[#This Row],[M total]]+Table7[[#This Row],[F total]]</f>
        <v>6804</v>
      </c>
      <c r="BL75" s="24" t="b">
        <f>Table7[[#This Row],[Total individuals]]=Table7[[#This Row],[Total affected population individuals]]</f>
        <v>1</v>
      </c>
      <c r="BM75" s="22" t="s">
        <v>375</v>
      </c>
      <c r="BN75" s="22" t="s">
        <v>375</v>
      </c>
      <c r="BO75" s="22" t="s">
        <v>375</v>
      </c>
      <c r="BP75" s="22" t="s">
        <v>483</v>
      </c>
      <c r="BQ75" s="22" t="s">
        <v>375</v>
      </c>
      <c r="BR75" s="22" t="s">
        <v>375</v>
      </c>
      <c r="BS75" s="22" t="s">
        <v>373</v>
      </c>
      <c r="BT75" s="22" t="s">
        <v>373</v>
      </c>
      <c r="BU75" s="22" t="s">
        <v>68</v>
      </c>
      <c r="BV75" s="22" t="s">
        <v>373</v>
      </c>
      <c r="BW75" s="22" t="s">
        <v>397</v>
      </c>
      <c r="BX75" s="22" t="s">
        <v>397</v>
      </c>
      <c r="BY75" s="22" t="s">
        <v>396</v>
      </c>
      <c r="BZ75" s="22" t="s">
        <v>373</v>
      </c>
      <c r="CA75" s="22" t="s">
        <v>373</v>
      </c>
      <c r="CB75" s="22" t="s">
        <v>373</v>
      </c>
      <c r="CC75" s="22" t="s">
        <v>377</v>
      </c>
      <c r="CD75" s="22"/>
      <c r="CE75" s="22" t="s">
        <v>430</v>
      </c>
      <c r="CF75" s="22"/>
    </row>
    <row r="76" spans="1:84" s="21" customFormat="1">
      <c r="A76" s="20">
        <v>44010</v>
      </c>
      <c r="B76" s="20">
        <v>44000</v>
      </c>
      <c r="C76" s="20">
        <v>44010</v>
      </c>
      <c r="D76" s="22" t="s">
        <v>436</v>
      </c>
      <c r="E76" s="22" t="s">
        <v>73</v>
      </c>
      <c r="F76" s="22" t="s">
        <v>98</v>
      </c>
      <c r="G76" s="22" t="s">
        <v>99</v>
      </c>
      <c r="H76" s="22" t="s">
        <v>100</v>
      </c>
      <c r="I76" s="22" t="s">
        <v>101</v>
      </c>
      <c r="J76" s="22"/>
      <c r="K76" s="22" t="s">
        <v>634</v>
      </c>
      <c r="L76" s="23">
        <v>6.2065000000000001</v>
      </c>
      <c r="M76" s="23">
        <v>31.578600000000002</v>
      </c>
      <c r="N76" s="23" t="s">
        <v>28</v>
      </c>
      <c r="O76" s="22" t="s">
        <v>67</v>
      </c>
      <c r="P76" s="22" t="s">
        <v>436</v>
      </c>
      <c r="Q76" s="22" t="s">
        <v>73</v>
      </c>
      <c r="R76" s="22" t="s">
        <v>98</v>
      </c>
      <c r="S76" s="22" t="s">
        <v>99</v>
      </c>
      <c r="T76" s="21" t="s">
        <v>659</v>
      </c>
      <c r="U76" s="22" t="s">
        <v>660</v>
      </c>
      <c r="V76" s="22" t="s">
        <v>661</v>
      </c>
      <c r="W76" s="22">
        <v>6.2149999999999999</v>
      </c>
      <c r="X76" s="22">
        <v>31.665900000000001</v>
      </c>
      <c r="Y76" s="22" t="s">
        <v>391</v>
      </c>
      <c r="Z76" s="22" t="s">
        <v>37</v>
      </c>
      <c r="AA76" s="22" t="s">
        <v>392</v>
      </c>
      <c r="AB76" s="22" t="s">
        <v>281</v>
      </c>
      <c r="AC76" s="22" t="s">
        <v>372</v>
      </c>
      <c r="AD76" s="22" t="s">
        <v>375</v>
      </c>
      <c r="AE76" s="22" t="s">
        <v>456</v>
      </c>
      <c r="AF76" s="22" t="s">
        <v>373</v>
      </c>
      <c r="AG76" s="22" t="s">
        <v>68</v>
      </c>
      <c r="AH76" s="22" t="s">
        <v>68</v>
      </c>
      <c r="AI76" s="22" t="s">
        <v>68</v>
      </c>
      <c r="AJ76" s="22" t="s">
        <v>68</v>
      </c>
      <c r="AK76" s="22" t="s">
        <v>68</v>
      </c>
      <c r="AL76" s="22" t="s">
        <v>373</v>
      </c>
      <c r="AM76" s="31">
        <v>17825</v>
      </c>
      <c r="AN76" s="31">
        <v>5241</v>
      </c>
      <c r="AO76" s="22" t="s">
        <v>456</v>
      </c>
      <c r="AP76" s="22" t="s">
        <v>448</v>
      </c>
      <c r="AQ76" s="37">
        <v>2708</v>
      </c>
      <c r="AR76" s="37">
        <v>15031</v>
      </c>
      <c r="AS76" s="37">
        <v>0</v>
      </c>
      <c r="AT76" s="37">
        <v>0</v>
      </c>
      <c r="AU76" s="37">
        <v>0</v>
      </c>
      <c r="AV76" s="37">
        <v>0</v>
      </c>
      <c r="AW76" s="24">
        <f>Table7[[#This Row],[Affected population: IDP (HH) ]]+Table7[[#This Row],[Affected population: Returnee (HH) ]]+Table7[[#This Row],[Affected population: Relocated (HH) ]]</f>
        <v>2708</v>
      </c>
      <c r="AX76" s="24">
        <f>Table7[[#This Row],[Affected population: IDP (ind) ]]+Table7[[#This Row],[Affected population: Returnee (ind) ]]+Table7[[#This Row],[Affected population: Relocated (ind) ]]</f>
        <v>15031</v>
      </c>
      <c r="AY76" s="37">
        <v>782</v>
      </c>
      <c r="AZ76" s="37">
        <v>1218</v>
      </c>
      <c r="BA76" s="37">
        <v>1218</v>
      </c>
      <c r="BB76" s="37">
        <v>1578</v>
      </c>
      <c r="BC76" s="37">
        <v>1067</v>
      </c>
      <c r="BD76" s="37">
        <v>1293</v>
      </c>
      <c r="BE76" s="37">
        <v>2510</v>
      </c>
      <c r="BF76" s="37">
        <v>4299</v>
      </c>
      <c r="BG76" s="37">
        <v>436</v>
      </c>
      <c r="BH76" s="37">
        <v>630</v>
      </c>
      <c r="BI76" s="24">
        <f>Table7[[#This Row],[M &lt;1]]+Table7[[#This Row],[M 1-5]]+Table7[[#This Row],[M 6-17]]+Table7[[#This Row],[M 18-59 ]]+Table7[[#This Row],[M &gt;60]]</f>
        <v>6013</v>
      </c>
      <c r="BJ76" s="24">
        <f>Table7[[#This Row],[F &lt;1]]+Table7[[#This Row],[F 1-5]]+Table7[[#This Row],[F 6-17 ]]+Table7[[#This Row],[F 18-59]]+Table7[[#This Row],[F &gt;60 ]]</f>
        <v>9018</v>
      </c>
      <c r="BK76" s="24">
        <f>Table7[[#This Row],[M total]]+Table7[[#This Row],[F total]]</f>
        <v>15031</v>
      </c>
      <c r="BL76" s="24" t="b">
        <f>Table7[[#This Row],[Total individuals]]=Table7[[#This Row],[Total affected population individuals]]</f>
        <v>1</v>
      </c>
      <c r="BM76" s="22" t="s">
        <v>375</v>
      </c>
      <c r="BN76" s="22" t="s">
        <v>375</v>
      </c>
      <c r="BO76" s="22" t="s">
        <v>375</v>
      </c>
      <c r="BP76" s="22" t="s">
        <v>483</v>
      </c>
      <c r="BQ76" s="22" t="s">
        <v>373</v>
      </c>
      <c r="BR76" s="22" t="s">
        <v>375</v>
      </c>
      <c r="BS76" s="22" t="s">
        <v>373</v>
      </c>
      <c r="BT76" s="22" t="s">
        <v>373</v>
      </c>
      <c r="BU76" s="22" t="s">
        <v>68</v>
      </c>
      <c r="BV76" s="22" t="s">
        <v>373</v>
      </c>
      <c r="BW76" s="22" t="s">
        <v>373</v>
      </c>
      <c r="BX76" s="22" t="s">
        <v>373</v>
      </c>
      <c r="BY76" s="22" t="s">
        <v>373</v>
      </c>
      <c r="BZ76" s="22" t="s">
        <v>373</v>
      </c>
      <c r="CA76" s="22" t="s">
        <v>373</v>
      </c>
      <c r="CB76" s="22" t="s">
        <v>373</v>
      </c>
      <c r="CC76" s="22" t="s">
        <v>377</v>
      </c>
      <c r="CD76" s="22"/>
      <c r="CE76" s="22" t="s">
        <v>430</v>
      </c>
      <c r="CF76" s="22"/>
    </row>
    <row r="77" spans="1:84" s="21" customFormat="1">
      <c r="A77" s="16">
        <v>44020</v>
      </c>
      <c r="B77" s="16">
        <v>44014</v>
      </c>
      <c r="C77" s="16">
        <v>44022</v>
      </c>
      <c r="D77" s="15" t="s">
        <v>436</v>
      </c>
      <c r="E77" s="15" t="s">
        <v>73</v>
      </c>
      <c r="F77" s="15" t="s">
        <v>98</v>
      </c>
      <c r="G77" s="15" t="s">
        <v>99</v>
      </c>
      <c r="H77" s="15" t="s">
        <v>633</v>
      </c>
      <c r="I77" s="15" t="s">
        <v>101</v>
      </c>
      <c r="J77" s="17" t="s">
        <v>662</v>
      </c>
      <c r="K77" s="15" t="s">
        <v>663</v>
      </c>
      <c r="L77" s="41">
        <v>6.2162199999999999</v>
      </c>
      <c r="M77" s="41">
        <v>31.575389999999999</v>
      </c>
      <c r="N77" s="23" t="s">
        <v>32</v>
      </c>
      <c r="O77" s="17" t="s">
        <v>67</v>
      </c>
      <c r="P77" s="15" t="s">
        <v>436</v>
      </c>
      <c r="Q77" s="22" t="s">
        <v>73</v>
      </c>
      <c r="R77" s="15" t="s">
        <v>664</v>
      </c>
      <c r="S77" s="15" t="s">
        <v>665</v>
      </c>
      <c r="T77" s="15" t="s">
        <v>666</v>
      </c>
      <c r="U77" s="17" t="s">
        <v>667</v>
      </c>
      <c r="V77" s="15" t="s">
        <v>668</v>
      </c>
      <c r="W77" s="15">
        <v>6.9590199999999998</v>
      </c>
      <c r="X77" s="15">
        <v>31.373570000000001</v>
      </c>
      <c r="Y77" s="15" t="s">
        <v>370</v>
      </c>
      <c r="Z77" s="15" t="s">
        <v>36</v>
      </c>
      <c r="AA77" s="15" t="s">
        <v>392</v>
      </c>
      <c r="AB77" s="15" t="s">
        <v>281</v>
      </c>
      <c r="AC77" s="15" t="s">
        <v>669</v>
      </c>
      <c r="AD77" s="15" t="s">
        <v>375</v>
      </c>
      <c r="AE77" s="15" t="s">
        <v>374</v>
      </c>
      <c r="AF77" s="15" t="s">
        <v>373</v>
      </c>
      <c r="AG77" s="15" t="s">
        <v>68</v>
      </c>
      <c r="AH77" s="15" t="s">
        <v>68</v>
      </c>
      <c r="AI77" s="15" t="s">
        <v>68</v>
      </c>
      <c r="AJ77" s="15" t="s">
        <v>68</v>
      </c>
      <c r="AK77" s="15" t="s">
        <v>68</v>
      </c>
      <c r="AL77" s="15" t="s">
        <v>375</v>
      </c>
      <c r="AM77" s="15" t="s">
        <v>68</v>
      </c>
      <c r="AN77" s="15" t="s">
        <v>68</v>
      </c>
      <c r="AO77" s="15" t="s">
        <v>68</v>
      </c>
      <c r="AP77" s="15" t="s">
        <v>68</v>
      </c>
      <c r="AQ77" s="24">
        <v>301</v>
      </c>
      <c r="AR77" s="24">
        <v>2322</v>
      </c>
      <c r="AS77" s="24">
        <v>0</v>
      </c>
      <c r="AT77" s="24">
        <v>0</v>
      </c>
      <c r="AU77" s="24">
        <v>0</v>
      </c>
      <c r="AV77" s="24">
        <v>0</v>
      </c>
      <c r="AW77" s="24">
        <f>Table7[[#This Row],[Affected population: IDP (HH) ]]+Table7[[#This Row],[Affected population: Returnee (HH) ]]+Table7[[#This Row],[Affected population: Relocated (HH) ]]</f>
        <v>301</v>
      </c>
      <c r="AX77" s="24">
        <f>Table7[[#This Row],[Affected population: IDP (ind) ]]+Table7[[#This Row],[Affected population: Returnee (ind) ]]+Table7[[#This Row],[Affected population: Relocated (ind) ]]</f>
        <v>2322</v>
      </c>
      <c r="AY77" s="24">
        <v>121</v>
      </c>
      <c r="AZ77" s="24">
        <v>188</v>
      </c>
      <c r="BA77" s="24">
        <v>188</v>
      </c>
      <c r="BB77" s="24">
        <v>244</v>
      </c>
      <c r="BC77" s="24">
        <v>165</v>
      </c>
      <c r="BD77" s="24">
        <v>200</v>
      </c>
      <c r="BE77" s="24">
        <v>388</v>
      </c>
      <c r="BF77" s="24">
        <v>661</v>
      </c>
      <c r="BG77" s="24">
        <v>67</v>
      </c>
      <c r="BH77" s="24">
        <v>100</v>
      </c>
      <c r="BI77" s="24">
        <f>Table7[[#This Row],[M &lt;1]]+Table7[[#This Row],[M 1-5]]+Table7[[#This Row],[M 6-17]]+Table7[[#This Row],[M 18-59 ]]+Table7[[#This Row],[M &gt;60]]</f>
        <v>929</v>
      </c>
      <c r="BJ77" s="24">
        <f>Table7[[#This Row],[F &lt;1]]+Table7[[#This Row],[F 1-5]]+Table7[[#This Row],[F 6-17 ]]+Table7[[#This Row],[F 18-59]]+Table7[[#This Row],[F &gt;60 ]]</f>
        <v>1393</v>
      </c>
      <c r="BK77" s="24">
        <f>Table7[[#This Row],[M total]]+Table7[[#This Row],[F total]]</f>
        <v>2322</v>
      </c>
      <c r="BL77" s="24" t="b">
        <f>Table7[[#This Row],[Total individuals]]=Table7[[#This Row],[Total affected population individuals]]</f>
        <v>1</v>
      </c>
      <c r="BM77" s="15" t="s">
        <v>375</v>
      </c>
      <c r="BN77" s="15" t="s">
        <v>375</v>
      </c>
      <c r="BO77" s="15" t="s">
        <v>375</v>
      </c>
      <c r="BP77" s="15" t="s">
        <v>483</v>
      </c>
      <c r="BQ77" s="15" t="s">
        <v>375</v>
      </c>
      <c r="BR77" s="15" t="s">
        <v>375</v>
      </c>
      <c r="BS77" s="15" t="s">
        <v>375</v>
      </c>
      <c r="BT77" s="15" t="s">
        <v>373</v>
      </c>
      <c r="BU77" s="15" t="s">
        <v>68</v>
      </c>
      <c r="BV77" s="15" t="s">
        <v>375</v>
      </c>
      <c r="BW77" s="15" t="s">
        <v>375</v>
      </c>
      <c r="BX77" s="15" t="s">
        <v>375</v>
      </c>
      <c r="BY77" s="15" t="s">
        <v>375</v>
      </c>
      <c r="BZ77" s="15" t="s">
        <v>375</v>
      </c>
      <c r="CA77" s="15" t="s">
        <v>375</v>
      </c>
      <c r="CB77" s="15" t="s">
        <v>397</v>
      </c>
      <c r="CC77" s="15" t="s">
        <v>377</v>
      </c>
      <c r="CD77" s="15"/>
      <c r="CE77" s="15" t="s">
        <v>430</v>
      </c>
      <c r="CF77" s="15"/>
    </row>
    <row r="78" spans="1:84" s="21" customFormat="1">
      <c r="A78" s="16">
        <v>44020</v>
      </c>
      <c r="B78" s="16">
        <v>44012</v>
      </c>
      <c r="C78" s="16">
        <v>44019</v>
      </c>
      <c r="D78" s="15" t="s">
        <v>436</v>
      </c>
      <c r="E78" s="15" t="s">
        <v>73</v>
      </c>
      <c r="F78" s="15" t="s">
        <v>98</v>
      </c>
      <c r="G78" s="15" t="s">
        <v>99</v>
      </c>
      <c r="H78" s="15" t="s">
        <v>633</v>
      </c>
      <c r="I78" s="15" t="s">
        <v>101</v>
      </c>
      <c r="J78" s="17" t="s">
        <v>670</v>
      </c>
      <c r="K78" s="15" t="s">
        <v>671</v>
      </c>
      <c r="L78" s="41">
        <v>6.2123200000000001</v>
      </c>
      <c r="M78" s="41">
        <v>31.577780000000001</v>
      </c>
      <c r="N78" s="23" t="s">
        <v>32</v>
      </c>
      <c r="O78" s="17" t="s">
        <v>67</v>
      </c>
      <c r="P78" s="15" t="s">
        <v>436</v>
      </c>
      <c r="Q78" s="22" t="s">
        <v>73</v>
      </c>
      <c r="R78" s="15" t="s">
        <v>664</v>
      </c>
      <c r="S78" s="15" t="s">
        <v>665</v>
      </c>
      <c r="T78" s="15" t="s">
        <v>672</v>
      </c>
      <c r="U78" s="17" t="s">
        <v>673</v>
      </c>
      <c r="V78" s="15" t="s">
        <v>674</v>
      </c>
      <c r="W78" s="15">
        <v>6.8811600000000004</v>
      </c>
      <c r="X78" s="15">
        <v>31.37809</v>
      </c>
      <c r="Y78" s="15" t="s">
        <v>370</v>
      </c>
      <c r="Z78" s="15" t="s">
        <v>36</v>
      </c>
      <c r="AA78" s="15" t="s">
        <v>392</v>
      </c>
      <c r="AB78" s="15" t="s">
        <v>281</v>
      </c>
      <c r="AC78" s="15" t="s">
        <v>669</v>
      </c>
      <c r="AD78" s="15" t="s">
        <v>375</v>
      </c>
      <c r="AE78" s="15" t="s">
        <v>374</v>
      </c>
      <c r="AF78" s="15" t="s">
        <v>373</v>
      </c>
      <c r="AG78" s="15" t="s">
        <v>68</v>
      </c>
      <c r="AH78" s="15" t="s">
        <v>68</v>
      </c>
      <c r="AI78" s="15" t="s">
        <v>68</v>
      </c>
      <c r="AJ78" s="15" t="s">
        <v>68</v>
      </c>
      <c r="AK78" s="15" t="s">
        <v>68</v>
      </c>
      <c r="AL78" s="15" t="s">
        <v>375</v>
      </c>
      <c r="AM78" s="15" t="s">
        <v>68</v>
      </c>
      <c r="AN78" s="15" t="s">
        <v>68</v>
      </c>
      <c r="AO78" s="15" t="s">
        <v>68</v>
      </c>
      <c r="AP78" s="15" t="s">
        <v>68</v>
      </c>
      <c r="AQ78" s="24">
        <v>563</v>
      </c>
      <c r="AR78" s="24">
        <v>4053</v>
      </c>
      <c r="AS78" s="24">
        <v>0</v>
      </c>
      <c r="AT78" s="24">
        <v>0</v>
      </c>
      <c r="AU78" s="24">
        <v>0</v>
      </c>
      <c r="AV78" s="24">
        <v>0</v>
      </c>
      <c r="AW78" s="24">
        <f>Table7[[#This Row],[Affected population: IDP (HH) ]]+Table7[[#This Row],[Affected population: Returnee (HH) ]]+Table7[[#This Row],[Affected population: Relocated (HH) ]]</f>
        <v>563</v>
      </c>
      <c r="AX78" s="24">
        <f>Table7[[#This Row],[Affected population: IDP (ind) ]]+Table7[[#This Row],[Affected population: Returnee (ind) ]]+Table7[[#This Row],[Affected population: Relocated (ind) ]]</f>
        <v>4053</v>
      </c>
      <c r="AY78" s="24">
        <v>211</v>
      </c>
      <c r="AZ78" s="24">
        <v>328</v>
      </c>
      <c r="BA78" s="24">
        <v>328</v>
      </c>
      <c r="BB78" s="24">
        <v>426</v>
      </c>
      <c r="BC78" s="24">
        <v>288</v>
      </c>
      <c r="BD78" s="24">
        <v>349</v>
      </c>
      <c r="BE78" s="24">
        <v>677</v>
      </c>
      <c r="BF78" s="24">
        <v>1154</v>
      </c>
      <c r="BG78" s="24">
        <v>118</v>
      </c>
      <c r="BH78" s="24">
        <v>174</v>
      </c>
      <c r="BI78" s="24">
        <f>Table7[[#This Row],[M &lt;1]]+Table7[[#This Row],[M 1-5]]+Table7[[#This Row],[M 6-17]]+Table7[[#This Row],[M 18-59 ]]+Table7[[#This Row],[M &gt;60]]</f>
        <v>1622</v>
      </c>
      <c r="BJ78" s="24">
        <f>Table7[[#This Row],[F &lt;1]]+Table7[[#This Row],[F 1-5]]+Table7[[#This Row],[F 6-17 ]]+Table7[[#This Row],[F 18-59]]+Table7[[#This Row],[F &gt;60 ]]</f>
        <v>2431</v>
      </c>
      <c r="BK78" s="24">
        <f>Table7[[#This Row],[M total]]+Table7[[#This Row],[F total]]</f>
        <v>4053</v>
      </c>
      <c r="BL78" s="24" t="b">
        <f>Table7[[#This Row],[Total individuals]]=Table7[[#This Row],[Total affected population individuals]]</f>
        <v>1</v>
      </c>
      <c r="BM78" s="15" t="s">
        <v>375</v>
      </c>
      <c r="BN78" s="15" t="s">
        <v>375</v>
      </c>
      <c r="BO78" s="15" t="s">
        <v>375</v>
      </c>
      <c r="BP78" s="15" t="s">
        <v>483</v>
      </c>
      <c r="BQ78" s="15" t="s">
        <v>375</v>
      </c>
      <c r="BR78" s="15" t="s">
        <v>375</v>
      </c>
      <c r="BS78" s="15" t="s">
        <v>375</v>
      </c>
      <c r="BT78" s="15" t="s">
        <v>373</v>
      </c>
      <c r="BU78" s="15" t="s">
        <v>68</v>
      </c>
      <c r="BV78" s="15" t="s">
        <v>375</v>
      </c>
      <c r="BW78" s="15" t="s">
        <v>375</v>
      </c>
      <c r="BX78" s="15" t="s">
        <v>375</v>
      </c>
      <c r="BY78" s="15" t="s">
        <v>375</v>
      </c>
      <c r="BZ78" s="15" t="s">
        <v>483</v>
      </c>
      <c r="CA78" s="15" t="s">
        <v>375</v>
      </c>
      <c r="CB78" s="15" t="s">
        <v>397</v>
      </c>
      <c r="CC78" s="15" t="s">
        <v>377</v>
      </c>
      <c r="CD78" s="15"/>
      <c r="CE78" s="15" t="s">
        <v>430</v>
      </c>
      <c r="CF78" s="15"/>
    </row>
    <row r="79" spans="1:84" s="21" customFormat="1">
      <c r="A79" s="16">
        <v>44020</v>
      </c>
      <c r="B79" s="16">
        <v>43999</v>
      </c>
      <c r="C79" s="16">
        <v>44019</v>
      </c>
      <c r="D79" s="15" t="s">
        <v>436</v>
      </c>
      <c r="E79" s="15" t="s">
        <v>73</v>
      </c>
      <c r="F79" s="15" t="s">
        <v>98</v>
      </c>
      <c r="G79" s="15" t="s">
        <v>99</v>
      </c>
      <c r="H79" s="15" t="s">
        <v>633</v>
      </c>
      <c r="I79" s="15" t="s">
        <v>101</v>
      </c>
      <c r="J79" s="17" t="s">
        <v>675</v>
      </c>
      <c r="K79" s="15" t="s">
        <v>634</v>
      </c>
      <c r="L79" s="41">
        <v>6.2158300000000004</v>
      </c>
      <c r="M79" s="41">
        <v>31.577269999999999</v>
      </c>
      <c r="N79" s="23" t="s">
        <v>32</v>
      </c>
      <c r="O79" s="17" t="s">
        <v>67</v>
      </c>
      <c r="P79" s="15" t="s">
        <v>436</v>
      </c>
      <c r="Q79" s="22" t="s">
        <v>73</v>
      </c>
      <c r="R79" s="15" t="s">
        <v>676</v>
      </c>
      <c r="S79" s="15" t="s">
        <v>677</v>
      </c>
      <c r="T79" s="15" t="s">
        <v>678</v>
      </c>
      <c r="U79" s="15" t="s">
        <v>679</v>
      </c>
      <c r="V79" s="15" t="s">
        <v>679</v>
      </c>
      <c r="W79" s="15">
        <v>7.7498699999999996</v>
      </c>
      <c r="X79" s="15">
        <v>31.39584</v>
      </c>
      <c r="Y79" s="15" t="s">
        <v>370</v>
      </c>
      <c r="Z79" s="15" t="s">
        <v>37</v>
      </c>
      <c r="AA79" s="15" t="s">
        <v>392</v>
      </c>
      <c r="AB79" s="15" t="s">
        <v>281</v>
      </c>
      <c r="AC79" s="15" t="s">
        <v>372</v>
      </c>
      <c r="AD79" s="15" t="s">
        <v>375</v>
      </c>
      <c r="AE79" s="15" t="s">
        <v>374</v>
      </c>
      <c r="AF79" s="15" t="s">
        <v>373</v>
      </c>
      <c r="AG79" s="15" t="s">
        <v>68</v>
      </c>
      <c r="AH79" s="15" t="s">
        <v>68</v>
      </c>
      <c r="AI79" s="15" t="s">
        <v>68</v>
      </c>
      <c r="AJ79" s="15" t="s">
        <v>68</v>
      </c>
      <c r="AK79" s="15" t="s">
        <v>68</v>
      </c>
      <c r="AL79" s="15" t="s">
        <v>375</v>
      </c>
      <c r="AM79" s="15" t="s">
        <v>68</v>
      </c>
      <c r="AN79" s="15" t="s">
        <v>68</v>
      </c>
      <c r="AO79" s="15" t="s">
        <v>68</v>
      </c>
      <c r="AP79" s="15" t="s">
        <v>68</v>
      </c>
      <c r="AQ79" s="24">
        <v>8</v>
      </c>
      <c r="AR79" s="24">
        <v>41</v>
      </c>
      <c r="AS79" s="24">
        <v>0</v>
      </c>
      <c r="AT79" s="24">
        <v>0</v>
      </c>
      <c r="AU79" s="24">
        <v>0</v>
      </c>
      <c r="AV79" s="24">
        <v>0</v>
      </c>
      <c r="AW79" s="24">
        <f>Table7[[#This Row],[Affected population: IDP (HH) ]]+Table7[[#This Row],[Affected population: Returnee (HH) ]]+Table7[[#This Row],[Affected population: Relocated (HH) ]]</f>
        <v>8</v>
      </c>
      <c r="AX79" s="24">
        <f>Table7[[#This Row],[Affected population: IDP (ind) ]]+Table7[[#This Row],[Affected population: Returnee (ind) ]]+Table7[[#This Row],[Affected population: Relocated (ind) ]]</f>
        <v>41</v>
      </c>
      <c r="AY79" s="24">
        <v>2</v>
      </c>
      <c r="AZ79" s="24">
        <v>3</v>
      </c>
      <c r="BA79" s="24">
        <v>3</v>
      </c>
      <c r="BB79" s="24">
        <v>4</v>
      </c>
      <c r="BC79" s="24">
        <v>3</v>
      </c>
      <c r="BD79" s="24">
        <v>4</v>
      </c>
      <c r="BE79" s="24">
        <v>7</v>
      </c>
      <c r="BF79" s="24">
        <v>12</v>
      </c>
      <c r="BG79" s="24">
        <v>1</v>
      </c>
      <c r="BH79" s="24">
        <v>2</v>
      </c>
      <c r="BI79" s="24">
        <f>Table7[[#This Row],[M &lt;1]]+Table7[[#This Row],[M 1-5]]+Table7[[#This Row],[M 6-17]]+Table7[[#This Row],[M 18-59 ]]+Table7[[#This Row],[M &gt;60]]</f>
        <v>16</v>
      </c>
      <c r="BJ79" s="24">
        <f>Table7[[#This Row],[F &lt;1]]+Table7[[#This Row],[F 1-5]]+Table7[[#This Row],[F 6-17 ]]+Table7[[#This Row],[F 18-59]]+Table7[[#This Row],[F &gt;60 ]]</f>
        <v>25</v>
      </c>
      <c r="BK79" s="24">
        <f>Table7[[#This Row],[M total]]+Table7[[#This Row],[F total]]</f>
        <v>41</v>
      </c>
      <c r="BL79" s="24" t="b">
        <f>Table7[[#This Row],[Total individuals]]=Table7[[#This Row],[Total affected population individuals]]</f>
        <v>1</v>
      </c>
      <c r="BM79" s="15" t="s">
        <v>375</v>
      </c>
      <c r="BN79" s="15" t="s">
        <v>375</v>
      </c>
      <c r="BO79" s="15" t="s">
        <v>375</v>
      </c>
      <c r="BP79" s="15" t="s">
        <v>483</v>
      </c>
      <c r="BQ79" s="15" t="s">
        <v>375</v>
      </c>
      <c r="BR79" s="15" t="s">
        <v>375</v>
      </c>
      <c r="BS79" s="15" t="s">
        <v>375</v>
      </c>
      <c r="BT79" s="15" t="s">
        <v>373</v>
      </c>
      <c r="BU79" s="15" t="s">
        <v>68</v>
      </c>
      <c r="BV79" s="15" t="s">
        <v>375</v>
      </c>
      <c r="BW79" s="15" t="s">
        <v>375</v>
      </c>
      <c r="BX79" s="15" t="s">
        <v>375</v>
      </c>
      <c r="BY79" s="15" t="s">
        <v>483</v>
      </c>
      <c r="BZ79" s="15" t="s">
        <v>375</v>
      </c>
      <c r="CA79" s="15" t="s">
        <v>375</v>
      </c>
      <c r="CB79" s="15" t="s">
        <v>397</v>
      </c>
      <c r="CC79" s="15" t="s">
        <v>377</v>
      </c>
      <c r="CD79" s="15"/>
      <c r="CE79" s="15" t="s">
        <v>430</v>
      </c>
      <c r="CF79" s="15"/>
    </row>
    <row r="80" spans="1:84" s="21" customFormat="1">
      <c r="A80" s="16">
        <v>44020</v>
      </c>
      <c r="B80" s="16">
        <v>44012</v>
      </c>
      <c r="C80" s="16">
        <v>44019</v>
      </c>
      <c r="D80" s="15" t="s">
        <v>436</v>
      </c>
      <c r="E80" s="15" t="s">
        <v>73</v>
      </c>
      <c r="F80" s="15" t="s">
        <v>98</v>
      </c>
      <c r="G80" s="15" t="s">
        <v>99</v>
      </c>
      <c r="H80" s="15" t="s">
        <v>633</v>
      </c>
      <c r="I80" s="15" t="s">
        <v>101</v>
      </c>
      <c r="J80" s="17" t="s">
        <v>680</v>
      </c>
      <c r="K80" s="15" t="s">
        <v>681</v>
      </c>
      <c r="L80" s="41">
        <v>6.2247399999999997</v>
      </c>
      <c r="M80" s="41">
        <v>31.563559999999999</v>
      </c>
      <c r="N80" s="23" t="s">
        <v>32</v>
      </c>
      <c r="O80" s="17" t="s">
        <v>67</v>
      </c>
      <c r="P80" s="15" t="s">
        <v>436</v>
      </c>
      <c r="Q80" s="22" t="s">
        <v>73</v>
      </c>
      <c r="R80" s="15" t="s">
        <v>664</v>
      </c>
      <c r="S80" s="15" t="s">
        <v>682</v>
      </c>
      <c r="T80" s="15" t="s">
        <v>672</v>
      </c>
      <c r="U80" s="17" t="s">
        <v>673</v>
      </c>
      <c r="V80" s="15" t="s">
        <v>674</v>
      </c>
      <c r="W80" s="15">
        <v>6.7749800000000002</v>
      </c>
      <c r="X80" s="15">
        <v>31.409030000000001</v>
      </c>
      <c r="Y80" s="15" t="s">
        <v>370</v>
      </c>
      <c r="Z80" s="15" t="s">
        <v>36</v>
      </c>
      <c r="AA80" s="15" t="s">
        <v>392</v>
      </c>
      <c r="AB80" s="15" t="s">
        <v>281</v>
      </c>
      <c r="AC80" s="15" t="s">
        <v>669</v>
      </c>
      <c r="AD80" s="15" t="s">
        <v>375</v>
      </c>
      <c r="AE80" s="15" t="s">
        <v>374</v>
      </c>
      <c r="AF80" s="15" t="s">
        <v>373</v>
      </c>
      <c r="AG80" s="15" t="s">
        <v>68</v>
      </c>
      <c r="AH80" s="15" t="s">
        <v>68</v>
      </c>
      <c r="AI80" s="15" t="s">
        <v>68</v>
      </c>
      <c r="AJ80" s="15" t="s">
        <v>68</v>
      </c>
      <c r="AK80" s="15" t="s">
        <v>68</v>
      </c>
      <c r="AL80" s="15" t="s">
        <v>375</v>
      </c>
      <c r="AM80" s="15" t="s">
        <v>68</v>
      </c>
      <c r="AN80" s="15" t="s">
        <v>68</v>
      </c>
      <c r="AO80" s="15" t="s">
        <v>68</v>
      </c>
      <c r="AP80" s="15" t="s">
        <v>68</v>
      </c>
      <c r="AQ80" s="24">
        <v>441</v>
      </c>
      <c r="AR80" s="24">
        <v>3181</v>
      </c>
      <c r="AS80" s="24">
        <v>0</v>
      </c>
      <c r="AT80" s="24">
        <v>0</v>
      </c>
      <c r="AU80" s="24">
        <v>0</v>
      </c>
      <c r="AV80" s="24">
        <v>0</v>
      </c>
      <c r="AW80" s="24">
        <f>Table7[[#This Row],[Affected population: IDP (HH) ]]+Table7[[#This Row],[Affected population: Returnee (HH) ]]+Table7[[#This Row],[Affected population: Relocated (HH) ]]</f>
        <v>441</v>
      </c>
      <c r="AX80" s="24">
        <f>Table7[[#This Row],[Affected population: IDP (ind) ]]+Table7[[#This Row],[Affected population: Returnee (ind) ]]+Table7[[#This Row],[Affected population: Relocated (ind) ]]</f>
        <v>3181</v>
      </c>
      <c r="AY80" s="24">
        <v>165</v>
      </c>
      <c r="AZ80" s="24">
        <v>258</v>
      </c>
      <c r="BA80" s="24">
        <v>258</v>
      </c>
      <c r="BB80" s="24">
        <v>334</v>
      </c>
      <c r="BC80" s="24">
        <v>226</v>
      </c>
      <c r="BD80" s="24">
        <v>274</v>
      </c>
      <c r="BE80" s="24">
        <v>531</v>
      </c>
      <c r="BF80" s="24">
        <v>906</v>
      </c>
      <c r="BG80" s="24">
        <v>92</v>
      </c>
      <c r="BH80" s="24">
        <v>137</v>
      </c>
      <c r="BI80" s="24">
        <f>Table7[[#This Row],[M &lt;1]]+Table7[[#This Row],[M 1-5]]+Table7[[#This Row],[M 6-17]]+Table7[[#This Row],[M 18-59 ]]+Table7[[#This Row],[M &gt;60]]</f>
        <v>1272</v>
      </c>
      <c r="BJ80" s="24">
        <f>Table7[[#This Row],[F &lt;1]]+Table7[[#This Row],[F 1-5]]+Table7[[#This Row],[F 6-17 ]]+Table7[[#This Row],[F 18-59]]+Table7[[#This Row],[F &gt;60 ]]</f>
        <v>1909</v>
      </c>
      <c r="BK80" s="24">
        <f>Table7[[#This Row],[M total]]+Table7[[#This Row],[F total]]</f>
        <v>3181</v>
      </c>
      <c r="BL80" s="24" t="b">
        <f>Table7[[#This Row],[Total individuals]]=Table7[[#This Row],[Total affected population individuals]]</f>
        <v>1</v>
      </c>
      <c r="BM80" s="15" t="s">
        <v>375</v>
      </c>
      <c r="BN80" s="15" t="s">
        <v>375</v>
      </c>
      <c r="BO80" s="15" t="s">
        <v>375</v>
      </c>
      <c r="BP80" s="15" t="s">
        <v>483</v>
      </c>
      <c r="BQ80" s="15" t="s">
        <v>375</v>
      </c>
      <c r="BR80" s="15" t="s">
        <v>375</v>
      </c>
      <c r="BS80" s="15" t="s">
        <v>375</v>
      </c>
      <c r="BT80" s="15" t="s">
        <v>373</v>
      </c>
      <c r="BU80" s="15" t="s">
        <v>68</v>
      </c>
      <c r="BV80" s="15" t="s">
        <v>375</v>
      </c>
      <c r="BW80" s="15" t="s">
        <v>375</v>
      </c>
      <c r="BX80" s="15" t="s">
        <v>375</v>
      </c>
      <c r="BY80" s="15" t="s">
        <v>375</v>
      </c>
      <c r="BZ80" s="15" t="s">
        <v>483</v>
      </c>
      <c r="CA80" s="15" t="s">
        <v>375</v>
      </c>
      <c r="CB80" s="15" t="s">
        <v>397</v>
      </c>
      <c r="CC80" s="15" t="s">
        <v>377</v>
      </c>
      <c r="CD80" s="15"/>
      <c r="CE80" s="15" t="s">
        <v>430</v>
      </c>
      <c r="CF80" s="15"/>
    </row>
    <row r="81" spans="1:84" s="21" customFormat="1">
      <c r="A81" s="16">
        <v>44020</v>
      </c>
      <c r="B81" s="16">
        <v>44012</v>
      </c>
      <c r="C81" s="16">
        <v>44019</v>
      </c>
      <c r="D81" s="15" t="s">
        <v>436</v>
      </c>
      <c r="E81" s="15" t="s">
        <v>73</v>
      </c>
      <c r="F81" s="15" t="s">
        <v>98</v>
      </c>
      <c r="G81" s="15" t="s">
        <v>99</v>
      </c>
      <c r="H81" s="15" t="s">
        <v>633</v>
      </c>
      <c r="I81" s="15" t="s">
        <v>101</v>
      </c>
      <c r="J81" s="17" t="s">
        <v>683</v>
      </c>
      <c r="K81" s="15" t="s">
        <v>684</v>
      </c>
      <c r="L81" s="41">
        <v>6.22309</v>
      </c>
      <c r="M81" s="41">
        <v>31.569099999999999</v>
      </c>
      <c r="N81" s="23" t="s">
        <v>32</v>
      </c>
      <c r="O81" s="17" t="s">
        <v>67</v>
      </c>
      <c r="P81" s="15" t="s">
        <v>436</v>
      </c>
      <c r="Q81" s="22" t="s">
        <v>73</v>
      </c>
      <c r="R81" s="15" t="s">
        <v>664</v>
      </c>
      <c r="S81" s="15" t="s">
        <v>665</v>
      </c>
      <c r="T81" s="15" t="s">
        <v>672</v>
      </c>
      <c r="U81" s="17" t="s">
        <v>673</v>
      </c>
      <c r="V81" s="15" t="s">
        <v>685</v>
      </c>
      <c r="W81" s="15">
        <v>6.7749800000000002</v>
      </c>
      <c r="X81" s="15">
        <v>31.409030000000001</v>
      </c>
      <c r="Y81" s="15" t="s">
        <v>370</v>
      </c>
      <c r="Z81" s="15" t="s">
        <v>36</v>
      </c>
      <c r="AA81" s="15" t="s">
        <v>392</v>
      </c>
      <c r="AB81" s="15" t="s">
        <v>281</v>
      </c>
      <c r="AC81" s="15" t="s">
        <v>669</v>
      </c>
      <c r="AD81" s="15" t="s">
        <v>375</v>
      </c>
      <c r="AE81" s="15" t="s">
        <v>374</v>
      </c>
      <c r="AF81" s="15" t="s">
        <v>373</v>
      </c>
      <c r="AG81" s="15" t="s">
        <v>68</v>
      </c>
      <c r="AH81" s="15" t="s">
        <v>68</v>
      </c>
      <c r="AI81" s="15" t="s">
        <v>68</v>
      </c>
      <c r="AJ81" s="15" t="s">
        <v>68</v>
      </c>
      <c r="AK81" s="15" t="s">
        <v>68</v>
      </c>
      <c r="AL81" s="15" t="s">
        <v>375</v>
      </c>
      <c r="AM81" s="15" t="s">
        <v>68</v>
      </c>
      <c r="AN81" s="15" t="s">
        <v>68</v>
      </c>
      <c r="AO81" s="15" t="s">
        <v>68</v>
      </c>
      <c r="AP81" s="15" t="s">
        <v>68</v>
      </c>
      <c r="AQ81" s="24">
        <v>466</v>
      </c>
      <c r="AR81" s="24">
        <v>3544</v>
      </c>
      <c r="AS81" s="24">
        <v>0</v>
      </c>
      <c r="AT81" s="24">
        <v>0</v>
      </c>
      <c r="AU81" s="24">
        <v>0</v>
      </c>
      <c r="AV81" s="24">
        <v>0</v>
      </c>
      <c r="AW81" s="24">
        <f>Table7[[#This Row],[Affected population: IDP (HH) ]]+Table7[[#This Row],[Affected population: Returnee (HH) ]]+Table7[[#This Row],[Affected population: Relocated (HH) ]]</f>
        <v>466</v>
      </c>
      <c r="AX81" s="24">
        <f>Table7[[#This Row],[Affected population: IDP (ind) ]]+Table7[[#This Row],[Affected population: Returnee (ind) ]]+Table7[[#This Row],[Affected population: Relocated (ind) ]]</f>
        <v>3544</v>
      </c>
      <c r="AY81" s="24">
        <v>184</v>
      </c>
      <c r="AZ81" s="24">
        <v>287</v>
      </c>
      <c r="BA81" s="24">
        <v>287</v>
      </c>
      <c r="BB81" s="24">
        <v>372</v>
      </c>
      <c r="BC81" s="24">
        <v>252</v>
      </c>
      <c r="BD81" s="24">
        <v>305</v>
      </c>
      <c r="BE81" s="24">
        <v>592</v>
      </c>
      <c r="BF81" s="24">
        <v>1010</v>
      </c>
      <c r="BG81" s="24">
        <v>103</v>
      </c>
      <c r="BH81" s="24">
        <v>152</v>
      </c>
      <c r="BI81" s="24">
        <f>Table7[[#This Row],[M &lt;1]]+Table7[[#This Row],[M 1-5]]+Table7[[#This Row],[M 6-17]]+Table7[[#This Row],[M 18-59 ]]+Table7[[#This Row],[M &gt;60]]</f>
        <v>1418</v>
      </c>
      <c r="BJ81" s="24">
        <f>Table7[[#This Row],[F &lt;1]]+Table7[[#This Row],[F 1-5]]+Table7[[#This Row],[F 6-17 ]]+Table7[[#This Row],[F 18-59]]+Table7[[#This Row],[F &gt;60 ]]</f>
        <v>2126</v>
      </c>
      <c r="BK81" s="24">
        <f>Table7[[#This Row],[M total]]+Table7[[#This Row],[F total]]</f>
        <v>3544</v>
      </c>
      <c r="BL81" s="24" t="b">
        <f>Table7[[#This Row],[Total individuals]]=Table7[[#This Row],[Total affected population individuals]]</f>
        <v>1</v>
      </c>
      <c r="BM81" s="15" t="s">
        <v>375</v>
      </c>
      <c r="BN81" s="15" t="s">
        <v>375</v>
      </c>
      <c r="BO81" s="15" t="s">
        <v>375</v>
      </c>
      <c r="BP81" s="15" t="s">
        <v>483</v>
      </c>
      <c r="BQ81" s="15" t="s">
        <v>375</v>
      </c>
      <c r="BR81" s="15" t="s">
        <v>375</v>
      </c>
      <c r="BS81" s="15" t="s">
        <v>375</v>
      </c>
      <c r="BT81" s="15" t="s">
        <v>373</v>
      </c>
      <c r="BU81" s="15" t="s">
        <v>68</v>
      </c>
      <c r="BV81" s="15" t="s">
        <v>375</v>
      </c>
      <c r="BW81" s="15" t="s">
        <v>375</v>
      </c>
      <c r="BX81" s="15" t="s">
        <v>375</v>
      </c>
      <c r="BY81" s="15" t="s">
        <v>375</v>
      </c>
      <c r="BZ81" s="15" t="s">
        <v>375</v>
      </c>
      <c r="CA81" s="15" t="s">
        <v>375</v>
      </c>
      <c r="CB81" s="15" t="s">
        <v>397</v>
      </c>
      <c r="CC81" s="15" t="s">
        <v>377</v>
      </c>
      <c r="CD81" s="15"/>
      <c r="CE81" s="15" t="s">
        <v>430</v>
      </c>
      <c r="CF81" s="15"/>
    </row>
    <row r="82" spans="1:84" s="21" customFormat="1">
      <c r="A82" s="16">
        <v>44025</v>
      </c>
      <c r="B82" s="16">
        <v>44001</v>
      </c>
      <c r="C82" s="16">
        <v>44012</v>
      </c>
      <c r="D82" s="15" t="s">
        <v>431</v>
      </c>
      <c r="E82" s="15" t="s">
        <v>97</v>
      </c>
      <c r="F82" s="15" t="s">
        <v>686</v>
      </c>
      <c r="G82" s="42" t="s">
        <v>687</v>
      </c>
      <c r="H82" s="15" t="s">
        <v>688</v>
      </c>
      <c r="I82" s="15" t="s">
        <v>687</v>
      </c>
      <c r="J82" s="17" t="s">
        <v>689</v>
      </c>
      <c r="K82" s="15" t="s">
        <v>690</v>
      </c>
      <c r="L82" s="41">
        <v>5.6466960000000004</v>
      </c>
      <c r="M82" s="41">
        <v>27.497112000000001</v>
      </c>
      <c r="N82" s="23" t="s">
        <v>30</v>
      </c>
      <c r="O82" s="17" t="s">
        <v>67</v>
      </c>
      <c r="P82" s="15" t="s">
        <v>431</v>
      </c>
      <c r="Q82" s="22" t="s">
        <v>97</v>
      </c>
      <c r="R82" s="15" t="s">
        <v>686</v>
      </c>
      <c r="S82" s="15" t="s">
        <v>687</v>
      </c>
      <c r="T82" s="15" t="s">
        <v>688</v>
      </c>
      <c r="U82" s="15" t="s">
        <v>687</v>
      </c>
      <c r="V82" s="15" t="s">
        <v>691</v>
      </c>
      <c r="W82" s="15">
        <v>5.6232100000000003</v>
      </c>
      <c r="X82" s="15">
        <v>27.475090000000002</v>
      </c>
      <c r="Y82" s="15" t="s">
        <v>469</v>
      </c>
      <c r="Z82" s="15" t="s">
        <v>36</v>
      </c>
      <c r="AA82" s="15" t="s">
        <v>371</v>
      </c>
      <c r="AB82" s="15" t="s">
        <v>281</v>
      </c>
      <c r="AC82" s="15" t="s">
        <v>372</v>
      </c>
      <c r="AD82" s="15" t="s">
        <v>375</v>
      </c>
      <c r="AE82" s="15" t="s">
        <v>456</v>
      </c>
      <c r="AF82" s="15" t="s">
        <v>373</v>
      </c>
      <c r="AG82" s="15" t="s">
        <v>68</v>
      </c>
      <c r="AH82" s="15" t="s">
        <v>68</v>
      </c>
      <c r="AI82" s="15" t="s">
        <v>68</v>
      </c>
      <c r="AJ82" s="15" t="s">
        <v>68</v>
      </c>
      <c r="AK82" s="15" t="s">
        <v>68</v>
      </c>
      <c r="AL82" s="15" t="s">
        <v>373</v>
      </c>
      <c r="AM82" s="19" t="s">
        <v>377</v>
      </c>
      <c r="AN82" s="19" t="s">
        <v>377</v>
      </c>
      <c r="AO82" s="15" t="s">
        <v>456</v>
      </c>
      <c r="AP82" s="15" t="s">
        <v>448</v>
      </c>
      <c r="AQ82" s="24">
        <v>108</v>
      </c>
      <c r="AR82" s="24">
        <v>543</v>
      </c>
      <c r="AS82" s="24">
        <v>0</v>
      </c>
      <c r="AT82" s="24">
        <v>0</v>
      </c>
      <c r="AU82" s="24">
        <v>0</v>
      </c>
      <c r="AV82" s="24">
        <v>0</v>
      </c>
      <c r="AW82" s="24">
        <f>Table7[[#This Row],[Affected population: IDP (HH) ]]+Table7[[#This Row],[Affected population: Returnee (HH) ]]+Table7[[#This Row],[Affected population: Relocated (HH) ]]</f>
        <v>108</v>
      </c>
      <c r="AX82" s="24">
        <f>Table7[[#This Row],[Affected population: IDP (ind) ]]+Table7[[#This Row],[Affected population: Returnee (ind) ]]+Table7[[#This Row],[Affected population: Relocated (ind) ]]</f>
        <v>543</v>
      </c>
      <c r="AY82" s="24">
        <v>20</v>
      </c>
      <c r="AZ82" s="24">
        <v>24</v>
      </c>
      <c r="BA82" s="24">
        <v>38</v>
      </c>
      <c r="BB82" s="24">
        <v>55</v>
      </c>
      <c r="BC82" s="24">
        <v>33</v>
      </c>
      <c r="BD82" s="24">
        <v>62</v>
      </c>
      <c r="BE82" s="24">
        <v>77</v>
      </c>
      <c r="BF82" s="24">
        <v>177</v>
      </c>
      <c r="BG82" s="24">
        <v>14</v>
      </c>
      <c r="BH82" s="24">
        <v>43</v>
      </c>
      <c r="BI82" s="24">
        <f>Table7[[#This Row],[M &lt;1]]+Table7[[#This Row],[M 1-5]]+Table7[[#This Row],[M 6-17]]+Table7[[#This Row],[M 18-59 ]]+Table7[[#This Row],[M &gt;60]]</f>
        <v>182</v>
      </c>
      <c r="BJ82" s="24">
        <f>Table7[[#This Row],[F &lt;1]]+Table7[[#This Row],[F 1-5]]+Table7[[#This Row],[F 6-17 ]]+Table7[[#This Row],[F 18-59]]+Table7[[#This Row],[F &gt;60 ]]</f>
        <v>361</v>
      </c>
      <c r="BK82" s="24">
        <f>Table7[[#This Row],[M total]]+Table7[[#This Row],[F total]]</f>
        <v>543</v>
      </c>
      <c r="BL82" s="24" t="b">
        <f>Table7[[#This Row],[Total individuals]]=Table7[[#This Row],[Total affected population individuals]]</f>
        <v>1</v>
      </c>
      <c r="BM82" s="15" t="s">
        <v>375</v>
      </c>
      <c r="BN82" s="15" t="s">
        <v>375</v>
      </c>
      <c r="BO82" s="15" t="s">
        <v>375</v>
      </c>
      <c r="BP82" s="15" t="s">
        <v>483</v>
      </c>
      <c r="BQ82" s="15" t="s">
        <v>373</v>
      </c>
      <c r="BR82" s="15" t="s">
        <v>373</v>
      </c>
      <c r="BS82" s="15" t="s">
        <v>373</v>
      </c>
      <c r="BT82" s="15" t="s">
        <v>373</v>
      </c>
      <c r="BU82" s="15" t="s">
        <v>68</v>
      </c>
      <c r="BV82" s="15" t="s">
        <v>397</v>
      </c>
      <c r="BW82" s="15" t="s">
        <v>397</v>
      </c>
      <c r="BX82" s="15" t="s">
        <v>397</v>
      </c>
      <c r="BY82" s="15" t="s">
        <v>375</v>
      </c>
      <c r="BZ82" s="15" t="s">
        <v>373</v>
      </c>
      <c r="CA82" s="15" t="s">
        <v>373</v>
      </c>
      <c r="CB82" s="15" t="s">
        <v>373</v>
      </c>
      <c r="CC82" s="15" t="s">
        <v>377</v>
      </c>
      <c r="CD82" s="15"/>
      <c r="CE82" s="15" t="s">
        <v>430</v>
      </c>
      <c r="CF82" s="15"/>
    </row>
    <row r="83" spans="1:84" s="21" customFormat="1">
      <c r="A83" s="16">
        <v>44025</v>
      </c>
      <c r="B83" s="16">
        <v>44002</v>
      </c>
      <c r="C83" s="16">
        <v>44012</v>
      </c>
      <c r="D83" s="15" t="s">
        <v>431</v>
      </c>
      <c r="E83" s="15" t="s">
        <v>97</v>
      </c>
      <c r="F83" s="15" t="s">
        <v>686</v>
      </c>
      <c r="G83" s="46" t="s">
        <v>687</v>
      </c>
      <c r="H83" s="15" t="s">
        <v>688</v>
      </c>
      <c r="I83" s="15" t="s">
        <v>687</v>
      </c>
      <c r="J83" s="17" t="s">
        <v>692</v>
      </c>
      <c r="K83" s="15" t="s">
        <v>693</v>
      </c>
      <c r="L83" s="41">
        <v>5.5981690000000004</v>
      </c>
      <c r="M83" s="41">
        <v>27.470155999999999</v>
      </c>
      <c r="N83" s="23" t="s">
        <v>30</v>
      </c>
      <c r="O83" s="17" t="s">
        <v>67</v>
      </c>
      <c r="P83" s="15" t="s">
        <v>431</v>
      </c>
      <c r="Q83" s="22" t="s">
        <v>97</v>
      </c>
      <c r="R83" s="15" t="s">
        <v>686</v>
      </c>
      <c r="S83" s="15" t="s">
        <v>687</v>
      </c>
      <c r="T83" s="15" t="s">
        <v>688</v>
      </c>
      <c r="U83" s="15" t="s">
        <v>687</v>
      </c>
      <c r="V83" s="15" t="s">
        <v>691</v>
      </c>
      <c r="W83" s="15">
        <v>5.6232100000000003</v>
      </c>
      <c r="X83" s="15">
        <v>27.475090000000002</v>
      </c>
      <c r="Y83" s="15" t="s">
        <v>469</v>
      </c>
      <c r="Z83" s="15" t="s">
        <v>36</v>
      </c>
      <c r="AA83" s="15" t="s">
        <v>371</v>
      </c>
      <c r="AB83" s="15" t="s">
        <v>281</v>
      </c>
      <c r="AC83" s="15" t="s">
        <v>372</v>
      </c>
      <c r="AD83" s="15" t="s">
        <v>375</v>
      </c>
      <c r="AE83" s="15" t="s">
        <v>456</v>
      </c>
      <c r="AF83" s="15" t="s">
        <v>373</v>
      </c>
      <c r="AG83" s="15" t="s">
        <v>68</v>
      </c>
      <c r="AH83" s="15" t="s">
        <v>68</v>
      </c>
      <c r="AI83" s="15" t="s">
        <v>68</v>
      </c>
      <c r="AJ83" s="15" t="s">
        <v>68</v>
      </c>
      <c r="AK83" s="15" t="s">
        <v>68</v>
      </c>
      <c r="AL83" s="15" t="s">
        <v>373</v>
      </c>
      <c r="AM83" s="19" t="s">
        <v>377</v>
      </c>
      <c r="AN83" s="19" t="s">
        <v>377</v>
      </c>
      <c r="AO83" s="15" t="s">
        <v>456</v>
      </c>
      <c r="AP83" s="15" t="s">
        <v>694</v>
      </c>
      <c r="AQ83" s="24">
        <v>191</v>
      </c>
      <c r="AR83" s="24">
        <v>959</v>
      </c>
      <c r="AS83" s="24">
        <v>0</v>
      </c>
      <c r="AT83" s="24">
        <v>0</v>
      </c>
      <c r="AU83" s="24">
        <v>0</v>
      </c>
      <c r="AV83" s="24">
        <v>0</v>
      </c>
      <c r="AW83" s="24">
        <f>Table7[[#This Row],[Affected population: IDP (HH) ]]+Table7[[#This Row],[Affected population: Returnee (HH) ]]+Table7[[#This Row],[Affected population: Relocated (HH) ]]</f>
        <v>191</v>
      </c>
      <c r="AX83" s="24">
        <f>Table7[[#This Row],[Affected population: IDP (ind) ]]+Table7[[#This Row],[Affected population: Returnee (ind) ]]+Table7[[#This Row],[Affected population: Relocated (ind) ]]</f>
        <v>959</v>
      </c>
      <c r="AY83" s="24">
        <v>34</v>
      </c>
      <c r="AZ83" s="24">
        <v>41</v>
      </c>
      <c r="BA83" s="24">
        <v>71</v>
      </c>
      <c r="BB83" s="24">
        <v>109</v>
      </c>
      <c r="BC83" s="24">
        <v>56</v>
      </c>
      <c r="BD83" s="24">
        <v>102</v>
      </c>
      <c r="BE83" s="24">
        <v>132</v>
      </c>
      <c r="BF83" s="24">
        <v>301</v>
      </c>
      <c r="BG83" s="24">
        <v>42</v>
      </c>
      <c r="BH83" s="24">
        <v>71</v>
      </c>
      <c r="BI83" s="24">
        <f>Table7[[#This Row],[M &lt;1]]+Table7[[#This Row],[M 1-5]]+Table7[[#This Row],[M 6-17]]+Table7[[#This Row],[M 18-59 ]]+Table7[[#This Row],[M &gt;60]]</f>
        <v>335</v>
      </c>
      <c r="BJ83" s="24">
        <f>Table7[[#This Row],[F &lt;1]]+Table7[[#This Row],[F 1-5]]+Table7[[#This Row],[F 6-17 ]]+Table7[[#This Row],[F 18-59]]+Table7[[#This Row],[F &gt;60 ]]</f>
        <v>624</v>
      </c>
      <c r="BK83" s="24">
        <f>Table7[[#This Row],[M total]]+Table7[[#This Row],[F total]]</f>
        <v>959</v>
      </c>
      <c r="BL83" s="24" t="b">
        <f>Table7[[#This Row],[Total individuals]]=Table7[[#This Row],[Total affected population individuals]]</f>
        <v>1</v>
      </c>
      <c r="BM83" s="15" t="s">
        <v>375</v>
      </c>
      <c r="BN83" s="15" t="s">
        <v>375</v>
      </c>
      <c r="BO83" s="15" t="s">
        <v>375</v>
      </c>
      <c r="BP83" s="15" t="s">
        <v>483</v>
      </c>
      <c r="BQ83" s="15" t="s">
        <v>375</v>
      </c>
      <c r="BR83" s="15" t="s">
        <v>375</v>
      </c>
      <c r="BS83" s="15" t="s">
        <v>375</v>
      </c>
      <c r="BT83" s="15" t="s">
        <v>373</v>
      </c>
      <c r="BU83" s="15" t="s">
        <v>68</v>
      </c>
      <c r="BV83" s="15" t="s">
        <v>397</v>
      </c>
      <c r="BW83" s="15" t="s">
        <v>397</v>
      </c>
      <c r="BX83" s="15" t="s">
        <v>373</v>
      </c>
      <c r="BY83" s="15" t="s">
        <v>396</v>
      </c>
      <c r="BZ83" s="15" t="s">
        <v>375</v>
      </c>
      <c r="CA83" s="15" t="s">
        <v>373</v>
      </c>
      <c r="CB83" s="15" t="s">
        <v>373</v>
      </c>
      <c r="CC83" s="15" t="s">
        <v>377</v>
      </c>
      <c r="CD83" s="15"/>
      <c r="CE83" s="15" t="s">
        <v>430</v>
      </c>
      <c r="CF83" s="15"/>
    </row>
    <row r="84" spans="1:84" s="21" customFormat="1">
      <c r="A84" s="16">
        <v>44025</v>
      </c>
      <c r="B84" s="16">
        <v>44026</v>
      </c>
      <c r="C84" s="16">
        <v>44031</v>
      </c>
      <c r="D84" s="15" t="s">
        <v>431</v>
      </c>
      <c r="E84" s="15" t="s">
        <v>97</v>
      </c>
      <c r="F84" s="15" t="s">
        <v>686</v>
      </c>
      <c r="G84" s="42" t="s">
        <v>687</v>
      </c>
      <c r="H84" s="15" t="s">
        <v>688</v>
      </c>
      <c r="I84" s="15" t="s">
        <v>687</v>
      </c>
      <c r="J84" s="17" t="s">
        <v>695</v>
      </c>
      <c r="K84" s="15" t="s">
        <v>696</v>
      </c>
      <c r="L84" s="41">
        <v>5.5972749999999998</v>
      </c>
      <c r="M84" s="41">
        <v>27.468039000000001</v>
      </c>
      <c r="N84" s="23" t="s">
        <v>30</v>
      </c>
      <c r="O84" s="17" t="s">
        <v>67</v>
      </c>
      <c r="P84" s="15" t="s">
        <v>431</v>
      </c>
      <c r="Q84" s="22" t="s">
        <v>97</v>
      </c>
      <c r="R84" s="15" t="s">
        <v>686</v>
      </c>
      <c r="S84" s="15" t="s">
        <v>687</v>
      </c>
      <c r="T84" s="15" t="s">
        <v>688</v>
      </c>
      <c r="U84" s="15" t="s">
        <v>687</v>
      </c>
      <c r="V84" s="15" t="s">
        <v>697</v>
      </c>
      <c r="W84" s="15">
        <v>5.6232100000000003</v>
      </c>
      <c r="X84" s="15">
        <v>27.475090000000002</v>
      </c>
      <c r="Y84" s="15" t="s">
        <v>469</v>
      </c>
      <c r="Z84" s="15" t="s">
        <v>36</v>
      </c>
      <c r="AA84" s="15" t="s">
        <v>371</v>
      </c>
      <c r="AB84" s="15" t="s">
        <v>281</v>
      </c>
      <c r="AC84" s="15" t="s">
        <v>372</v>
      </c>
      <c r="AD84" s="15" t="s">
        <v>375</v>
      </c>
      <c r="AE84" s="15" t="s">
        <v>456</v>
      </c>
      <c r="AF84" s="15" t="s">
        <v>373</v>
      </c>
      <c r="AG84" s="15" t="s">
        <v>68</v>
      </c>
      <c r="AH84" s="15" t="s">
        <v>68</v>
      </c>
      <c r="AI84" s="15" t="s">
        <v>68</v>
      </c>
      <c r="AJ84" s="15" t="s">
        <v>68</v>
      </c>
      <c r="AK84" s="15" t="s">
        <v>68</v>
      </c>
      <c r="AL84" s="15" t="s">
        <v>373</v>
      </c>
      <c r="AM84" s="19">
        <v>1165</v>
      </c>
      <c r="AN84" s="19">
        <v>233</v>
      </c>
      <c r="AO84" s="15" t="s">
        <v>456</v>
      </c>
      <c r="AP84" s="15" t="s">
        <v>694</v>
      </c>
      <c r="AQ84" s="24">
        <v>169</v>
      </c>
      <c r="AR84" s="24">
        <v>847</v>
      </c>
      <c r="AS84" s="24">
        <v>0</v>
      </c>
      <c r="AT84" s="24">
        <v>0</v>
      </c>
      <c r="AU84" s="24">
        <v>0</v>
      </c>
      <c r="AV84" s="24">
        <v>0</v>
      </c>
      <c r="AW84" s="24">
        <f>Table7[[#This Row],[Affected population: IDP (HH) ]]+Table7[[#This Row],[Affected population: Returnee (HH) ]]+Table7[[#This Row],[Affected population: Relocated (HH) ]]</f>
        <v>169</v>
      </c>
      <c r="AX84" s="24">
        <f>Table7[[#This Row],[Affected population: IDP (ind) ]]+Table7[[#This Row],[Affected population: Returnee (ind) ]]+Table7[[#This Row],[Affected population: Relocated (ind) ]]</f>
        <v>847</v>
      </c>
      <c r="AY84" s="24">
        <v>28</v>
      </c>
      <c r="AZ84" s="24">
        <v>33</v>
      </c>
      <c r="BA84" s="24">
        <v>59</v>
      </c>
      <c r="BB84" s="24">
        <v>68</v>
      </c>
      <c r="BC84" s="24">
        <v>46</v>
      </c>
      <c r="BD84" s="24">
        <v>127</v>
      </c>
      <c r="BE84" s="24">
        <v>81</v>
      </c>
      <c r="BF84" s="24">
        <v>253</v>
      </c>
      <c r="BG84" s="24">
        <v>65</v>
      </c>
      <c r="BH84" s="24">
        <v>87</v>
      </c>
      <c r="BI84" s="24">
        <f>Table7[[#This Row],[M &lt;1]]+Table7[[#This Row],[M 1-5]]+Table7[[#This Row],[M 6-17]]+Table7[[#This Row],[M 18-59 ]]+Table7[[#This Row],[M &gt;60]]</f>
        <v>279</v>
      </c>
      <c r="BJ84" s="24">
        <f>Table7[[#This Row],[F &lt;1]]+Table7[[#This Row],[F 1-5]]+Table7[[#This Row],[F 6-17 ]]+Table7[[#This Row],[F 18-59]]+Table7[[#This Row],[F &gt;60 ]]</f>
        <v>568</v>
      </c>
      <c r="BK84" s="24">
        <f>Table7[[#This Row],[M total]]+Table7[[#This Row],[F total]]</f>
        <v>847</v>
      </c>
      <c r="BL84" s="24" t="b">
        <f>Table7[[#This Row],[Total individuals]]=Table7[[#This Row],[Total affected population individuals]]</f>
        <v>1</v>
      </c>
      <c r="BM84" s="15" t="s">
        <v>375</v>
      </c>
      <c r="BN84" s="15" t="s">
        <v>375</v>
      </c>
      <c r="BO84" s="15" t="s">
        <v>375</v>
      </c>
      <c r="BP84" s="15" t="s">
        <v>483</v>
      </c>
      <c r="BQ84" s="15" t="s">
        <v>375</v>
      </c>
      <c r="BR84" s="15" t="s">
        <v>373</v>
      </c>
      <c r="BS84" s="15" t="s">
        <v>373</v>
      </c>
      <c r="BT84" s="15" t="s">
        <v>373</v>
      </c>
      <c r="BU84" s="15" t="s">
        <v>68</v>
      </c>
      <c r="BV84" s="15" t="s">
        <v>397</v>
      </c>
      <c r="BW84" s="15" t="s">
        <v>397</v>
      </c>
      <c r="BX84" s="15" t="s">
        <v>397</v>
      </c>
      <c r="BY84" s="15" t="s">
        <v>396</v>
      </c>
      <c r="BZ84" s="15" t="s">
        <v>397</v>
      </c>
      <c r="CA84" s="15" t="s">
        <v>375</v>
      </c>
      <c r="CB84" s="15" t="s">
        <v>375</v>
      </c>
      <c r="CC84" s="15" t="s">
        <v>377</v>
      </c>
      <c r="CD84" s="15"/>
      <c r="CE84" s="15" t="s">
        <v>430</v>
      </c>
      <c r="CF84" s="15"/>
    </row>
    <row r="85" spans="1:84" s="21" customFormat="1">
      <c r="A85" s="16">
        <v>44025</v>
      </c>
      <c r="B85" s="16">
        <v>44002</v>
      </c>
      <c r="C85" s="16">
        <v>44014</v>
      </c>
      <c r="D85" s="15" t="s">
        <v>431</v>
      </c>
      <c r="E85" s="15" t="s">
        <v>97</v>
      </c>
      <c r="F85" s="15" t="s">
        <v>686</v>
      </c>
      <c r="G85" s="42" t="s">
        <v>687</v>
      </c>
      <c r="H85" s="15" t="s">
        <v>688</v>
      </c>
      <c r="I85" s="15" t="s">
        <v>687</v>
      </c>
      <c r="J85" s="17" t="s">
        <v>698</v>
      </c>
      <c r="K85" s="15" t="s">
        <v>699</v>
      </c>
      <c r="L85" s="41">
        <v>5.6128080000000002</v>
      </c>
      <c r="M85" s="41">
        <v>27.475854000000002</v>
      </c>
      <c r="N85" s="23" t="s">
        <v>30</v>
      </c>
      <c r="O85" s="17" t="s">
        <v>67</v>
      </c>
      <c r="P85" s="15" t="s">
        <v>431</v>
      </c>
      <c r="Q85" s="22" t="s">
        <v>97</v>
      </c>
      <c r="R85" s="15" t="s">
        <v>686</v>
      </c>
      <c r="S85" s="15" t="s">
        <v>687</v>
      </c>
      <c r="T85" s="15" t="s">
        <v>688</v>
      </c>
      <c r="U85" s="15" t="s">
        <v>687</v>
      </c>
      <c r="V85" s="15" t="s">
        <v>700</v>
      </c>
      <c r="W85" s="15">
        <v>5.6196900000000003</v>
      </c>
      <c r="X85" s="15">
        <v>27.454509999999999</v>
      </c>
      <c r="Y85" s="15" t="s">
        <v>469</v>
      </c>
      <c r="Z85" s="15" t="s">
        <v>36</v>
      </c>
      <c r="AA85" s="15" t="s">
        <v>371</v>
      </c>
      <c r="AB85" s="15" t="s">
        <v>281</v>
      </c>
      <c r="AC85" s="15" t="s">
        <v>372</v>
      </c>
      <c r="AD85" s="15" t="s">
        <v>375</v>
      </c>
      <c r="AE85" s="15" t="s">
        <v>456</v>
      </c>
      <c r="AF85" s="15" t="s">
        <v>373</v>
      </c>
      <c r="AG85" s="15" t="s">
        <v>68</v>
      </c>
      <c r="AH85" s="15" t="s">
        <v>68</v>
      </c>
      <c r="AI85" s="15" t="s">
        <v>68</v>
      </c>
      <c r="AJ85" s="15" t="s">
        <v>68</v>
      </c>
      <c r="AK85" s="15" t="s">
        <v>68</v>
      </c>
      <c r="AL85" s="15" t="s">
        <v>373</v>
      </c>
      <c r="AM85" s="19" t="s">
        <v>377</v>
      </c>
      <c r="AN85" s="19" t="s">
        <v>377</v>
      </c>
      <c r="AO85" s="15" t="s">
        <v>456</v>
      </c>
      <c r="AP85" s="15" t="s">
        <v>694</v>
      </c>
      <c r="AQ85" s="24">
        <v>97</v>
      </c>
      <c r="AR85" s="24">
        <v>505</v>
      </c>
      <c r="AS85" s="24">
        <v>0</v>
      </c>
      <c r="AT85" s="24">
        <v>0</v>
      </c>
      <c r="AU85" s="24">
        <v>0</v>
      </c>
      <c r="AV85" s="24">
        <v>0</v>
      </c>
      <c r="AW85" s="24">
        <f>Table7[[#This Row],[Affected population: IDP (HH) ]]+Table7[[#This Row],[Affected population: Returnee (HH) ]]+Table7[[#This Row],[Affected population: Relocated (HH) ]]</f>
        <v>97</v>
      </c>
      <c r="AX85" s="24">
        <f>Table7[[#This Row],[Affected population: IDP (ind) ]]+Table7[[#This Row],[Affected population: Returnee (ind) ]]+Table7[[#This Row],[Affected population: Relocated (ind) ]]</f>
        <v>505</v>
      </c>
      <c r="AY85" s="24">
        <v>18</v>
      </c>
      <c r="AZ85" s="24">
        <v>22</v>
      </c>
      <c r="BA85" s="24">
        <v>34</v>
      </c>
      <c r="BB85" s="24">
        <v>49</v>
      </c>
      <c r="BC85" s="24">
        <v>50</v>
      </c>
      <c r="BD85" s="24">
        <v>55</v>
      </c>
      <c r="BE85" s="24">
        <v>69</v>
      </c>
      <c r="BF85" s="24">
        <v>158</v>
      </c>
      <c r="BG85" s="24">
        <v>11</v>
      </c>
      <c r="BH85" s="24">
        <v>39</v>
      </c>
      <c r="BI85" s="24">
        <f>Table7[[#This Row],[M &lt;1]]+Table7[[#This Row],[M 1-5]]+Table7[[#This Row],[M 6-17]]+Table7[[#This Row],[M 18-59 ]]+Table7[[#This Row],[M &gt;60]]</f>
        <v>182</v>
      </c>
      <c r="BJ85" s="24">
        <f>Table7[[#This Row],[F &lt;1]]+Table7[[#This Row],[F 1-5]]+Table7[[#This Row],[F 6-17 ]]+Table7[[#This Row],[F 18-59]]+Table7[[#This Row],[F &gt;60 ]]</f>
        <v>323</v>
      </c>
      <c r="BK85" s="24">
        <f>Table7[[#This Row],[M total]]+Table7[[#This Row],[F total]]</f>
        <v>505</v>
      </c>
      <c r="BL85" s="24" t="b">
        <f>Table7[[#This Row],[Total individuals]]=Table7[[#This Row],[Total affected population individuals]]</f>
        <v>1</v>
      </c>
      <c r="BM85" s="15" t="s">
        <v>375</v>
      </c>
      <c r="BN85" s="15" t="s">
        <v>375</v>
      </c>
      <c r="BO85" s="15" t="s">
        <v>375</v>
      </c>
      <c r="BP85" s="15" t="s">
        <v>483</v>
      </c>
      <c r="BQ85" s="15" t="s">
        <v>375</v>
      </c>
      <c r="BR85" s="15" t="s">
        <v>375</v>
      </c>
      <c r="BS85" s="15" t="s">
        <v>373</v>
      </c>
      <c r="BT85" s="15" t="s">
        <v>373</v>
      </c>
      <c r="BU85" s="15" t="s">
        <v>68</v>
      </c>
      <c r="BV85" s="15" t="s">
        <v>397</v>
      </c>
      <c r="BW85" s="15" t="s">
        <v>397</v>
      </c>
      <c r="BX85" s="15" t="s">
        <v>397</v>
      </c>
      <c r="BY85" s="15" t="s">
        <v>396</v>
      </c>
      <c r="BZ85" s="15" t="s">
        <v>397</v>
      </c>
      <c r="CA85" s="15" t="s">
        <v>397</v>
      </c>
      <c r="CB85" s="15" t="s">
        <v>397</v>
      </c>
      <c r="CC85" s="15" t="s">
        <v>377</v>
      </c>
      <c r="CD85" s="15"/>
      <c r="CE85" s="15" t="s">
        <v>378</v>
      </c>
      <c r="CF85" s="15"/>
    </row>
    <row r="86" spans="1:84" s="21" customFormat="1">
      <c r="A86" s="16">
        <v>44025</v>
      </c>
      <c r="B86" s="16">
        <v>44002</v>
      </c>
      <c r="C86" s="16">
        <v>44012</v>
      </c>
      <c r="D86" s="15" t="s">
        <v>431</v>
      </c>
      <c r="E86" s="15" t="s">
        <v>97</v>
      </c>
      <c r="F86" s="15" t="s">
        <v>686</v>
      </c>
      <c r="G86" s="42" t="s">
        <v>687</v>
      </c>
      <c r="H86" s="15" t="s">
        <v>688</v>
      </c>
      <c r="I86" s="15" t="s">
        <v>687</v>
      </c>
      <c r="J86" s="17" t="s">
        <v>701</v>
      </c>
      <c r="K86" s="15" t="s">
        <v>702</v>
      </c>
      <c r="L86" s="41">
        <v>5.5761399999999997</v>
      </c>
      <c r="M86" s="41">
        <v>27.455978000000002</v>
      </c>
      <c r="N86" s="23" t="s">
        <v>30</v>
      </c>
      <c r="O86" s="17" t="s">
        <v>67</v>
      </c>
      <c r="P86" s="15" t="s">
        <v>431</v>
      </c>
      <c r="Q86" s="22" t="s">
        <v>97</v>
      </c>
      <c r="R86" s="15" t="s">
        <v>686</v>
      </c>
      <c r="S86" s="15" t="s">
        <v>687</v>
      </c>
      <c r="T86" s="15" t="s">
        <v>688</v>
      </c>
      <c r="U86" s="15" t="s">
        <v>687</v>
      </c>
      <c r="V86" s="15" t="s">
        <v>703</v>
      </c>
      <c r="W86" s="15">
        <v>5.6057329999999999</v>
      </c>
      <c r="X86" s="15">
        <v>27.471838999999999</v>
      </c>
      <c r="Y86" s="15" t="s">
        <v>469</v>
      </c>
      <c r="Z86" s="15" t="s">
        <v>36</v>
      </c>
      <c r="AA86" s="15" t="s">
        <v>371</v>
      </c>
      <c r="AB86" s="15" t="s">
        <v>281</v>
      </c>
      <c r="AC86" s="15" t="s">
        <v>372</v>
      </c>
      <c r="AD86" s="15" t="s">
        <v>373</v>
      </c>
      <c r="AE86" s="15" t="s">
        <v>456</v>
      </c>
      <c r="AF86" s="15" t="s">
        <v>373</v>
      </c>
      <c r="AG86" s="15" t="s">
        <v>68</v>
      </c>
      <c r="AH86" s="15" t="s">
        <v>68</v>
      </c>
      <c r="AI86" s="15" t="s">
        <v>68</v>
      </c>
      <c r="AJ86" s="15" t="s">
        <v>68</v>
      </c>
      <c r="AK86" s="15" t="s">
        <v>68</v>
      </c>
      <c r="AL86" s="15" t="s">
        <v>373</v>
      </c>
      <c r="AM86" s="19" t="s">
        <v>377</v>
      </c>
      <c r="AN86" s="19" t="s">
        <v>377</v>
      </c>
      <c r="AO86" s="15" t="s">
        <v>456</v>
      </c>
      <c r="AP86" s="15" t="s">
        <v>704</v>
      </c>
      <c r="AQ86" s="24">
        <v>102</v>
      </c>
      <c r="AR86" s="24">
        <v>512</v>
      </c>
      <c r="AS86" s="24">
        <v>0</v>
      </c>
      <c r="AT86" s="24">
        <v>0</v>
      </c>
      <c r="AU86" s="24">
        <v>0</v>
      </c>
      <c r="AV86" s="24">
        <v>0</v>
      </c>
      <c r="AW86" s="24">
        <f>Table7[[#This Row],[Affected population: IDP (HH) ]]+Table7[[#This Row],[Affected population: Returnee (HH) ]]+Table7[[#This Row],[Affected population: Relocated (HH) ]]</f>
        <v>102</v>
      </c>
      <c r="AX86" s="24">
        <f>Table7[[#This Row],[Affected population: IDP (ind) ]]+Table7[[#This Row],[Affected population: Returnee (ind) ]]+Table7[[#This Row],[Affected population: Relocated (ind) ]]</f>
        <v>512</v>
      </c>
      <c r="AY86" s="24">
        <v>19</v>
      </c>
      <c r="AZ86" s="24">
        <v>23</v>
      </c>
      <c r="BA86" s="24">
        <v>37</v>
      </c>
      <c r="BB86" s="24">
        <v>54</v>
      </c>
      <c r="BC86" s="24">
        <v>31</v>
      </c>
      <c r="BD86" s="24">
        <v>56</v>
      </c>
      <c r="BE86" s="24">
        <v>73</v>
      </c>
      <c r="BF86" s="24">
        <v>166</v>
      </c>
      <c r="BG86" s="24">
        <v>13</v>
      </c>
      <c r="BH86" s="24">
        <v>40</v>
      </c>
      <c r="BI86" s="24">
        <f>Table7[[#This Row],[M &lt;1]]+Table7[[#This Row],[M 1-5]]+Table7[[#This Row],[M 6-17]]+Table7[[#This Row],[M 18-59 ]]+Table7[[#This Row],[M &gt;60]]</f>
        <v>173</v>
      </c>
      <c r="BJ86" s="24">
        <f>Table7[[#This Row],[F &lt;1]]+Table7[[#This Row],[F 1-5]]+Table7[[#This Row],[F 6-17 ]]+Table7[[#This Row],[F 18-59]]+Table7[[#This Row],[F &gt;60 ]]</f>
        <v>339</v>
      </c>
      <c r="BK86" s="24">
        <f>Table7[[#This Row],[M total]]+Table7[[#This Row],[F total]]</f>
        <v>512</v>
      </c>
      <c r="BL86" s="24" t="b">
        <f>Table7[[#This Row],[Total individuals]]=Table7[[#This Row],[Total affected population individuals]]</f>
        <v>1</v>
      </c>
      <c r="BM86" s="15" t="s">
        <v>375</v>
      </c>
      <c r="BN86" s="15" t="s">
        <v>375</v>
      </c>
      <c r="BO86" s="15" t="s">
        <v>375</v>
      </c>
      <c r="BP86" s="15" t="s">
        <v>483</v>
      </c>
      <c r="BQ86" s="15" t="s">
        <v>375</v>
      </c>
      <c r="BR86" s="15" t="s">
        <v>373</v>
      </c>
      <c r="BS86" s="15" t="s">
        <v>373</v>
      </c>
      <c r="BT86" s="15" t="s">
        <v>373</v>
      </c>
      <c r="BU86" s="15" t="s">
        <v>68</v>
      </c>
      <c r="BV86" s="15" t="s">
        <v>397</v>
      </c>
      <c r="BW86" s="15" t="s">
        <v>373</v>
      </c>
      <c r="BX86" s="15" t="s">
        <v>373</v>
      </c>
      <c r="BY86" s="15" t="s">
        <v>396</v>
      </c>
      <c r="BZ86" s="15" t="s">
        <v>397</v>
      </c>
      <c r="CA86" s="15" t="s">
        <v>373</v>
      </c>
      <c r="CB86" s="15" t="s">
        <v>373</v>
      </c>
      <c r="CC86" s="15" t="s">
        <v>377</v>
      </c>
      <c r="CD86" s="15"/>
      <c r="CE86" s="15" t="s">
        <v>430</v>
      </c>
      <c r="CF86" s="15"/>
    </row>
    <row r="87" spans="1:84" s="21" customFormat="1">
      <c r="A87" s="16">
        <v>44025</v>
      </c>
      <c r="B87" s="16">
        <v>44004</v>
      </c>
      <c r="C87" s="16">
        <v>44011</v>
      </c>
      <c r="D87" s="15" t="s">
        <v>431</v>
      </c>
      <c r="E87" s="15" t="s">
        <v>97</v>
      </c>
      <c r="F87" s="15" t="s">
        <v>686</v>
      </c>
      <c r="G87" s="42" t="s">
        <v>687</v>
      </c>
      <c r="H87" s="15" t="s">
        <v>688</v>
      </c>
      <c r="I87" s="15" t="s">
        <v>687</v>
      </c>
      <c r="J87" s="17" t="s">
        <v>705</v>
      </c>
      <c r="K87" s="15" t="s">
        <v>706</v>
      </c>
      <c r="L87" s="41">
        <v>5.597944</v>
      </c>
      <c r="M87" s="41">
        <v>27.468166</v>
      </c>
      <c r="N87" s="23" t="s">
        <v>30</v>
      </c>
      <c r="O87" s="17" t="s">
        <v>67</v>
      </c>
      <c r="P87" s="15" t="s">
        <v>431</v>
      </c>
      <c r="Q87" s="22" t="s">
        <v>97</v>
      </c>
      <c r="R87" s="15" t="s">
        <v>686</v>
      </c>
      <c r="S87" s="15" t="s">
        <v>687</v>
      </c>
      <c r="T87" s="15" t="s">
        <v>688</v>
      </c>
      <c r="U87" s="15" t="s">
        <v>687</v>
      </c>
      <c r="V87" s="15" t="s">
        <v>707</v>
      </c>
      <c r="W87" s="15">
        <v>5.6185299999999998</v>
      </c>
      <c r="X87" s="15">
        <v>27.462949999999999</v>
      </c>
      <c r="Y87" s="15" t="s">
        <v>469</v>
      </c>
      <c r="Z87" s="15" t="s">
        <v>36</v>
      </c>
      <c r="AA87" s="15" t="s">
        <v>371</v>
      </c>
      <c r="AB87" s="15" t="s">
        <v>281</v>
      </c>
      <c r="AC87" s="15" t="s">
        <v>372</v>
      </c>
      <c r="AD87" s="15" t="s">
        <v>375</v>
      </c>
      <c r="AE87" s="15" t="s">
        <v>456</v>
      </c>
      <c r="AF87" s="15" t="s">
        <v>373</v>
      </c>
      <c r="AG87" s="15" t="s">
        <v>68</v>
      </c>
      <c r="AH87" s="15" t="s">
        <v>68</v>
      </c>
      <c r="AI87" s="15" t="s">
        <v>68</v>
      </c>
      <c r="AJ87" s="15" t="s">
        <v>68</v>
      </c>
      <c r="AK87" s="15" t="s">
        <v>68</v>
      </c>
      <c r="AL87" s="15" t="s">
        <v>373</v>
      </c>
      <c r="AM87" s="19" t="s">
        <v>377</v>
      </c>
      <c r="AN87" s="19" t="s">
        <v>377</v>
      </c>
      <c r="AO87" s="15" t="s">
        <v>456</v>
      </c>
      <c r="AP87" s="15" t="s">
        <v>694</v>
      </c>
      <c r="AQ87" s="24">
        <v>117</v>
      </c>
      <c r="AR87" s="24">
        <v>595</v>
      </c>
      <c r="AS87" s="24">
        <v>0</v>
      </c>
      <c r="AT87" s="24">
        <v>0</v>
      </c>
      <c r="AU87" s="24">
        <v>0</v>
      </c>
      <c r="AV87" s="24">
        <v>0</v>
      </c>
      <c r="AW87" s="24">
        <f>Table7[[#This Row],[Affected population: IDP (HH) ]]+Table7[[#This Row],[Affected population: Returnee (HH) ]]+Table7[[#This Row],[Affected population: Relocated (HH) ]]</f>
        <v>117</v>
      </c>
      <c r="AX87" s="24">
        <f>Table7[[#This Row],[Affected population: IDP (ind) ]]+Table7[[#This Row],[Affected population: Returnee (ind) ]]+Table7[[#This Row],[Affected population: Relocated (ind) ]]</f>
        <v>595</v>
      </c>
      <c r="AY87" s="24">
        <v>22</v>
      </c>
      <c r="AZ87" s="24">
        <v>27</v>
      </c>
      <c r="BA87" s="24">
        <v>41</v>
      </c>
      <c r="BB87" s="24">
        <v>61</v>
      </c>
      <c r="BC87" s="24">
        <v>37</v>
      </c>
      <c r="BD87" s="24">
        <v>68</v>
      </c>
      <c r="BE87" s="24">
        <v>85</v>
      </c>
      <c r="BF87" s="24">
        <v>195</v>
      </c>
      <c r="BG87" s="24">
        <v>13</v>
      </c>
      <c r="BH87" s="24">
        <v>46</v>
      </c>
      <c r="BI87" s="24">
        <f>Table7[[#This Row],[M &lt;1]]+Table7[[#This Row],[M 1-5]]+Table7[[#This Row],[M 6-17]]+Table7[[#This Row],[M 18-59 ]]+Table7[[#This Row],[M &gt;60]]</f>
        <v>198</v>
      </c>
      <c r="BJ87" s="24">
        <f>Table7[[#This Row],[F &lt;1]]+Table7[[#This Row],[F 1-5]]+Table7[[#This Row],[F 6-17 ]]+Table7[[#This Row],[F 18-59]]+Table7[[#This Row],[F &gt;60 ]]</f>
        <v>397</v>
      </c>
      <c r="BK87" s="24">
        <f>Table7[[#This Row],[M total]]+Table7[[#This Row],[F total]]</f>
        <v>595</v>
      </c>
      <c r="BL87" s="24" t="b">
        <f>Table7[[#This Row],[Total individuals]]=Table7[[#This Row],[Total affected population individuals]]</f>
        <v>1</v>
      </c>
      <c r="BM87" s="15" t="s">
        <v>375</v>
      </c>
      <c r="BN87" s="15" t="s">
        <v>375</v>
      </c>
      <c r="BO87" s="15" t="s">
        <v>373</v>
      </c>
      <c r="BP87" s="15" t="s">
        <v>375</v>
      </c>
      <c r="BQ87" s="15" t="s">
        <v>373</v>
      </c>
      <c r="BR87" s="15" t="s">
        <v>375</v>
      </c>
      <c r="BS87" s="15" t="s">
        <v>373</v>
      </c>
      <c r="BT87" s="15" t="s">
        <v>373</v>
      </c>
      <c r="BU87" s="15" t="s">
        <v>68</v>
      </c>
      <c r="BV87" s="15" t="s">
        <v>397</v>
      </c>
      <c r="BW87" s="15" t="s">
        <v>397</v>
      </c>
      <c r="BX87" s="15" t="s">
        <v>373</v>
      </c>
      <c r="BY87" s="15" t="s">
        <v>396</v>
      </c>
      <c r="BZ87" s="15" t="s">
        <v>397</v>
      </c>
      <c r="CA87" s="15" t="s">
        <v>397</v>
      </c>
      <c r="CB87" s="15" t="s">
        <v>373</v>
      </c>
      <c r="CC87" s="15" t="s">
        <v>377</v>
      </c>
      <c r="CD87" s="15"/>
      <c r="CE87" s="15" t="s">
        <v>430</v>
      </c>
      <c r="CF87" s="15"/>
    </row>
    <row r="88" spans="1:84" s="21" customFormat="1">
      <c r="A88" s="16">
        <v>44025</v>
      </c>
      <c r="B88" s="16">
        <v>44004</v>
      </c>
      <c r="C88" s="16">
        <v>44012</v>
      </c>
      <c r="D88" s="15" t="s">
        <v>431</v>
      </c>
      <c r="E88" s="15" t="s">
        <v>97</v>
      </c>
      <c r="F88" s="15" t="s">
        <v>686</v>
      </c>
      <c r="G88" s="42" t="s">
        <v>687</v>
      </c>
      <c r="H88" s="15" t="s">
        <v>688</v>
      </c>
      <c r="I88" s="15" t="s">
        <v>687</v>
      </c>
      <c r="J88" s="17" t="s">
        <v>708</v>
      </c>
      <c r="K88" s="15" t="s">
        <v>709</v>
      </c>
      <c r="L88" s="41">
        <v>5.6112469999999997</v>
      </c>
      <c r="M88" s="41">
        <v>27.474398999999998</v>
      </c>
      <c r="N88" s="23" t="s">
        <v>30</v>
      </c>
      <c r="O88" s="17" t="s">
        <v>67</v>
      </c>
      <c r="P88" s="15" t="s">
        <v>431</v>
      </c>
      <c r="Q88" s="22" t="s">
        <v>97</v>
      </c>
      <c r="R88" s="15" t="s">
        <v>686</v>
      </c>
      <c r="S88" s="15" t="s">
        <v>687</v>
      </c>
      <c r="T88" s="15" t="s">
        <v>688</v>
      </c>
      <c r="U88" s="15" t="s">
        <v>687</v>
      </c>
      <c r="V88" s="15" t="s">
        <v>697</v>
      </c>
      <c r="W88" s="15">
        <v>5.6232100000000003</v>
      </c>
      <c r="X88" s="15">
        <v>27.475090000000002</v>
      </c>
      <c r="Y88" s="15" t="s">
        <v>370</v>
      </c>
      <c r="Z88" s="15" t="s">
        <v>36</v>
      </c>
      <c r="AA88" s="15" t="s">
        <v>371</v>
      </c>
      <c r="AB88" s="15" t="s">
        <v>281</v>
      </c>
      <c r="AC88" s="15" t="s">
        <v>372</v>
      </c>
      <c r="AD88" s="15" t="s">
        <v>375</v>
      </c>
      <c r="AE88" s="15" t="s">
        <v>456</v>
      </c>
      <c r="AF88" s="15" t="s">
        <v>373</v>
      </c>
      <c r="AG88" s="15" t="s">
        <v>68</v>
      </c>
      <c r="AH88" s="15" t="s">
        <v>68</v>
      </c>
      <c r="AI88" s="15" t="s">
        <v>68</v>
      </c>
      <c r="AJ88" s="15" t="s">
        <v>68</v>
      </c>
      <c r="AK88" s="15" t="s">
        <v>68</v>
      </c>
      <c r="AL88" s="15" t="s">
        <v>373</v>
      </c>
      <c r="AM88" s="19">
        <v>9032</v>
      </c>
      <c r="AN88" s="19">
        <v>3011</v>
      </c>
      <c r="AO88" s="15" t="s">
        <v>456</v>
      </c>
      <c r="AP88" s="15" t="s">
        <v>694</v>
      </c>
      <c r="AQ88" s="24">
        <v>204</v>
      </c>
      <c r="AR88" s="24">
        <v>1022</v>
      </c>
      <c r="AS88" s="24">
        <v>0</v>
      </c>
      <c r="AT88" s="24">
        <v>0</v>
      </c>
      <c r="AU88" s="24">
        <v>0</v>
      </c>
      <c r="AV88" s="24">
        <v>0</v>
      </c>
      <c r="AW88" s="24">
        <f>Table7[[#This Row],[Affected population: IDP (HH) ]]+Table7[[#This Row],[Affected population: Returnee (HH) ]]+Table7[[#This Row],[Affected population: Relocated (HH) ]]</f>
        <v>204</v>
      </c>
      <c r="AX88" s="24">
        <f>Table7[[#This Row],[Affected population: IDP (ind) ]]+Table7[[#This Row],[Affected population: Returnee (ind) ]]+Table7[[#This Row],[Affected population: Relocated (ind) ]]</f>
        <v>1022</v>
      </c>
      <c r="AY88" s="24">
        <v>21</v>
      </c>
      <c r="AZ88" s="24">
        <v>33</v>
      </c>
      <c r="BA88" s="24">
        <v>66</v>
      </c>
      <c r="BB88" s="24">
        <v>113</v>
      </c>
      <c r="BC88" s="24">
        <v>102</v>
      </c>
      <c r="BD88" s="24">
        <v>139</v>
      </c>
      <c r="BE88" s="24">
        <v>90</v>
      </c>
      <c r="BF88" s="24">
        <v>285</v>
      </c>
      <c r="BG88" s="24">
        <v>78</v>
      </c>
      <c r="BH88" s="24">
        <v>95</v>
      </c>
      <c r="BI88" s="24">
        <f>Table7[[#This Row],[M &lt;1]]+Table7[[#This Row],[M 1-5]]+Table7[[#This Row],[M 6-17]]+Table7[[#This Row],[M 18-59 ]]+Table7[[#This Row],[M &gt;60]]</f>
        <v>357</v>
      </c>
      <c r="BJ88" s="24">
        <f>Table7[[#This Row],[F &lt;1]]+Table7[[#This Row],[F 1-5]]+Table7[[#This Row],[F 6-17 ]]+Table7[[#This Row],[F 18-59]]+Table7[[#This Row],[F &gt;60 ]]</f>
        <v>665</v>
      </c>
      <c r="BK88" s="24">
        <f>Table7[[#This Row],[M total]]+Table7[[#This Row],[F total]]</f>
        <v>1022</v>
      </c>
      <c r="BL88" s="24" t="b">
        <f>Table7[[#This Row],[Total individuals]]=Table7[[#This Row],[Total affected population individuals]]</f>
        <v>1</v>
      </c>
      <c r="BM88" s="15" t="s">
        <v>375</v>
      </c>
      <c r="BN88" s="15" t="s">
        <v>375</v>
      </c>
      <c r="BO88" s="15" t="s">
        <v>375</v>
      </c>
      <c r="BP88" s="15" t="s">
        <v>483</v>
      </c>
      <c r="BQ88" s="15" t="s">
        <v>375</v>
      </c>
      <c r="BR88" s="15" t="s">
        <v>373</v>
      </c>
      <c r="BS88" s="15" t="s">
        <v>373</v>
      </c>
      <c r="BT88" s="15" t="s">
        <v>373</v>
      </c>
      <c r="BU88" s="15" t="s">
        <v>68</v>
      </c>
      <c r="BV88" s="15" t="s">
        <v>397</v>
      </c>
      <c r="BW88" s="15" t="s">
        <v>397</v>
      </c>
      <c r="BX88" s="15" t="s">
        <v>397</v>
      </c>
      <c r="BY88" s="15" t="s">
        <v>396</v>
      </c>
      <c r="BZ88" s="15" t="s">
        <v>397</v>
      </c>
      <c r="CA88" s="15" t="s">
        <v>375</v>
      </c>
      <c r="CB88" s="15" t="s">
        <v>375</v>
      </c>
      <c r="CC88" s="15" t="s">
        <v>377</v>
      </c>
      <c r="CD88" s="15"/>
      <c r="CE88" s="15" t="s">
        <v>430</v>
      </c>
      <c r="CF88" s="15"/>
    </row>
    <row r="89" spans="1:84" s="21" customFormat="1">
      <c r="A89" s="16">
        <v>44025</v>
      </c>
      <c r="B89" s="16">
        <v>44002</v>
      </c>
      <c r="C89" s="16">
        <v>44012</v>
      </c>
      <c r="D89" s="15" t="s">
        <v>431</v>
      </c>
      <c r="E89" s="15" t="s">
        <v>97</v>
      </c>
      <c r="F89" s="15" t="s">
        <v>686</v>
      </c>
      <c r="G89" s="42" t="s">
        <v>687</v>
      </c>
      <c r="H89" s="15" t="s">
        <v>688</v>
      </c>
      <c r="I89" s="15" t="s">
        <v>687</v>
      </c>
      <c r="J89" s="17" t="s">
        <v>710</v>
      </c>
      <c r="K89" s="15" t="s">
        <v>711</v>
      </c>
      <c r="L89" s="41">
        <v>5.6397430000000002</v>
      </c>
      <c r="M89" s="41">
        <v>27.491426000000001</v>
      </c>
      <c r="N89" s="23" t="s">
        <v>30</v>
      </c>
      <c r="O89" s="17" t="s">
        <v>67</v>
      </c>
      <c r="P89" s="15" t="s">
        <v>431</v>
      </c>
      <c r="Q89" s="22" t="s">
        <v>97</v>
      </c>
      <c r="R89" s="15" t="s">
        <v>686</v>
      </c>
      <c r="S89" s="15" t="s">
        <v>687</v>
      </c>
      <c r="T89" s="15" t="s">
        <v>688</v>
      </c>
      <c r="U89" s="15" t="s">
        <v>687</v>
      </c>
      <c r="V89" s="15" t="s">
        <v>712</v>
      </c>
      <c r="W89" s="15">
        <v>5.6232100000000003</v>
      </c>
      <c r="X89" s="15">
        <v>27.475090000000002</v>
      </c>
      <c r="Y89" s="15" t="s">
        <v>469</v>
      </c>
      <c r="Z89" s="15" t="s">
        <v>36</v>
      </c>
      <c r="AA89" s="15" t="s">
        <v>371</v>
      </c>
      <c r="AB89" s="15" t="s">
        <v>281</v>
      </c>
      <c r="AC89" s="15" t="s">
        <v>372</v>
      </c>
      <c r="AD89" s="15" t="s">
        <v>373</v>
      </c>
      <c r="AE89" s="15" t="s">
        <v>456</v>
      </c>
      <c r="AF89" s="15" t="s">
        <v>373</v>
      </c>
      <c r="AG89" s="15" t="s">
        <v>68</v>
      </c>
      <c r="AH89" s="15" t="s">
        <v>68</v>
      </c>
      <c r="AI89" s="15" t="s">
        <v>68</v>
      </c>
      <c r="AJ89" s="15" t="s">
        <v>68</v>
      </c>
      <c r="AK89" s="15" t="s">
        <v>68</v>
      </c>
      <c r="AL89" s="15" t="s">
        <v>373</v>
      </c>
      <c r="AM89" s="19" t="s">
        <v>377</v>
      </c>
      <c r="AN89" s="19" t="s">
        <v>377</v>
      </c>
      <c r="AO89" s="15" t="s">
        <v>456</v>
      </c>
      <c r="AP89" s="15" t="s">
        <v>694</v>
      </c>
      <c r="AQ89" s="24">
        <v>97</v>
      </c>
      <c r="AR89" s="24">
        <v>501</v>
      </c>
      <c r="AS89" s="24">
        <v>0</v>
      </c>
      <c r="AT89" s="24">
        <v>0</v>
      </c>
      <c r="AU89" s="24">
        <v>0</v>
      </c>
      <c r="AV89" s="24">
        <v>0</v>
      </c>
      <c r="AW89" s="24">
        <f>Table7[[#This Row],[Affected population: IDP (HH) ]]+Table7[[#This Row],[Affected population: Returnee (HH) ]]+Table7[[#This Row],[Affected population: Relocated (HH) ]]</f>
        <v>97</v>
      </c>
      <c r="AX89" s="24">
        <f>Table7[[#This Row],[Affected population: IDP (ind) ]]+Table7[[#This Row],[Affected population: Returnee (ind) ]]+Table7[[#This Row],[Affected population: Relocated (ind) ]]</f>
        <v>501</v>
      </c>
      <c r="AY89" s="24">
        <v>18</v>
      </c>
      <c r="AZ89" s="24">
        <v>22</v>
      </c>
      <c r="BA89" s="24">
        <v>35</v>
      </c>
      <c r="BB89" s="24">
        <v>51</v>
      </c>
      <c r="BC89" s="24">
        <v>31</v>
      </c>
      <c r="BD89" s="24">
        <v>57</v>
      </c>
      <c r="BE89" s="24">
        <v>71</v>
      </c>
      <c r="BF89" s="24">
        <v>164</v>
      </c>
      <c r="BG89" s="24">
        <v>13</v>
      </c>
      <c r="BH89" s="24">
        <v>39</v>
      </c>
      <c r="BI89" s="24">
        <f>Table7[[#This Row],[M &lt;1]]+Table7[[#This Row],[M 1-5]]+Table7[[#This Row],[M 6-17]]+Table7[[#This Row],[M 18-59 ]]+Table7[[#This Row],[M &gt;60]]</f>
        <v>168</v>
      </c>
      <c r="BJ89" s="24">
        <f>Table7[[#This Row],[F &lt;1]]+Table7[[#This Row],[F 1-5]]+Table7[[#This Row],[F 6-17 ]]+Table7[[#This Row],[F 18-59]]+Table7[[#This Row],[F &gt;60 ]]</f>
        <v>333</v>
      </c>
      <c r="BK89" s="24">
        <f>Table7[[#This Row],[M total]]+Table7[[#This Row],[F total]]</f>
        <v>501</v>
      </c>
      <c r="BL89" s="24" t="b">
        <f>Table7[[#This Row],[Total individuals]]=Table7[[#This Row],[Total affected population individuals]]</f>
        <v>1</v>
      </c>
      <c r="BM89" s="15" t="s">
        <v>375</v>
      </c>
      <c r="BN89" s="15" t="s">
        <v>375</v>
      </c>
      <c r="BO89" s="15" t="s">
        <v>375</v>
      </c>
      <c r="BP89" s="15" t="s">
        <v>483</v>
      </c>
      <c r="BQ89" s="15" t="s">
        <v>375</v>
      </c>
      <c r="BR89" s="15" t="s">
        <v>375</v>
      </c>
      <c r="BS89" s="15" t="s">
        <v>373</v>
      </c>
      <c r="BT89" s="15" t="s">
        <v>373</v>
      </c>
      <c r="BU89" s="15" t="s">
        <v>68</v>
      </c>
      <c r="BV89" s="15" t="s">
        <v>373</v>
      </c>
      <c r="BW89" s="15" t="s">
        <v>397</v>
      </c>
      <c r="BX89" s="15" t="s">
        <v>397</v>
      </c>
      <c r="BY89" s="15" t="s">
        <v>396</v>
      </c>
      <c r="BZ89" s="15" t="s">
        <v>397</v>
      </c>
      <c r="CA89" s="15" t="s">
        <v>397</v>
      </c>
      <c r="CB89" s="15" t="s">
        <v>373</v>
      </c>
      <c r="CC89" s="15" t="s">
        <v>377</v>
      </c>
      <c r="CD89" s="15"/>
      <c r="CE89" s="15" t="s">
        <v>430</v>
      </c>
      <c r="CF89" s="15"/>
    </row>
    <row r="90" spans="1:84" s="21" customFormat="1">
      <c r="A90" s="16">
        <v>44045</v>
      </c>
      <c r="B90" s="16">
        <v>44022</v>
      </c>
      <c r="C90" s="16">
        <v>44045</v>
      </c>
      <c r="D90" s="15" t="s">
        <v>500</v>
      </c>
      <c r="E90" s="15" t="s">
        <v>91</v>
      </c>
      <c r="F90" s="15" t="s">
        <v>233</v>
      </c>
      <c r="G90" s="15" t="s">
        <v>234</v>
      </c>
      <c r="H90" s="17" t="s">
        <v>713</v>
      </c>
      <c r="I90" s="17" t="s">
        <v>91</v>
      </c>
      <c r="J90" s="17" t="s">
        <v>714</v>
      </c>
      <c r="K90" s="15" t="s">
        <v>715</v>
      </c>
      <c r="L90" s="41">
        <v>8.0947619999999993</v>
      </c>
      <c r="M90" s="41">
        <v>28.652380000000001</v>
      </c>
      <c r="N90" s="23" t="s">
        <v>28</v>
      </c>
      <c r="O90" s="17" t="s">
        <v>67</v>
      </c>
      <c r="P90" s="18" t="s">
        <v>500</v>
      </c>
      <c r="Q90" s="15" t="s">
        <v>91</v>
      </c>
      <c r="R90" s="15" t="s">
        <v>233</v>
      </c>
      <c r="S90" s="15" t="s">
        <v>234</v>
      </c>
      <c r="T90" s="15" t="s">
        <v>716</v>
      </c>
      <c r="U90" s="15" t="s">
        <v>717</v>
      </c>
      <c r="V90" s="15" t="s">
        <v>718</v>
      </c>
      <c r="W90" s="17">
        <v>8.2686100000000007</v>
      </c>
      <c r="X90" s="17">
        <v>28.702629999999999</v>
      </c>
      <c r="Y90" s="15" t="s">
        <v>391</v>
      </c>
      <c r="Z90" s="15" t="s">
        <v>37</v>
      </c>
      <c r="AA90" s="15" t="s">
        <v>392</v>
      </c>
      <c r="AB90" s="15" t="s">
        <v>281</v>
      </c>
      <c r="AC90" s="15" t="s">
        <v>719</v>
      </c>
      <c r="AD90" s="15" t="s">
        <v>375</v>
      </c>
      <c r="AE90" s="15" t="s">
        <v>456</v>
      </c>
      <c r="AF90" s="15" t="s">
        <v>373</v>
      </c>
      <c r="AG90" s="15" t="s">
        <v>68</v>
      </c>
      <c r="AH90" s="15" t="s">
        <v>68</v>
      </c>
      <c r="AI90" s="15" t="s">
        <v>68</v>
      </c>
      <c r="AJ90" s="15" t="s">
        <v>68</v>
      </c>
      <c r="AK90" s="15" t="s">
        <v>68</v>
      </c>
      <c r="AL90" s="15" t="s">
        <v>375</v>
      </c>
      <c r="AM90" s="15" t="s">
        <v>68</v>
      </c>
      <c r="AN90" s="15" t="s">
        <v>68</v>
      </c>
      <c r="AO90" s="15" t="s">
        <v>68</v>
      </c>
      <c r="AP90" s="15" t="s">
        <v>68</v>
      </c>
      <c r="AQ90" s="24">
        <v>1319</v>
      </c>
      <c r="AR90" s="24">
        <v>6906</v>
      </c>
      <c r="AS90" s="24">
        <v>0</v>
      </c>
      <c r="AT90" s="24">
        <v>0</v>
      </c>
      <c r="AU90" s="24">
        <v>0</v>
      </c>
      <c r="AV90" s="24">
        <v>0</v>
      </c>
      <c r="AW90" s="24">
        <f>Table7[[#This Row],[Affected population: IDP (HH) ]]+Table7[[#This Row],[Affected population: Returnee (HH) ]]+Table7[[#This Row],[Affected population: Relocated (HH) ]]</f>
        <v>1319</v>
      </c>
      <c r="AX90" s="24">
        <f>Table7[[#This Row],[Affected population: IDP (ind) ]]+Table7[[#This Row],[Affected population: Returnee (ind) ]]+Table7[[#This Row],[Affected population: Relocated (ind) ]]</f>
        <v>6906</v>
      </c>
      <c r="AY90" s="24">
        <v>413</v>
      </c>
      <c r="AZ90" s="24">
        <v>417</v>
      </c>
      <c r="BA90" s="24">
        <v>699</v>
      </c>
      <c r="BB90" s="24">
        <v>703</v>
      </c>
      <c r="BC90" s="24">
        <v>1013</v>
      </c>
      <c r="BD90" s="24">
        <v>1017</v>
      </c>
      <c r="BE90" s="24">
        <v>729</v>
      </c>
      <c r="BF90" s="24">
        <v>733</v>
      </c>
      <c r="BG90" s="24">
        <v>589</v>
      </c>
      <c r="BH90" s="24">
        <v>593</v>
      </c>
      <c r="BI90" s="24">
        <f>Table7[[#This Row],[M &lt;1]]+Table7[[#This Row],[M 1-5]]+Table7[[#This Row],[M 6-17]]+Table7[[#This Row],[M 18-59 ]]+Table7[[#This Row],[M &gt;60]]</f>
        <v>3443</v>
      </c>
      <c r="BJ90" s="24">
        <f>Table7[[#This Row],[F &lt;1]]+Table7[[#This Row],[F 1-5]]+Table7[[#This Row],[F 6-17 ]]+Table7[[#This Row],[F 18-59]]+Table7[[#This Row],[F &gt;60 ]]</f>
        <v>3463</v>
      </c>
      <c r="BK90" s="24">
        <f>Table7[[#This Row],[M total]]+Table7[[#This Row],[F total]]</f>
        <v>6906</v>
      </c>
      <c r="BL90" s="24" t="b">
        <f>Table7[[#This Row],[Total individuals]]=Table7[[#This Row],[Total affected population individuals]]</f>
        <v>1</v>
      </c>
      <c r="BM90" s="15" t="s">
        <v>375</v>
      </c>
      <c r="BN90" s="15" t="s">
        <v>375</v>
      </c>
      <c r="BO90" s="15" t="s">
        <v>375</v>
      </c>
      <c r="BP90" s="15" t="s">
        <v>375</v>
      </c>
      <c r="BQ90" s="15" t="s">
        <v>373</v>
      </c>
      <c r="BR90" s="15" t="s">
        <v>373</v>
      </c>
      <c r="BS90" s="15" t="s">
        <v>373</v>
      </c>
      <c r="BT90" s="15" t="s">
        <v>373</v>
      </c>
      <c r="BU90" s="15" t="s">
        <v>68</v>
      </c>
      <c r="BV90" s="15" t="s">
        <v>373</v>
      </c>
      <c r="BW90" s="15" t="s">
        <v>373</v>
      </c>
      <c r="BX90" s="15" t="s">
        <v>373</v>
      </c>
      <c r="BY90" s="15" t="s">
        <v>373</v>
      </c>
      <c r="BZ90" s="15" t="s">
        <v>373</v>
      </c>
      <c r="CA90" s="15" t="s">
        <v>397</v>
      </c>
      <c r="CB90" s="15" t="s">
        <v>397</v>
      </c>
      <c r="CC90" s="15" t="s">
        <v>377</v>
      </c>
      <c r="CD90" s="15"/>
      <c r="CE90" s="15" t="s">
        <v>430</v>
      </c>
      <c r="CF90" s="15" t="s">
        <v>720</v>
      </c>
    </row>
    <row r="91" spans="1:84" s="21" customFormat="1">
      <c r="A91" s="16">
        <v>44047</v>
      </c>
      <c r="B91" s="16">
        <v>44041</v>
      </c>
      <c r="C91" s="16">
        <v>44047</v>
      </c>
      <c r="D91" s="15" t="s">
        <v>419</v>
      </c>
      <c r="E91" s="15" t="s">
        <v>83</v>
      </c>
      <c r="F91" s="17" t="s">
        <v>207</v>
      </c>
      <c r="G91" s="15" t="s">
        <v>208</v>
      </c>
      <c r="H91" s="17" t="s">
        <v>721</v>
      </c>
      <c r="I91" s="15" t="s">
        <v>722</v>
      </c>
      <c r="J91" s="17" t="s">
        <v>723</v>
      </c>
      <c r="K91" s="15" t="s">
        <v>724</v>
      </c>
      <c r="L91" s="41">
        <v>9.7229462000000009</v>
      </c>
      <c r="M91" s="41">
        <v>30.238092300000002</v>
      </c>
      <c r="N91" s="23" t="s">
        <v>30</v>
      </c>
      <c r="O91" s="17" t="s">
        <v>67</v>
      </c>
      <c r="P91" s="15" t="s">
        <v>419</v>
      </c>
      <c r="Q91" s="15" t="s">
        <v>83</v>
      </c>
      <c r="R91" s="17" t="s">
        <v>207</v>
      </c>
      <c r="S91" s="15" t="s">
        <v>208</v>
      </c>
      <c r="T91" s="17" t="s">
        <v>721</v>
      </c>
      <c r="U91" s="15" t="s">
        <v>722</v>
      </c>
      <c r="V91" s="15" t="s">
        <v>725</v>
      </c>
      <c r="W91" s="17">
        <v>9.4759799999999998</v>
      </c>
      <c r="X91" s="17">
        <v>30.250119999999999</v>
      </c>
      <c r="Y91" s="15" t="s">
        <v>469</v>
      </c>
      <c r="Z91" s="15" t="s">
        <v>37</v>
      </c>
      <c r="AA91" s="15" t="s">
        <v>392</v>
      </c>
      <c r="AB91" s="15" t="s">
        <v>281</v>
      </c>
      <c r="AC91" s="15" t="s">
        <v>372</v>
      </c>
      <c r="AD91" s="15" t="s">
        <v>375</v>
      </c>
      <c r="AE91" s="15" t="s">
        <v>374</v>
      </c>
      <c r="AF91" s="15" t="s">
        <v>373</v>
      </c>
      <c r="AG91" s="15" t="s">
        <v>68</v>
      </c>
      <c r="AH91" s="15" t="s">
        <v>68</v>
      </c>
      <c r="AI91" s="15" t="s">
        <v>68</v>
      </c>
      <c r="AJ91" s="15" t="s">
        <v>68</v>
      </c>
      <c r="AK91" s="15" t="s">
        <v>68</v>
      </c>
      <c r="AL91" s="15" t="s">
        <v>375</v>
      </c>
      <c r="AM91" s="15" t="s">
        <v>68</v>
      </c>
      <c r="AN91" s="15" t="s">
        <v>68</v>
      </c>
      <c r="AO91" s="15" t="s">
        <v>68</v>
      </c>
      <c r="AP91" s="15" t="s">
        <v>68</v>
      </c>
      <c r="AQ91" s="24">
        <v>781</v>
      </c>
      <c r="AR91" s="24">
        <v>4750</v>
      </c>
      <c r="AS91" s="24">
        <v>0</v>
      </c>
      <c r="AT91" s="24">
        <v>0</v>
      </c>
      <c r="AU91" s="24">
        <v>0</v>
      </c>
      <c r="AV91" s="24">
        <v>0</v>
      </c>
      <c r="AW91" s="24">
        <f>Table7[[#This Row],[Affected population: IDP (HH) ]]+Table7[[#This Row],[Affected population: Returnee (HH) ]]+Table7[[#This Row],[Affected population: Relocated (HH) ]]</f>
        <v>781</v>
      </c>
      <c r="AX91" s="24">
        <f>Table7[[#This Row],[Affected population: IDP (ind) ]]+Table7[[#This Row],[Affected population: Returnee (ind) ]]+Table7[[#This Row],[Affected population: Relocated (ind) ]]</f>
        <v>4750</v>
      </c>
      <c r="AY91" s="24">
        <v>112</v>
      </c>
      <c r="AZ91" s="24">
        <v>108</v>
      </c>
      <c r="BA91" s="24">
        <v>222</v>
      </c>
      <c r="BB91" s="24">
        <v>215</v>
      </c>
      <c r="BC91" s="24">
        <v>775</v>
      </c>
      <c r="BD91" s="24">
        <v>801</v>
      </c>
      <c r="BE91" s="24">
        <v>943</v>
      </c>
      <c r="BF91" s="24">
        <v>1367</v>
      </c>
      <c r="BG91" s="24">
        <v>92</v>
      </c>
      <c r="BH91" s="24">
        <v>115</v>
      </c>
      <c r="BI91" s="24">
        <f>Table7[[#This Row],[M &lt;1]]+Table7[[#This Row],[M 1-5]]+Table7[[#This Row],[M 6-17]]+Table7[[#This Row],[M 18-59 ]]+Table7[[#This Row],[M &gt;60]]</f>
        <v>2144</v>
      </c>
      <c r="BJ91" s="24">
        <f>Table7[[#This Row],[F &lt;1]]+Table7[[#This Row],[F 1-5]]+Table7[[#This Row],[F 6-17 ]]+Table7[[#This Row],[F 18-59]]+Table7[[#This Row],[F &gt;60 ]]</f>
        <v>2606</v>
      </c>
      <c r="BK91" s="24">
        <f>Table7[[#This Row],[M total]]+Table7[[#This Row],[F total]]</f>
        <v>4750</v>
      </c>
      <c r="BL91" s="24" t="b">
        <f>Table7[[#This Row],[Total individuals]]=Table7[[#This Row],[Total affected population individuals]]</f>
        <v>1</v>
      </c>
      <c r="BM91" s="15" t="s">
        <v>375</v>
      </c>
      <c r="BN91" s="15" t="s">
        <v>375</v>
      </c>
      <c r="BO91" s="15" t="s">
        <v>375</v>
      </c>
      <c r="BP91" s="15" t="s">
        <v>373</v>
      </c>
      <c r="BQ91" s="15" t="s">
        <v>375</v>
      </c>
      <c r="BR91" s="15" t="s">
        <v>373</v>
      </c>
      <c r="BS91" s="15" t="s">
        <v>375</v>
      </c>
      <c r="BT91" s="15" t="s">
        <v>373</v>
      </c>
      <c r="BU91" s="15" t="s">
        <v>68</v>
      </c>
      <c r="BV91" s="15" t="s">
        <v>373</v>
      </c>
      <c r="BW91" s="15" t="s">
        <v>373</v>
      </c>
      <c r="BX91" s="15" t="s">
        <v>373</v>
      </c>
      <c r="BY91" s="15" t="s">
        <v>726</v>
      </c>
      <c r="BZ91" s="15" t="s">
        <v>373</v>
      </c>
      <c r="CA91" s="15" t="s">
        <v>373</v>
      </c>
      <c r="CB91" s="15" t="s">
        <v>373</v>
      </c>
      <c r="CC91" s="15" t="s">
        <v>377</v>
      </c>
      <c r="CD91" s="15"/>
      <c r="CE91" s="15" t="s">
        <v>430</v>
      </c>
      <c r="CF91" s="15"/>
    </row>
    <row r="92" spans="1:84" s="21" customFormat="1">
      <c r="A92" s="16">
        <v>44047</v>
      </c>
      <c r="B92" s="16">
        <v>44041</v>
      </c>
      <c r="C92" s="16">
        <v>44047</v>
      </c>
      <c r="D92" s="15" t="s">
        <v>419</v>
      </c>
      <c r="E92" s="15" t="s">
        <v>83</v>
      </c>
      <c r="F92" s="17" t="s">
        <v>193</v>
      </c>
      <c r="G92" s="17" t="s">
        <v>194</v>
      </c>
      <c r="H92" s="17" t="s">
        <v>195</v>
      </c>
      <c r="I92" s="15" t="s">
        <v>196</v>
      </c>
      <c r="J92" s="17" t="s">
        <v>727</v>
      </c>
      <c r="K92" s="15" t="s">
        <v>728</v>
      </c>
      <c r="L92" s="41">
        <v>7.3576829999999998</v>
      </c>
      <c r="M92" s="41">
        <v>30.454367000000001</v>
      </c>
      <c r="N92" s="23" t="s">
        <v>30</v>
      </c>
      <c r="O92" s="17" t="s">
        <v>67</v>
      </c>
      <c r="P92" s="15" t="s">
        <v>449</v>
      </c>
      <c r="Q92" s="15" t="s">
        <v>83</v>
      </c>
      <c r="R92" s="17" t="s">
        <v>193</v>
      </c>
      <c r="S92" s="17" t="s">
        <v>194</v>
      </c>
      <c r="T92" s="17" t="s">
        <v>195</v>
      </c>
      <c r="U92" s="15" t="s">
        <v>196</v>
      </c>
      <c r="V92" s="15" t="s">
        <v>729</v>
      </c>
      <c r="W92" s="17">
        <v>7.3576829999999998</v>
      </c>
      <c r="X92" s="17">
        <v>30.454367000000001</v>
      </c>
      <c r="Y92" s="15" t="s">
        <v>370</v>
      </c>
      <c r="Z92" s="15" t="s">
        <v>36</v>
      </c>
      <c r="AA92" s="15" t="s">
        <v>42</v>
      </c>
      <c r="AB92" s="15" t="s">
        <v>281</v>
      </c>
      <c r="AC92" s="15" t="s">
        <v>372</v>
      </c>
      <c r="AD92" s="15" t="s">
        <v>375</v>
      </c>
      <c r="AE92" s="15" t="s">
        <v>456</v>
      </c>
      <c r="AF92" s="15" t="s">
        <v>373</v>
      </c>
      <c r="AG92" s="15" t="s">
        <v>68</v>
      </c>
      <c r="AH92" s="15" t="s">
        <v>68</v>
      </c>
      <c r="AI92" s="15" t="s">
        <v>68</v>
      </c>
      <c r="AJ92" s="15" t="s">
        <v>68</v>
      </c>
      <c r="AK92" s="15" t="s">
        <v>68</v>
      </c>
      <c r="AL92" s="15" t="s">
        <v>373</v>
      </c>
      <c r="AM92" s="19">
        <v>1300</v>
      </c>
      <c r="AN92" s="19">
        <v>173</v>
      </c>
      <c r="AO92" s="15" t="s">
        <v>456</v>
      </c>
      <c r="AP92" s="15" t="s">
        <v>448</v>
      </c>
      <c r="AQ92" s="24">
        <v>22</v>
      </c>
      <c r="AR92" s="24">
        <v>154</v>
      </c>
      <c r="AS92" s="24">
        <v>0</v>
      </c>
      <c r="AT92" s="24">
        <v>0</v>
      </c>
      <c r="AU92" s="24">
        <v>0</v>
      </c>
      <c r="AV92" s="24">
        <v>0</v>
      </c>
      <c r="AW92" s="24">
        <f>Table7[[#This Row],[Affected population: IDP (HH) ]]+Table7[[#This Row],[Affected population: Returnee (HH) ]]+Table7[[#This Row],[Affected population: Relocated (HH) ]]</f>
        <v>22</v>
      </c>
      <c r="AX92" s="24">
        <f>Table7[[#This Row],[Affected population: IDP (ind) ]]+Table7[[#This Row],[Affected population: Returnee (ind) ]]+Table7[[#This Row],[Affected population: Relocated (ind) ]]</f>
        <v>154</v>
      </c>
      <c r="AY92" s="24">
        <v>2</v>
      </c>
      <c r="AZ92" s="24">
        <v>4</v>
      </c>
      <c r="BA92" s="24">
        <v>10</v>
      </c>
      <c r="BB92" s="24">
        <v>15</v>
      </c>
      <c r="BC92" s="24">
        <v>13</v>
      </c>
      <c r="BD92" s="24">
        <v>22</v>
      </c>
      <c r="BE92" s="24">
        <v>40</v>
      </c>
      <c r="BF92" s="24">
        <v>45</v>
      </c>
      <c r="BG92" s="24">
        <v>1</v>
      </c>
      <c r="BH92" s="24">
        <v>2</v>
      </c>
      <c r="BI92" s="24">
        <f>Table7[[#This Row],[M &lt;1]]+Table7[[#This Row],[M 1-5]]+Table7[[#This Row],[M 6-17]]+Table7[[#This Row],[M 18-59 ]]+Table7[[#This Row],[M &gt;60]]</f>
        <v>66</v>
      </c>
      <c r="BJ92" s="24">
        <f>Table7[[#This Row],[F &lt;1]]+Table7[[#This Row],[F 1-5]]+Table7[[#This Row],[F 6-17 ]]+Table7[[#This Row],[F 18-59]]+Table7[[#This Row],[F &gt;60 ]]</f>
        <v>88</v>
      </c>
      <c r="BK92" s="24">
        <f>Table7[[#This Row],[M total]]+Table7[[#This Row],[F total]]</f>
        <v>154</v>
      </c>
      <c r="BL92" s="24" t="b">
        <f>Table7[[#This Row],[Total individuals]]=Table7[[#This Row],[Total affected population individuals]]</f>
        <v>1</v>
      </c>
      <c r="BM92" s="15" t="s">
        <v>375</v>
      </c>
      <c r="BN92" s="15" t="s">
        <v>375</v>
      </c>
      <c r="BO92" s="15" t="s">
        <v>375</v>
      </c>
      <c r="BP92" s="15" t="s">
        <v>373</v>
      </c>
      <c r="BQ92" s="15" t="s">
        <v>375</v>
      </c>
      <c r="BR92" s="15" t="s">
        <v>375</v>
      </c>
      <c r="BS92" s="15" t="s">
        <v>373</v>
      </c>
      <c r="BT92" s="15" t="s">
        <v>373</v>
      </c>
      <c r="BU92" s="15" t="s">
        <v>68</v>
      </c>
      <c r="BV92" s="15" t="s">
        <v>397</v>
      </c>
      <c r="BW92" s="15" t="s">
        <v>373</v>
      </c>
      <c r="BX92" s="15" t="s">
        <v>373</v>
      </c>
      <c r="BY92" s="15" t="s">
        <v>375</v>
      </c>
      <c r="BZ92" s="15" t="s">
        <v>373</v>
      </c>
      <c r="CA92" s="15" t="s">
        <v>373</v>
      </c>
      <c r="CB92" s="15" t="s">
        <v>382</v>
      </c>
      <c r="CC92" s="15" t="s">
        <v>377</v>
      </c>
      <c r="CD92" s="15"/>
      <c r="CE92" s="15" t="s">
        <v>430</v>
      </c>
      <c r="CF92" s="15"/>
    </row>
    <row r="93" spans="1:84" s="21" customFormat="1">
      <c r="A93" s="16">
        <v>44047</v>
      </c>
      <c r="B93" s="16">
        <v>44041</v>
      </c>
      <c r="C93" s="16">
        <v>44047</v>
      </c>
      <c r="D93" s="15" t="s">
        <v>419</v>
      </c>
      <c r="E93" s="15" t="s">
        <v>83</v>
      </c>
      <c r="F93" s="17" t="s">
        <v>193</v>
      </c>
      <c r="G93" s="17" t="s">
        <v>194</v>
      </c>
      <c r="H93" s="17" t="s">
        <v>195</v>
      </c>
      <c r="I93" s="15" t="s">
        <v>196</v>
      </c>
      <c r="J93" s="17" t="s">
        <v>730</v>
      </c>
      <c r="K93" s="15" t="s">
        <v>731</v>
      </c>
      <c r="L93" s="41">
        <v>7.4032999999999998</v>
      </c>
      <c r="M93" s="41">
        <v>30.47185</v>
      </c>
      <c r="N93" s="23" t="s">
        <v>30</v>
      </c>
      <c r="O93" s="17" t="s">
        <v>67</v>
      </c>
      <c r="P93" s="15" t="s">
        <v>449</v>
      </c>
      <c r="Q93" s="15" t="s">
        <v>83</v>
      </c>
      <c r="R93" s="17" t="s">
        <v>193</v>
      </c>
      <c r="S93" s="17" t="s">
        <v>194</v>
      </c>
      <c r="T93" s="17" t="s">
        <v>195</v>
      </c>
      <c r="U93" s="15" t="s">
        <v>196</v>
      </c>
      <c r="V93" s="15" t="s">
        <v>732</v>
      </c>
      <c r="W93" s="17">
        <v>7.4032999999999998</v>
      </c>
      <c r="X93" s="17">
        <v>30.47185</v>
      </c>
      <c r="Y93" s="15" t="s">
        <v>493</v>
      </c>
      <c r="Z93" s="15" t="s">
        <v>36</v>
      </c>
      <c r="AA93" s="15" t="s">
        <v>42</v>
      </c>
      <c r="AB93" s="15" t="s">
        <v>281</v>
      </c>
      <c r="AC93" s="15" t="s">
        <v>372</v>
      </c>
      <c r="AD93" s="15" t="s">
        <v>375</v>
      </c>
      <c r="AE93" s="15" t="s">
        <v>456</v>
      </c>
      <c r="AF93" s="15" t="s">
        <v>373</v>
      </c>
      <c r="AG93" s="15" t="s">
        <v>68</v>
      </c>
      <c r="AH93" s="15" t="s">
        <v>68</v>
      </c>
      <c r="AI93" s="15" t="s">
        <v>68</v>
      </c>
      <c r="AJ93" s="15" t="s">
        <v>68</v>
      </c>
      <c r="AK93" s="15" t="s">
        <v>68</v>
      </c>
      <c r="AL93" s="15" t="s">
        <v>373</v>
      </c>
      <c r="AM93" s="19">
        <v>5005</v>
      </c>
      <c r="AN93" s="19">
        <v>715</v>
      </c>
      <c r="AO93" s="15" t="s">
        <v>456</v>
      </c>
      <c r="AP93" s="15" t="s">
        <v>448</v>
      </c>
      <c r="AQ93" s="24">
        <v>25</v>
      </c>
      <c r="AR93" s="24">
        <v>134</v>
      </c>
      <c r="AS93" s="24">
        <v>0</v>
      </c>
      <c r="AT93" s="24">
        <v>0</v>
      </c>
      <c r="AU93" s="24">
        <v>0</v>
      </c>
      <c r="AV93" s="24">
        <v>0</v>
      </c>
      <c r="AW93" s="24">
        <f>Table7[[#This Row],[Affected population: IDP (HH) ]]+Table7[[#This Row],[Affected population: Returnee (HH) ]]+Table7[[#This Row],[Affected population: Relocated (HH) ]]</f>
        <v>25</v>
      </c>
      <c r="AX93" s="24">
        <f>Table7[[#This Row],[Affected population: IDP (ind) ]]+Table7[[#This Row],[Affected population: Returnee (ind) ]]+Table7[[#This Row],[Affected population: Relocated (ind) ]]</f>
        <v>134</v>
      </c>
      <c r="AY93" s="24">
        <v>1</v>
      </c>
      <c r="AZ93" s="24">
        <v>5</v>
      </c>
      <c r="BA93" s="24">
        <v>11</v>
      </c>
      <c r="BB93" s="24">
        <v>6</v>
      </c>
      <c r="BC93" s="24">
        <v>10</v>
      </c>
      <c r="BD93" s="24">
        <v>11</v>
      </c>
      <c r="BE93" s="24">
        <v>40</v>
      </c>
      <c r="BF93" s="24">
        <v>32</v>
      </c>
      <c r="BG93" s="24">
        <v>10</v>
      </c>
      <c r="BH93" s="24">
        <v>8</v>
      </c>
      <c r="BI93" s="24">
        <f>Table7[[#This Row],[M &lt;1]]+Table7[[#This Row],[M 1-5]]+Table7[[#This Row],[M 6-17]]+Table7[[#This Row],[M 18-59 ]]+Table7[[#This Row],[M &gt;60]]</f>
        <v>72</v>
      </c>
      <c r="BJ93" s="24">
        <f>Table7[[#This Row],[F &lt;1]]+Table7[[#This Row],[F 1-5]]+Table7[[#This Row],[F 6-17 ]]+Table7[[#This Row],[F 18-59]]+Table7[[#This Row],[F &gt;60 ]]</f>
        <v>62</v>
      </c>
      <c r="BK93" s="24">
        <f>Table7[[#This Row],[M total]]+Table7[[#This Row],[F total]]</f>
        <v>134</v>
      </c>
      <c r="BL93" s="24" t="b">
        <f>Table7[[#This Row],[Total individuals]]=Table7[[#This Row],[Total affected population individuals]]</f>
        <v>1</v>
      </c>
      <c r="BM93" s="15" t="s">
        <v>375</v>
      </c>
      <c r="BN93" s="15" t="s">
        <v>375</v>
      </c>
      <c r="BO93" s="15" t="s">
        <v>375</v>
      </c>
      <c r="BP93" s="15" t="s">
        <v>373</v>
      </c>
      <c r="BQ93" s="15" t="s">
        <v>375</v>
      </c>
      <c r="BR93" s="15" t="s">
        <v>375</v>
      </c>
      <c r="BS93" s="15" t="s">
        <v>373</v>
      </c>
      <c r="BT93" s="15" t="s">
        <v>373</v>
      </c>
      <c r="BU93" s="15" t="s">
        <v>68</v>
      </c>
      <c r="BV93" s="15" t="s">
        <v>397</v>
      </c>
      <c r="BW93" s="15" t="s">
        <v>373</v>
      </c>
      <c r="BX93" s="15" t="s">
        <v>373</v>
      </c>
      <c r="BY93" s="15" t="s">
        <v>726</v>
      </c>
      <c r="BZ93" s="15" t="s">
        <v>397</v>
      </c>
      <c r="CA93" s="15" t="s">
        <v>397</v>
      </c>
      <c r="CB93" s="15" t="s">
        <v>375</v>
      </c>
      <c r="CC93" s="15" t="s">
        <v>377</v>
      </c>
      <c r="CD93" s="15"/>
      <c r="CE93" s="15" t="s">
        <v>430</v>
      </c>
      <c r="CF93" s="15"/>
    </row>
    <row r="94" spans="1:84" s="21" customFormat="1">
      <c r="A94" s="16">
        <v>44047</v>
      </c>
      <c r="B94" s="16">
        <v>44041</v>
      </c>
      <c r="C94" s="16">
        <v>44047</v>
      </c>
      <c r="D94" s="15" t="s">
        <v>419</v>
      </c>
      <c r="E94" s="15" t="s">
        <v>83</v>
      </c>
      <c r="F94" s="17" t="s">
        <v>193</v>
      </c>
      <c r="G94" s="17" t="s">
        <v>194</v>
      </c>
      <c r="H94" s="17" t="s">
        <v>197</v>
      </c>
      <c r="I94" s="15" t="s">
        <v>198</v>
      </c>
      <c r="J94" s="17" t="s">
        <v>733</v>
      </c>
      <c r="K94" s="15" t="s">
        <v>734</v>
      </c>
      <c r="L94" s="41">
        <v>7.5991</v>
      </c>
      <c r="M94" s="41">
        <v>30.256</v>
      </c>
      <c r="N94" s="23" t="s">
        <v>30</v>
      </c>
      <c r="O94" s="17" t="s">
        <v>67</v>
      </c>
      <c r="P94" s="15" t="s">
        <v>449</v>
      </c>
      <c r="Q94" s="15" t="s">
        <v>83</v>
      </c>
      <c r="R94" s="17" t="s">
        <v>193</v>
      </c>
      <c r="S94" s="17" t="s">
        <v>194</v>
      </c>
      <c r="T94" s="17" t="s">
        <v>197</v>
      </c>
      <c r="U94" s="15" t="s">
        <v>198</v>
      </c>
      <c r="V94" s="15" t="s">
        <v>735</v>
      </c>
      <c r="W94" s="17">
        <v>7.5991</v>
      </c>
      <c r="X94" s="17">
        <v>30.256</v>
      </c>
      <c r="Y94" s="15" t="s">
        <v>370</v>
      </c>
      <c r="Z94" s="15" t="s">
        <v>36</v>
      </c>
      <c r="AA94" s="15" t="s">
        <v>42</v>
      </c>
      <c r="AB94" s="15" t="s">
        <v>281</v>
      </c>
      <c r="AC94" s="15" t="s">
        <v>372</v>
      </c>
      <c r="AD94" s="15" t="s">
        <v>375</v>
      </c>
      <c r="AE94" s="15" t="s">
        <v>456</v>
      </c>
      <c r="AF94" s="15" t="s">
        <v>373</v>
      </c>
      <c r="AG94" s="15" t="s">
        <v>68</v>
      </c>
      <c r="AH94" s="15" t="s">
        <v>68</v>
      </c>
      <c r="AI94" s="15" t="s">
        <v>68</v>
      </c>
      <c r="AJ94" s="15" t="s">
        <v>68</v>
      </c>
      <c r="AK94" s="15" t="s">
        <v>68</v>
      </c>
      <c r="AL94" s="15" t="s">
        <v>373</v>
      </c>
      <c r="AM94" s="19">
        <v>4823</v>
      </c>
      <c r="AN94" s="19">
        <v>714</v>
      </c>
      <c r="AO94" s="15" t="s">
        <v>456</v>
      </c>
      <c r="AP94" s="15" t="s">
        <v>448</v>
      </c>
      <c r="AQ94" s="24">
        <v>76</v>
      </c>
      <c r="AR94" s="24">
        <v>569</v>
      </c>
      <c r="AS94" s="24">
        <v>0</v>
      </c>
      <c r="AT94" s="24">
        <v>0</v>
      </c>
      <c r="AU94" s="24">
        <v>0</v>
      </c>
      <c r="AV94" s="24">
        <v>0</v>
      </c>
      <c r="AW94" s="24">
        <f>Table7[[#This Row],[Affected population: IDP (HH) ]]+Table7[[#This Row],[Affected population: Returnee (HH) ]]+Table7[[#This Row],[Affected population: Relocated (HH) ]]</f>
        <v>76</v>
      </c>
      <c r="AX94" s="24">
        <f>Table7[[#This Row],[Affected population: IDP (ind) ]]+Table7[[#This Row],[Affected population: Returnee (ind) ]]+Table7[[#This Row],[Affected population: Relocated (ind) ]]</f>
        <v>569</v>
      </c>
      <c r="AY94" s="24">
        <v>6</v>
      </c>
      <c r="AZ94" s="24">
        <v>8</v>
      </c>
      <c r="BA94" s="24">
        <v>15</v>
      </c>
      <c r="BB94" s="24">
        <v>18</v>
      </c>
      <c r="BC94" s="24">
        <v>89</v>
      </c>
      <c r="BD94" s="24">
        <v>91</v>
      </c>
      <c r="BE94" s="24">
        <v>160</v>
      </c>
      <c r="BF94" s="24">
        <v>180</v>
      </c>
      <c r="BG94" s="24">
        <v>2</v>
      </c>
      <c r="BH94" s="24">
        <v>0</v>
      </c>
      <c r="BI94" s="24">
        <f>Table7[[#This Row],[M &lt;1]]+Table7[[#This Row],[M 1-5]]+Table7[[#This Row],[M 6-17]]+Table7[[#This Row],[M 18-59 ]]+Table7[[#This Row],[M &gt;60]]</f>
        <v>272</v>
      </c>
      <c r="BJ94" s="24">
        <f>Table7[[#This Row],[F &lt;1]]+Table7[[#This Row],[F 1-5]]+Table7[[#This Row],[F 6-17 ]]+Table7[[#This Row],[F 18-59]]+Table7[[#This Row],[F &gt;60 ]]</f>
        <v>297</v>
      </c>
      <c r="BK94" s="24">
        <f>Table7[[#This Row],[M total]]+Table7[[#This Row],[F total]]</f>
        <v>569</v>
      </c>
      <c r="BL94" s="24" t="b">
        <f>Table7[[#This Row],[Total individuals]]=Table7[[#This Row],[Total affected population individuals]]</f>
        <v>1</v>
      </c>
      <c r="BM94" s="15" t="s">
        <v>375</v>
      </c>
      <c r="BN94" s="15" t="s">
        <v>375</v>
      </c>
      <c r="BO94" s="15" t="s">
        <v>375</v>
      </c>
      <c r="BP94" s="15" t="s">
        <v>373</v>
      </c>
      <c r="BQ94" s="15" t="s">
        <v>375</v>
      </c>
      <c r="BR94" s="15" t="s">
        <v>375</v>
      </c>
      <c r="BS94" s="15" t="s">
        <v>373</v>
      </c>
      <c r="BT94" s="15" t="s">
        <v>373</v>
      </c>
      <c r="BU94" s="15" t="s">
        <v>68</v>
      </c>
      <c r="BV94" s="15" t="s">
        <v>397</v>
      </c>
      <c r="BW94" s="15" t="s">
        <v>373</v>
      </c>
      <c r="BX94" s="15" t="s">
        <v>373</v>
      </c>
      <c r="BY94" s="15" t="s">
        <v>375</v>
      </c>
      <c r="BZ94" s="15" t="s">
        <v>373</v>
      </c>
      <c r="CA94" s="15" t="s">
        <v>373</v>
      </c>
      <c r="CB94" s="15" t="s">
        <v>375</v>
      </c>
      <c r="CC94" s="15" t="s">
        <v>377</v>
      </c>
      <c r="CD94" s="15"/>
      <c r="CE94" s="15" t="s">
        <v>430</v>
      </c>
      <c r="CF94" s="15"/>
    </row>
    <row r="95" spans="1:84" s="21" customFormat="1">
      <c r="A95" s="16">
        <v>44047</v>
      </c>
      <c r="B95" s="16">
        <v>44041</v>
      </c>
      <c r="C95" s="16">
        <v>44047</v>
      </c>
      <c r="D95" s="15" t="s">
        <v>419</v>
      </c>
      <c r="E95" s="15" t="s">
        <v>83</v>
      </c>
      <c r="F95" s="17" t="s">
        <v>193</v>
      </c>
      <c r="G95" s="17" t="s">
        <v>194</v>
      </c>
      <c r="H95" s="17" t="s">
        <v>199</v>
      </c>
      <c r="I95" s="15" t="s">
        <v>200</v>
      </c>
      <c r="J95" s="15" t="s">
        <v>736</v>
      </c>
      <c r="K95" s="15" t="s">
        <v>737</v>
      </c>
      <c r="L95" s="41">
        <v>7.7018329999999997</v>
      </c>
      <c r="M95" s="41">
        <v>30.246449999999999</v>
      </c>
      <c r="N95" s="23" t="s">
        <v>30</v>
      </c>
      <c r="O95" s="17" t="s">
        <v>67</v>
      </c>
      <c r="P95" s="15" t="s">
        <v>449</v>
      </c>
      <c r="Q95" s="15" t="s">
        <v>83</v>
      </c>
      <c r="R95" s="17" t="s">
        <v>193</v>
      </c>
      <c r="S95" s="17" t="s">
        <v>194</v>
      </c>
      <c r="T95" s="17" t="s">
        <v>199</v>
      </c>
      <c r="U95" s="15" t="s">
        <v>200</v>
      </c>
      <c r="V95" s="15" t="s">
        <v>738</v>
      </c>
      <c r="W95" s="17">
        <v>7.7089499999999997</v>
      </c>
      <c r="X95" s="17">
        <v>30.252517000000001</v>
      </c>
      <c r="Y95" s="15" t="s">
        <v>370</v>
      </c>
      <c r="Z95" s="15" t="s">
        <v>36</v>
      </c>
      <c r="AA95" s="15" t="s">
        <v>42</v>
      </c>
      <c r="AB95" s="15" t="s">
        <v>281</v>
      </c>
      <c r="AC95" s="15" t="s">
        <v>372</v>
      </c>
      <c r="AD95" s="15" t="s">
        <v>375</v>
      </c>
      <c r="AE95" s="15" t="s">
        <v>456</v>
      </c>
      <c r="AF95" s="15" t="s">
        <v>373</v>
      </c>
      <c r="AG95" s="15" t="s">
        <v>68</v>
      </c>
      <c r="AH95" s="15" t="s">
        <v>68</v>
      </c>
      <c r="AI95" s="15" t="s">
        <v>68</v>
      </c>
      <c r="AJ95" s="15" t="s">
        <v>68</v>
      </c>
      <c r="AK95" s="15" t="s">
        <v>68</v>
      </c>
      <c r="AL95" s="15" t="s">
        <v>373</v>
      </c>
      <c r="AM95" s="19" t="s">
        <v>377</v>
      </c>
      <c r="AN95" s="19" t="s">
        <v>377</v>
      </c>
      <c r="AO95" s="15" t="s">
        <v>456</v>
      </c>
      <c r="AP95" s="15" t="s">
        <v>448</v>
      </c>
      <c r="AQ95" s="24">
        <v>25</v>
      </c>
      <c r="AR95" s="24">
        <v>123</v>
      </c>
      <c r="AS95" s="24">
        <v>0</v>
      </c>
      <c r="AT95" s="24">
        <v>0</v>
      </c>
      <c r="AU95" s="24">
        <v>0</v>
      </c>
      <c r="AV95" s="24">
        <v>0</v>
      </c>
      <c r="AW95" s="24">
        <f>Table7[[#This Row],[Affected population: IDP (HH) ]]+Table7[[#This Row],[Affected population: Returnee (HH) ]]+Table7[[#This Row],[Affected population: Relocated (HH) ]]</f>
        <v>25</v>
      </c>
      <c r="AX95" s="24">
        <f>Table7[[#This Row],[Affected population: IDP (ind) ]]+Table7[[#This Row],[Affected population: Returnee (ind) ]]+Table7[[#This Row],[Affected population: Relocated (ind) ]]</f>
        <v>123</v>
      </c>
      <c r="AY95" s="24">
        <v>2</v>
      </c>
      <c r="AZ95" s="24">
        <v>1</v>
      </c>
      <c r="BA95" s="24">
        <v>2</v>
      </c>
      <c r="BB95" s="24">
        <v>4</v>
      </c>
      <c r="BC95" s="24">
        <v>11</v>
      </c>
      <c r="BD95" s="24">
        <v>17</v>
      </c>
      <c r="BE95" s="24">
        <v>25</v>
      </c>
      <c r="BF95" s="24">
        <v>30</v>
      </c>
      <c r="BG95" s="24">
        <v>21</v>
      </c>
      <c r="BH95" s="24">
        <v>10</v>
      </c>
      <c r="BI95" s="24">
        <f>Table7[[#This Row],[M &lt;1]]+Table7[[#This Row],[M 1-5]]+Table7[[#This Row],[M 6-17]]+Table7[[#This Row],[M 18-59 ]]+Table7[[#This Row],[M &gt;60]]</f>
        <v>61</v>
      </c>
      <c r="BJ95" s="24">
        <f>Table7[[#This Row],[F &lt;1]]+Table7[[#This Row],[F 1-5]]+Table7[[#This Row],[F 6-17 ]]+Table7[[#This Row],[F 18-59]]+Table7[[#This Row],[F &gt;60 ]]</f>
        <v>62</v>
      </c>
      <c r="BK95" s="24">
        <f>Table7[[#This Row],[M total]]+Table7[[#This Row],[F total]]</f>
        <v>123</v>
      </c>
      <c r="BL95" s="24" t="b">
        <f>Table7[[#This Row],[Total individuals]]=Table7[[#This Row],[Total affected population individuals]]</f>
        <v>1</v>
      </c>
      <c r="BM95" s="15" t="s">
        <v>375</v>
      </c>
      <c r="BN95" s="15" t="s">
        <v>375</v>
      </c>
      <c r="BO95" s="15" t="s">
        <v>375</v>
      </c>
      <c r="BP95" s="15" t="s">
        <v>373</v>
      </c>
      <c r="BQ95" s="15" t="s">
        <v>375</v>
      </c>
      <c r="BR95" s="15" t="s">
        <v>375</v>
      </c>
      <c r="BS95" s="15" t="s">
        <v>373</v>
      </c>
      <c r="BT95" s="15" t="s">
        <v>373</v>
      </c>
      <c r="BU95" s="15" t="s">
        <v>68</v>
      </c>
      <c r="BV95" s="15" t="s">
        <v>397</v>
      </c>
      <c r="BW95" s="15" t="s">
        <v>373</v>
      </c>
      <c r="BX95" s="15" t="s">
        <v>373</v>
      </c>
      <c r="BY95" s="15" t="s">
        <v>375</v>
      </c>
      <c r="BZ95" s="15" t="s">
        <v>373</v>
      </c>
      <c r="CA95" s="15" t="s">
        <v>373</v>
      </c>
      <c r="CB95" s="15" t="s">
        <v>375</v>
      </c>
      <c r="CC95" s="15" t="s">
        <v>377</v>
      </c>
      <c r="CD95" s="15"/>
      <c r="CE95" s="15" t="s">
        <v>378</v>
      </c>
      <c r="CF95" s="15"/>
    </row>
    <row r="96" spans="1:84" s="21" customFormat="1">
      <c r="A96" s="16">
        <v>44047</v>
      </c>
      <c r="B96" s="16">
        <v>44041</v>
      </c>
      <c r="C96" s="16">
        <v>44047</v>
      </c>
      <c r="D96" s="15" t="s">
        <v>419</v>
      </c>
      <c r="E96" s="15" t="s">
        <v>83</v>
      </c>
      <c r="F96" s="17" t="s">
        <v>193</v>
      </c>
      <c r="G96" s="17" t="s">
        <v>194</v>
      </c>
      <c r="H96" s="17" t="s">
        <v>205</v>
      </c>
      <c r="I96" s="15" t="s">
        <v>206</v>
      </c>
      <c r="J96" s="17" t="s">
        <v>739</v>
      </c>
      <c r="K96" s="15" t="s">
        <v>740</v>
      </c>
      <c r="L96" s="41">
        <v>7.4633500000000002</v>
      </c>
      <c r="M96" s="41">
        <v>30.401282999999999</v>
      </c>
      <c r="N96" s="23" t="s">
        <v>30</v>
      </c>
      <c r="O96" s="17" t="s">
        <v>67</v>
      </c>
      <c r="P96" s="15" t="s">
        <v>449</v>
      </c>
      <c r="Q96" s="15" t="s">
        <v>83</v>
      </c>
      <c r="R96" s="17" t="s">
        <v>193</v>
      </c>
      <c r="S96" s="17" t="s">
        <v>194</v>
      </c>
      <c r="T96" s="17" t="s">
        <v>205</v>
      </c>
      <c r="U96" s="15" t="s">
        <v>206</v>
      </c>
      <c r="V96" s="15" t="s">
        <v>741</v>
      </c>
      <c r="W96" s="17">
        <v>7.4633500000000002</v>
      </c>
      <c r="X96" s="17">
        <v>30.401282999999999</v>
      </c>
      <c r="Y96" s="15" t="s">
        <v>370</v>
      </c>
      <c r="Z96" s="15" t="s">
        <v>36</v>
      </c>
      <c r="AA96" s="15" t="s">
        <v>42</v>
      </c>
      <c r="AB96" s="15" t="s">
        <v>281</v>
      </c>
      <c r="AC96" s="15" t="s">
        <v>372</v>
      </c>
      <c r="AD96" s="15" t="s">
        <v>375</v>
      </c>
      <c r="AE96" s="15" t="s">
        <v>456</v>
      </c>
      <c r="AF96" s="15" t="s">
        <v>373</v>
      </c>
      <c r="AG96" s="15" t="s">
        <v>68</v>
      </c>
      <c r="AH96" s="15" t="s">
        <v>68</v>
      </c>
      <c r="AI96" s="15" t="s">
        <v>68</v>
      </c>
      <c r="AJ96" s="15" t="s">
        <v>68</v>
      </c>
      <c r="AK96" s="15" t="s">
        <v>68</v>
      </c>
      <c r="AL96" s="15" t="s">
        <v>373</v>
      </c>
      <c r="AM96" s="19">
        <v>2205</v>
      </c>
      <c r="AN96" s="19">
        <v>315</v>
      </c>
      <c r="AO96" s="15" t="s">
        <v>456</v>
      </c>
      <c r="AP96" s="15" t="s">
        <v>448</v>
      </c>
      <c r="AQ96" s="24">
        <v>20</v>
      </c>
      <c r="AR96" s="24">
        <v>140</v>
      </c>
      <c r="AS96" s="24">
        <v>0</v>
      </c>
      <c r="AT96" s="24">
        <v>0</v>
      </c>
      <c r="AU96" s="24">
        <v>0</v>
      </c>
      <c r="AV96" s="24">
        <v>0</v>
      </c>
      <c r="AW96" s="24">
        <f>Table7[[#This Row],[Affected population: IDP (HH) ]]+Table7[[#This Row],[Affected population: Returnee (HH) ]]+Table7[[#This Row],[Affected population: Relocated (HH) ]]</f>
        <v>20</v>
      </c>
      <c r="AX96" s="24">
        <f>Table7[[#This Row],[Affected population: IDP (ind) ]]+Table7[[#This Row],[Affected population: Returnee (ind) ]]+Table7[[#This Row],[Affected population: Relocated (ind) ]]</f>
        <v>140</v>
      </c>
      <c r="AY96" s="24">
        <v>4</v>
      </c>
      <c r="AZ96" s="24">
        <v>5</v>
      </c>
      <c r="BA96" s="24">
        <v>7</v>
      </c>
      <c r="BB96" s="24">
        <v>9</v>
      </c>
      <c r="BC96" s="24">
        <v>10</v>
      </c>
      <c r="BD96" s="24">
        <v>48</v>
      </c>
      <c r="BE96" s="24">
        <v>5</v>
      </c>
      <c r="BF96" s="24">
        <v>47</v>
      </c>
      <c r="BG96" s="24">
        <v>2</v>
      </c>
      <c r="BH96" s="24">
        <v>3</v>
      </c>
      <c r="BI96" s="24">
        <f>Table7[[#This Row],[M &lt;1]]+Table7[[#This Row],[M 1-5]]+Table7[[#This Row],[M 6-17]]+Table7[[#This Row],[M 18-59 ]]+Table7[[#This Row],[M &gt;60]]</f>
        <v>28</v>
      </c>
      <c r="BJ96" s="24">
        <f>Table7[[#This Row],[F &lt;1]]+Table7[[#This Row],[F 1-5]]+Table7[[#This Row],[F 6-17 ]]+Table7[[#This Row],[F 18-59]]+Table7[[#This Row],[F &gt;60 ]]</f>
        <v>112</v>
      </c>
      <c r="BK96" s="24">
        <f>Table7[[#This Row],[M total]]+Table7[[#This Row],[F total]]</f>
        <v>140</v>
      </c>
      <c r="BL96" s="24" t="b">
        <f>Table7[[#This Row],[Total individuals]]=Table7[[#This Row],[Total affected population individuals]]</f>
        <v>1</v>
      </c>
      <c r="BM96" s="15" t="s">
        <v>375</v>
      </c>
      <c r="BN96" s="15" t="s">
        <v>375</v>
      </c>
      <c r="BO96" s="15" t="s">
        <v>375</v>
      </c>
      <c r="BP96" s="15" t="s">
        <v>373</v>
      </c>
      <c r="BQ96" s="15" t="s">
        <v>375</v>
      </c>
      <c r="BR96" s="15" t="s">
        <v>375</v>
      </c>
      <c r="BS96" s="15" t="s">
        <v>373</v>
      </c>
      <c r="BT96" s="15" t="s">
        <v>373</v>
      </c>
      <c r="BU96" s="15" t="s">
        <v>68</v>
      </c>
      <c r="BV96" s="15" t="s">
        <v>397</v>
      </c>
      <c r="BW96" s="15" t="s">
        <v>373</v>
      </c>
      <c r="BX96" s="15" t="s">
        <v>373</v>
      </c>
      <c r="BY96" s="15" t="s">
        <v>375</v>
      </c>
      <c r="BZ96" s="15" t="s">
        <v>373</v>
      </c>
      <c r="CA96" s="15" t="s">
        <v>397</v>
      </c>
      <c r="CB96" s="15" t="s">
        <v>375</v>
      </c>
      <c r="CC96" s="15" t="s">
        <v>377</v>
      </c>
      <c r="CD96" s="15"/>
      <c r="CE96" s="15" t="s">
        <v>430</v>
      </c>
      <c r="CF96" s="15"/>
    </row>
    <row r="97" spans="1:84" s="21" customFormat="1">
      <c r="A97" s="16">
        <v>44047</v>
      </c>
      <c r="B97" s="16">
        <v>44041</v>
      </c>
      <c r="C97" s="16">
        <v>44047</v>
      </c>
      <c r="D97" s="15" t="s">
        <v>419</v>
      </c>
      <c r="E97" s="15" t="s">
        <v>83</v>
      </c>
      <c r="F97" s="17" t="s">
        <v>193</v>
      </c>
      <c r="G97" s="17" t="s">
        <v>194</v>
      </c>
      <c r="H97" s="17" t="s">
        <v>195</v>
      </c>
      <c r="I97" s="15" t="s">
        <v>196</v>
      </c>
      <c r="J97" s="17" t="s">
        <v>742</v>
      </c>
      <c r="K97" s="15" t="s">
        <v>743</v>
      </c>
      <c r="L97" s="41">
        <v>7.383</v>
      </c>
      <c r="M97" s="41">
        <v>30.466000000000001</v>
      </c>
      <c r="N97" s="23" t="s">
        <v>30</v>
      </c>
      <c r="O97" s="17" t="s">
        <v>67</v>
      </c>
      <c r="P97" s="15" t="s">
        <v>449</v>
      </c>
      <c r="Q97" s="15" t="s">
        <v>83</v>
      </c>
      <c r="R97" s="17" t="s">
        <v>193</v>
      </c>
      <c r="S97" s="17" t="s">
        <v>194</v>
      </c>
      <c r="T97" s="17" t="s">
        <v>195</v>
      </c>
      <c r="U97" s="15" t="s">
        <v>196</v>
      </c>
      <c r="V97" s="15" t="s">
        <v>744</v>
      </c>
      <c r="W97" s="17">
        <v>7.383</v>
      </c>
      <c r="X97" s="17">
        <v>30.466000000000001</v>
      </c>
      <c r="Y97" s="15" t="s">
        <v>370</v>
      </c>
      <c r="Z97" s="15" t="s">
        <v>36</v>
      </c>
      <c r="AA97" s="15" t="s">
        <v>42</v>
      </c>
      <c r="AB97" s="15" t="s">
        <v>281</v>
      </c>
      <c r="AC97" s="15" t="s">
        <v>372</v>
      </c>
      <c r="AD97" s="15" t="s">
        <v>375</v>
      </c>
      <c r="AE97" s="15" t="s">
        <v>456</v>
      </c>
      <c r="AF97" s="15" t="s">
        <v>373</v>
      </c>
      <c r="AG97" s="15" t="s">
        <v>68</v>
      </c>
      <c r="AH97" s="15" t="s">
        <v>68</v>
      </c>
      <c r="AI97" s="15" t="s">
        <v>68</v>
      </c>
      <c r="AJ97" s="15" t="s">
        <v>68</v>
      </c>
      <c r="AK97" s="15" t="s">
        <v>68</v>
      </c>
      <c r="AL97" s="15" t="s">
        <v>373</v>
      </c>
      <c r="AM97" s="19">
        <v>2304</v>
      </c>
      <c r="AN97" s="19">
        <v>329</v>
      </c>
      <c r="AO97" s="15" t="s">
        <v>456</v>
      </c>
      <c r="AP97" s="15" t="s">
        <v>448</v>
      </c>
      <c r="AQ97" s="24">
        <v>46</v>
      </c>
      <c r="AR97" s="24">
        <v>276</v>
      </c>
      <c r="AS97" s="24">
        <v>0</v>
      </c>
      <c r="AT97" s="24">
        <v>0</v>
      </c>
      <c r="AU97" s="24">
        <v>0</v>
      </c>
      <c r="AV97" s="24">
        <v>0</v>
      </c>
      <c r="AW97" s="24">
        <f>Table7[[#This Row],[Affected population: IDP (HH) ]]+Table7[[#This Row],[Affected population: Returnee (HH) ]]+Table7[[#This Row],[Affected population: Relocated (HH) ]]</f>
        <v>46</v>
      </c>
      <c r="AX97" s="24">
        <f>Table7[[#This Row],[Affected population: IDP (ind) ]]+Table7[[#This Row],[Affected population: Returnee (ind) ]]+Table7[[#This Row],[Affected population: Relocated (ind) ]]</f>
        <v>276</v>
      </c>
      <c r="AY97" s="24">
        <v>5</v>
      </c>
      <c r="AZ97" s="24">
        <v>7</v>
      </c>
      <c r="BA97" s="24">
        <v>11</v>
      </c>
      <c r="BB97" s="24">
        <v>16</v>
      </c>
      <c r="BC97" s="24">
        <v>37</v>
      </c>
      <c r="BD97" s="24">
        <v>50</v>
      </c>
      <c r="BE97" s="24">
        <v>53</v>
      </c>
      <c r="BF97" s="24">
        <v>74</v>
      </c>
      <c r="BG97" s="24">
        <v>10</v>
      </c>
      <c r="BH97" s="24">
        <v>13</v>
      </c>
      <c r="BI97" s="24">
        <f>Table7[[#This Row],[M &lt;1]]+Table7[[#This Row],[M 1-5]]+Table7[[#This Row],[M 6-17]]+Table7[[#This Row],[M 18-59 ]]+Table7[[#This Row],[M &gt;60]]</f>
        <v>116</v>
      </c>
      <c r="BJ97" s="24">
        <f>Table7[[#This Row],[F &lt;1]]+Table7[[#This Row],[F 1-5]]+Table7[[#This Row],[F 6-17 ]]+Table7[[#This Row],[F 18-59]]+Table7[[#This Row],[F &gt;60 ]]</f>
        <v>160</v>
      </c>
      <c r="BK97" s="24">
        <f>Table7[[#This Row],[M total]]+Table7[[#This Row],[F total]]</f>
        <v>276</v>
      </c>
      <c r="BL97" s="24" t="b">
        <f>Table7[[#This Row],[Total individuals]]=Table7[[#This Row],[Total affected population individuals]]</f>
        <v>1</v>
      </c>
      <c r="BM97" s="15" t="s">
        <v>375</v>
      </c>
      <c r="BN97" s="15" t="s">
        <v>375</v>
      </c>
      <c r="BO97" s="15" t="s">
        <v>375</v>
      </c>
      <c r="BP97" s="15" t="s">
        <v>373</v>
      </c>
      <c r="BQ97" s="15" t="s">
        <v>375</v>
      </c>
      <c r="BR97" s="15" t="s">
        <v>375</v>
      </c>
      <c r="BS97" s="15" t="s">
        <v>373</v>
      </c>
      <c r="BT97" s="15" t="s">
        <v>373</v>
      </c>
      <c r="BU97" s="15" t="s">
        <v>68</v>
      </c>
      <c r="BV97" s="15" t="s">
        <v>397</v>
      </c>
      <c r="BW97" s="15" t="s">
        <v>373</v>
      </c>
      <c r="BX97" s="15" t="s">
        <v>373</v>
      </c>
      <c r="BY97" s="15" t="s">
        <v>726</v>
      </c>
      <c r="BZ97" s="15" t="s">
        <v>397</v>
      </c>
      <c r="CA97" s="15" t="s">
        <v>397</v>
      </c>
      <c r="CB97" s="15" t="s">
        <v>375</v>
      </c>
      <c r="CC97" s="15" t="s">
        <v>377</v>
      </c>
      <c r="CD97" s="15"/>
      <c r="CE97" s="15" t="s">
        <v>378</v>
      </c>
      <c r="CF97" s="15"/>
    </row>
    <row r="98" spans="1:84" s="21" customFormat="1">
      <c r="A98" s="16">
        <v>44047</v>
      </c>
      <c r="B98" s="16">
        <v>44041</v>
      </c>
      <c r="C98" s="16">
        <v>44047</v>
      </c>
      <c r="D98" s="15" t="s">
        <v>419</v>
      </c>
      <c r="E98" s="15" t="s">
        <v>83</v>
      </c>
      <c r="F98" s="17" t="s">
        <v>207</v>
      </c>
      <c r="G98" s="15" t="s">
        <v>208</v>
      </c>
      <c r="H98" s="17" t="s">
        <v>745</v>
      </c>
      <c r="I98" s="15" t="s">
        <v>208</v>
      </c>
      <c r="J98" s="15" t="s">
        <v>736</v>
      </c>
      <c r="K98" s="15" t="s">
        <v>208</v>
      </c>
      <c r="L98" s="41">
        <v>9.9154199999999992</v>
      </c>
      <c r="M98" s="41">
        <v>29.981089999999998</v>
      </c>
      <c r="N98" s="23" t="s">
        <v>28</v>
      </c>
      <c r="O98" s="17" t="s">
        <v>67</v>
      </c>
      <c r="P98" s="15" t="s">
        <v>419</v>
      </c>
      <c r="Q98" s="15" t="s">
        <v>83</v>
      </c>
      <c r="R98" s="17" t="s">
        <v>207</v>
      </c>
      <c r="S98" s="15" t="s">
        <v>208</v>
      </c>
      <c r="T98" s="17" t="s">
        <v>721</v>
      </c>
      <c r="U98" s="15" t="s">
        <v>746</v>
      </c>
      <c r="V98" s="15" t="s">
        <v>747</v>
      </c>
      <c r="W98" s="17">
        <v>9.4406199999999991</v>
      </c>
      <c r="X98" s="17">
        <v>30.282160000000001</v>
      </c>
      <c r="Y98" s="15" t="s">
        <v>469</v>
      </c>
      <c r="Z98" s="15" t="s">
        <v>37</v>
      </c>
      <c r="AA98" s="15" t="s">
        <v>392</v>
      </c>
      <c r="AB98" s="15" t="s">
        <v>281</v>
      </c>
      <c r="AC98" s="15" t="s">
        <v>372</v>
      </c>
      <c r="AD98" s="15" t="s">
        <v>375</v>
      </c>
      <c r="AE98" s="15" t="s">
        <v>374</v>
      </c>
      <c r="AF98" s="15" t="s">
        <v>373</v>
      </c>
      <c r="AG98" s="15" t="s">
        <v>68</v>
      </c>
      <c r="AH98" s="15" t="s">
        <v>68</v>
      </c>
      <c r="AI98" s="15" t="s">
        <v>68</v>
      </c>
      <c r="AJ98" s="15" t="s">
        <v>68</v>
      </c>
      <c r="AK98" s="15" t="s">
        <v>68</v>
      </c>
      <c r="AL98" s="15" t="s">
        <v>375</v>
      </c>
      <c r="AM98" s="15" t="s">
        <v>68</v>
      </c>
      <c r="AN98" s="15" t="s">
        <v>68</v>
      </c>
      <c r="AO98" s="15" t="s">
        <v>68</v>
      </c>
      <c r="AP98" s="15" t="s">
        <v>68</v>
      </c>
      <c r="AQ98" s="24">
        <v>38</v>
      </c>
      <c r="AR98" s="24">
        <v>255</v>
      </c>
      <c r="AS98" s="24">
        <v>0</v>
      </c>
      <c r="AT98" s="24">
        <v>0</v>
      </c>
      <c r="AU98" s="24">
        <v>0</v>
      </c>
      <c r="AV98" s="24">
        <v>0</v>
      </c>
      <c r="AW98" s="24">
        <f>Table7[[#This Row],[Affected population: IDP (HH) ]]+Table7[[#This Row],[Affected population: Returnee (HH) ]]+Table7[[#This Row],[Affected population: Relocated (HH) ]]</f>
        <v>38</v>
      </c>
      <c r="AX98" s="24">
        <f>Table7[[#This Row],[Affected population: IDP (ind) ]]+Table7[[#This Row],[Affected population: Returnee (ind) ]]+Table7[[#This Row],[Affected population: Relocated (ind) ]]</f>
        <v>255</v>
      </c>
      <c r="AY98" s="24">
        <v>8</v>
      </c>
      <c r="AZ98" s="24">
        <v>4</v>
      </c>
      <c r="BA98" s="24">
        <v>10</v>
      </c>
      <c r="BB98" s="24">
        <v>13</v>
      </c>
      <c r="BC98" s="24">
        <v>39</v>
      </c>
      <c r="BD98" s="24">
        <v>48</v>
      </c>
      <c r="BE98" s="24">
        <v>50</v>
      </c>
      <c r="BF98" s="24">
        <v>72</v>
      </c>
      <c r="BG98" s="24">
        <v>5</v>
      </c>
      <c r="BH98" s="24">
        <v>6</v>
      </c>
      <c r="BI98" s="24">
        <f>Table7[[#This Row],[M &lt;1]]+Table7[[#This Row],[M 1-5]]+Table7[[#This Row],[M 6-17]]+Table7[[#This Row],[M 18-59 ]]+Table7[[#This Row],[M &gt;60]]</f>
        <v>112</v>
      </c>
      <c r="BJ98" s="24">
        <f>Table7[[#This Row],[F &lt;1]]+Table7[[#This Row],[F 1-5]]+Table7[[#This Row],[F 6-17 ]]+Table7[[#This Row],[F 18-59]]+Table7[[#This Row],[F &gt;60 ]]</f>
        <v>143</v>
      </c>
      <c r="BK98" s="24">
        <f>Table7[[#This Row],[M total]]+Table7[[#This Row],[F total]]</f>
        <v>255</v>
      </c>
      <c r="BL98" s="24" t="b">
        <f>Table7[[#This Row],[Total individuals]]=Table7[[#This Row],[Total affected population individuals]]</f>
        <v>1</v>
      </c>
      <c r="BM98" s="15" t="s">
        <v>375</v>
      </c>
      <c r="BN98" s="15" t="s">
        <v>375</v>
      </c>
      <c r="BO98" s="15" t="s">
        <v>375</v>
      </c>
      <c r="BP98" s="15" t="s">
        <v>373</v>
      </c>
      <c r="BQ98" s="15" t="s">
        <v>375</v>
      </c>
      <c r="BR98" s="15" t="s">
        <v>373</v>
      </c>
      <c r="BS98" s="15" t="s">
        <v>375</v>
      </c>
      <c r="BT98" s="15" t="s">
        <v>373</v>
      </c>
      <c r="BU98" s="15" t="s">
        <v>68</v>
      </c>
      <c r="BV98" s="15" t="s">
        <v>373</v>
      </c>
      <c r="BW98" s="15" t="s">
        <v>373</v>
      </c>
      <c r="BX98" s="15" t="s">
        <v>373</v>
      </c>
      <c r="BY98" s="15" t="s">
        <v>726</v>
      </c>
      <c r="BZ98" s="15" t="s">
        <v>373</v>
      </c>
      <c r="CA98" s="15" t="s">
        <v>726</v>
      </c>
      <c r="CB98" s="15" t="s">
        <v>726</v>
      </c>
      <c r="CC98" s="15" t="s">
        <v>377</v>
      </c>
      <c r="CD98" s="15"/>
      <c r="CE98" s="15" t="s">
        <v>378</v>
      </c>
      <c r="CF98" s="15"/>
    </row>
    <row r="99" spans="1:84" s="21" customFormat="1">
      <c r="A99" s="16">
        <v>44047</v>
      </c>
      <c r="B99" s="16">
        <v>44041</v>
      </c>
      <c r="C99" s="16">
        <v>44047</v>
      </c>
      <c r="D99" s="15" t="s">
        <v>419</v>
      </c>
      <c r="E99" s="15" t="s">
        <v>83</v>
      </c>
      <c r="F99" s="17" t="s">
        <v>193</v>
      </c>
      <c r="G99" s="17" t="s">
        <v>194</v>
      </c>
      <c r="H99" s="17" t="s">
        <v>203</v>
      </c>
      <c r="I99" s="17" t="s">
        <v>204</v>
      </c>
      <c r="J99" s="17" t="s">
        <v>748</v>
      </c>
      <c r="K99" s="15" t="s">
        <v>749</v>
      </c>
      <c r="L99" s="41">
        <v>7.4119000000000002</v>
      </c>
      <c r="M99" s="41">
        <v>30.45205</v>
      </c>
      <c r="N99" s="23" t="s">
        <v>30</v>
      </c>
      <c r="O99" s="17" t="s">
        <v>67</v>
      </c>
      <c r="P99" s="15" t="s">
        <v>449</v>
      </c>
      <c r="Q99" s="15" t="s">
        <v>83</v>
      </c>
      <c r="R99" s="17" t="s">
        <v>193</v>
      </c>
      <c r="S99" s="17" t="s">
        <v>194</v>
      </c>
      <c r="T99" s="17" t="s">
        <v>203</v>
      </c>
      <c r="U99" s="17" t="s">
        <v>204</v>
      </c>
      <c r="V99" s="15" t="s">
        <v>750</v>
      </c>
      <c r="W99" s="17">
        <v>7.4119000000000002</v>
      </c>
      <c r="X99" s="17">
        <v>30.45205</v>
      </c>
      <c r="Y99" s="15" t="s">
        <v>370</v>
      </c>
      <c r="Z99" s="15" t="s">
        <v>36</v>
      </c>
      <c r="AA99" s="15" t="s">
        <v>42</v>
      </c>
      <c r="AB99" s="15" t="s">
        <v>281</v>
      </c>
      <c r="AC99" s="15" t="s">
        <v>372</v>
      </c>
      <c r="AD99" s="15" t="s">
        <v>375</v>
      </c>
      <c r="AE99" s="15" t="s">
        <v>456</v>
      </c>
      <c r="AF99" s="15" t="s">
        <v>373</v>
      </c>
      <c r="AG99" s="15" t="s">
        <v>68</v>
      </c>
      <c r="AH99" s="15" t="s">
        <v>68</v>
      </c>
      <c r="AI99" s="15" t="s">
        <v>68</v>
      </c>
      <c r="AJ99" s="15" t="s">
        <v>68</v>
      </c>
      <c r="AK99" s="15" t="s">
        <v>68</v>
      </c>
      <c r="AL99" s="15" t="s">
        <v>373</v>
      </c>
      <c r="AM99" s="19">
        <v>3185</v>
      </c>
      <c r="AN99" s="19">
        <v>455</v>
      </c>
      <c r="AO99" s="15" t="s">
        <v>456</v>
      </c>
      <c r="AP99" s="15" t="s">
        <v>448</v>
      </c>
      <c r="AQ99" s="24">
        <v>9</v>
      </c>
      <c r="AR99" s="24">
        <v>49</v>
      </c>
      <c r="AS99" s="24">
        <v>0</v>
      </c>
      <c r="AT99" s="24">
        <v>0</v>
      </c>
      <c r="AU99" s="24">
        <v>0</v>
      </c>
      <c r="AV99" s="24">
        <v>0</v>
      </c>
      <c r="AW99" s="24">
        <f>Table7[[#This Row],[Affected population: IDP (HH) ]]+Table7[[#This Row],[Affected population: Returnee (HH) ]]+Table7[[#This Row],[Affected population: Relocated (HH) ]]</f>
        <v>9</v>
      </c>
      <c r="AX99" s="24">
        <f>Table7[[#This Row],[Affected population: IDP (ind) ]]+Table7[[#This Row],[Affected population: Returnee (ind) ]]+Table7[[#This Row],[Affected population: Relocated (ind) ]]</f>
        <v>49</v>
      </c>
      <c r="AY99" s="24">
        <v>3</v>
      </c>
      <c r="AZ99" s="24">
        <v>2</v>
      </c>
      <c r="BA99" s="24">
        <v>4</v>
      </c>
      <c r="BB99" s="24">
        <v>4</v>
      </c>
      <c r="BC99" s="24">
        <v>6</v>
      </c>
      <c r="BD99" s="24">
        <v>5</v>
      </c>
      <c r="BE99" s="24">
        <v>8</v>
      </c>
      <c r="BF99" s="24">
        <v>13</v>
      </c>
      <c r="BG99" s="24">
        <v>0</v>
      </c>
      <c r="BH99" s="24">
        <v>4</v>
      </c>
      <c r="BI99" s="24">
        <f>Table7[[#This Row],[M &lt;1]]+Table7[[#This Row],[M 1-5]]+Table7[[#This Row],[M 6-17]]+Table7[[#This Row],[M 18-59 ]]+Table7[[#This Row],[M &gt;60]]</f>
        <v>21</v>
      </c>
      <c r="BJ99" s="24">
        <f>Table7[[#This Row],[F &lt;1]]+Table7[[#This Row],[F 1-5]]+Table7[[#This Row],[F 6-17 ]]+Table7[[#This Row],[F 18-59]]+Table7[[#This Row],[F &gt;60 ]]</f>
        <v>28</v>
      </c>
      <c r="BK99" s="24">
        <f>Table7[[#This Row],[M total]]+Table7[[#This Row],[F total]]</f>
        <v>49</v>
      </c>
      <c r="BL99" s="24" t="b">
        <f>Table7[[#This Row],[Total individuals]]=Table7[[#This Row],[Total affected population individuals]]</f>
        <v>1</v>
      </c>
      <c r="BM99" s="15" t="s">
        <v>375</v>
      </c>
      <c r="BN99" s="15" t="s">
        <v>375</v>
      </c>
      <c r="BO99" s="15" t="s">
        <v>375</v>
      </c>
      <c r="BP99" s="15" t="s">
        <v>373</v>
      </c>
      <c r="BQ99" s="15" t="s">
        <v>375</v>
      </c>
      <c r="BR99" s="15" t="s">
        <v>375</v>
      </c>
      <c r="BS99" s="15" t="s">
        <v>373</v>
      </c>
      <c r="BT99" s="15" t="s">
        <v>373</v>
      </c>
      <c r="BU99" s="15" t="s">
        <v>68</v>
      </c>
      <c r="BV99" s="15" t="s">
        <v>397</v>
      </c>
      <c r="BW99" s="15" t="s">
        <v>373</v>
      </c>
      <c r="BX99" s="15" t="s">
        <v>373</v>
      </c>
      <c r="BY99" s="15" t="s">
        <v>375</v>
      </c>
      <c r="BZ99" s="15" t="s">
        <v>397</v>
      </c>
      <c r="CA99" s="15" t="s">
        <v>373</v>
      </c>
      <c r="CB99" s="15" t="s">
        <v>375</v>
      </c>
      <c r="CC99" s="15" t="s">
        <v>377</v>
      </c>
      <c r="CD99" s="15"/>
      <c r="CE99" s="15" t="s">
        <v>430</v>
      </c>
      <c r="CF99" s="15"/>
    </row>
    <row r="100" spans="1:84" s="21" customFormat="1">
      <c r="A100" s="16">
        <v>44047</v>
      </c>
      <c r="B100" s="16">
        <v>44041</v>
      </c>
      <c r="C100" s="16">
        <v>44047</v>
      </c>
      <c r="D100" s="15" t="s">
        <v>419</v>
      </c>
      <c r="E100" s="15" t="s">
        <v>83</v>
      </c>
      <c r="F100" s="17" t="s">
        <v>193</v>
      </c>
      <c r="G100" s="17" t="s">
        <v>194</v>
      </c>
      <c r="H100" s="17" t="s">
        <v>199</v>
      </c>
      <c r="I100" s="15" t="s">
        <v>200</v>
      </c>
      <c r="J100" s="17" t="s">
        <v>751</v>
      </c>
      <c r="K100" s="15" t="s">
        <v>752</v>
      </c>
      <c r="L100" s="41">
        <v>7.75</v>
      </c>
      <c r="M100" s="41">
        <v>30.266666699999998</v>
      </c>
      <c r="N100" s="23" t="s">
        <v>30</v>
      </c>
      <c r="O100" s="17" t="s">
        <v>67</v>
      </c>
      <c r="P100" s="15" t="s">
        <v>449</v>
      </c>
      <c r="Q100" s="15" t="s">
        <v>83</v>
      </c>
      <c r="R100" s="17" t="s">
        <v>193</v>
      </c>
      <c r="S100" s="17" t="s">
        <v>194</v>
      </c>
      <c r="T100" s="17" t="s">
        <v>199</v>
      </c>
      <c r="U100" s="15" t="s">
        <v>200</v>
      </c>
      <c r="V100" s="15" t="s">
        <v>753</v>
      </c>
      <c r="W100" s="17">
        <v>7.777337148</v>
      </c>
      <c r="X100" s="17">
        <v>30.11710347</v>
      </c>
      <c r="Y100" s="15" t="s">
        <v>370</v>
      </c>
      <c r="Z100" s="15" t="s">
        <v>36</v>
      </c>
      <c r="AA100" s="15" t="s">
        <v>42</v>
      </c>
      <c r="AB100" s="15" t="s">
        <v>281</v>
      </c>
      <c r="AC100" s="15" t="s">
        <v>372</v>
      </c>
      <c r="AD100" s="15" t="s">
        <v>375</v>
      </c>
      <c r="AE100" s="15" t="s">
        <v>456</v>
      </c>
      <c r="AF100" s="15" t="s">
        <v>373</v>
      </c>
      <c r="AG100" s="15" t="s">
        <v>68</v>
      </c>
      <c r="AH100" s="15" t="s">
        <v>68</v>
      </c>
      <c r="AI100" s="15" t="s">
        <v>68</v>
      </c>
      <c r="AJ100" s="15" t="s">
        <v>68</v>
      </c>
      <c r="AK100" s="15" t="s">
        <v>68</v>
      </c>
      <c r="AL100" s="15" t="s">
        <v>373</v>
      </c>
      <c r="AM100" s="19">
        <v>10094</v>
      </c>
      <c r="AN100" s="19">
        <v>1642</v>
      </c>
      <c r="AO100" s="15" t="s">
        <v>456</v>
      </c>
      <c r="AP100" s="15" t="s">
        <v>448</v>
      </c>
      <c r="AQ100" s="24">
        <v>43</v>
      </c>
      <c r="AR100" s="24">
        <v>315</v>
      </c>
      <c r="AS100" s="24">
        <v>0</v>
      </c>
      <c r="AT100" s="24">
        <v>0</v>
      </c>
      <c r="AU100" s="24">
        <v>0</v>
      </c>
      <c r="AV100" s="24">
        <v>0</v>
      </c>
      <c r="AW100" s="24">
        <f>Table7[[#This Row],[Affected population: IDP (HH) ]]+Table7[[#This Row],[Affected population: Returnee (HH) ]]+Table7[[#This Row],[Affected population: Relocated (HH) ]]</f>
        <v>43</v>
      </c>
      <c r="AX100" s="24">
        <f>Table7[[#This Row],[Affected population: IDP (ind) ]]+Table7[[#This Row],[Affected population: Returnee (ind) ]]+Table7[[#This Row],[Affected population: Relocated (ind) ]]</f>
        <v>315</v>
      </c>
      <c r="AY100" s="24">
        <v>16</v>
      </c>
      <c r="AZ100" s="24">
        <v>18</v>
      </c>
      <c r="BA100" s="24">
        <v>29</v>
      </c>
      <c r="BB100" s="24">
        <v>26</v>
      </c>
      <c r="BC100" s="24">
        <v>36</v>
      </c>
      <c r="BD100" s="24">
        <v>42</v>
      </c>
      <c r="BE100" s="24">
        <v>57</v>
      </c>
      <c r="BF100" s="24">
        <v>65</v>
      </c>
      <c r="BG100" s="24">
        <v>12</v>
      </c>
      <c r="BH100" s="24">
        <v>14</v>
      </c>
      <c r="BI100" s="24">
        <f>Table7[[#This Row],[M &lt;1]]+Table7[[#This Row],[M 1-5]]+Table7[[#This Row],[M 6-17]]+Table7[[#This Row],[M 18-59 ]]+Table7[[#This Row],[M &gt;60]]</f>
        <v>150</v>
      </c>
      <c r="BJ100" s="24">
        <f>Table7[[#This Row],[F &lt;1]]+Table7[[#This Row],[F 1-5]]+Table7[[#This Row],[F 6-17 ]]+Table7[[#This Row],[F 18-59]]+Table7[[#This Row],[F &gt;60 ]]</f>
        <v>165</v>
      </c>
      <c r="BK100" s="24">
        <f>Table7[[#This Row],[M total]]+Table7[[#This Row],[F total]]</f>
        <v>315</v>
      </c>
      <c r="BL100" s="24" t="b">
        <f>Table7[[#This Row],[Total individuals]]=Table7[[#This Row],[Total affected population individuals]]</f>
        <v>1</v>
      </c>
      <c r="BM100" s="15" t="s">
        <v>375</v>
      </c>
      <c r="BN100" s="15" t="s">
        <v>375</v>
      </c>
      <c r="BO100" s="15" t="s">
        <v>375</v>
      </c>
      <c r="BP100" s="15" t="s">
        <v>373</v>
      </c>
      <c r="BQ100" s="15" t="s">
        <v>375</v>
      </c>
      <c r="BR100" s="15" t="s">
        <v>375</v>
      </c>
      <c r="BS100" s="15" t="s">
        <v>373</v>
      </c>
      <c r="BT100" s="15" t="s">
        <v>373</v>
      </c>
      <c r="BU100" s="15" t="s">
        <v>68</v>
      </c>
      <c r="BV100" s="15" t="s">
        <v>397</v>
      </c>
      <c r="BW100" s="15" t="s">
        <v>373</v>
      </c>
      <c r="BX100" s="15" t="s">
        <v>373</v>
      </c>
      <c r="BY100" s="15" t="s">
        <v>375</v>
      </c>
      <c r="BZ100" s="15" t="s">
        <v>373</v>
      </c>
      <c r="CA100" s="15" t="s">
        <v>397</v>
      </c>
      <c r="CB100" s="15" t="s">
        <v>375</v>
      </c>
      <c r="CC100" s="15" t="s">
        <v>377</v>
      </c>
      <c r="CD100" s="15"/>
      <c r="CE100" s="15" t="s">
        <v>430</v>
      </c>
      <c r="CF100" s="15"/>
    </row>
    <row r="101" spans="1:84" s="21" customFormat="1">
      <c r="A101" s="16">
        <v>44047</v>
      </c>
      <c r="B101" s="16">
        <v>44041</v>
      </c>
      <c r="C101" s="16">
        <v>44047</v>
      </c>
      <c r="D101" s="15" t="s">
        <v>419</v>
      </c>
      <c r="E101" s="15" t="s">
        <v>83</v>
      </c>
      <c r="F101" s="17" t="s">
        <v>193</v>
      </c>
      <c r="G101" s="17" t="s">
        <v>194</v>
      </c>
      <c r="H101" s="17" t="s">
        <v>201</v>
      </c>
      <c r="I101" s="17" t="s">
        <v>202</v>
      </c>
      <c r="J101" s="17" t="s">
        <v>754</v>
      </c>
      <c r="K101" s="15" t="s">
        <v>755</v>
      </c>
      <c r="L101" s="41">
        <v>7.2830000000000004</v>
      </c>
      <c r="M101" s="41">
        <v>30.466000000000001</v>
      </c>
      <c r="N101" s="23" t="s">
        <v>30</v>
      </c>
      <c r="O101" s="17" t="s">
        <v>67</v>
      </c>
      <c r="P101" s="15" t="s">
        <v>449</v>
      </c>
      <c r="Q101" s="15" t="s">
        <v>83</v>
      </c>
      <c r="R101" s="17" t="s">
        <v>193</v>
      </c>
      <c r="S101" s="17" t="s">
        <v>194</v>
      </c>
      <c r="T101" s="17" t="s">
        <v>201</v>
      </c>
      <c r="U101" s="17" t="s">
        <v>202</v>
      </c>
      <c r="V101" s="15" t="s">
        <v>756</v>
      </c>
      <c r="W101" s="17">
        <v>7.2830000000000004</v>
      </c>
      <c r="X101" s="17">
        <v>30.466000000000001</v>
      </c>
      <c r="Y101" s="15" t="s">
        <v>370</v>
      </c>
      <c r="Z101" s="15" t="s">
        <v>36</v>
      </c>
      <c r="AA101" s="15" t="s">
        <v>42</v>
      </c>
      <c r="AB101" s="15" t="s">
        <v>281</v>
      </c>
      <c r="AC101" s="15" t="s">
        <v>372</v>
      </c>
      <c r="AD101" s="15" t="s">
        <v>375</v>
      </c>
      <c r="AE101" s="15" t="s">
        <v>456</v>
      </c>
      <c r="AF101" s="15" t="s">
        <v>373</v>
      </c>
      <c r="AG101" s="15" t="s">
        <v>68</v>
      </c>
      <c r="AH101" s="15" t="s">
        <v>68</v>
      </c>
      <c r="AI101" s="15" t="s">
        <v>68</v>
      </c>
      <c r="AJ101" s="15" t="s">
        <v>68</v>
      </c>
      <c r="AK101" s="15" t="s">
        <v>68</v>
      </c>
      <c r="AL101" s="15" t="s">
        <v>373</v>
      </c>
      <c r="AM101" s="19">
        <v>1780</v>
      </c>
      <c r="AN101" s="19">
        <v>254</v>
      </c>
      <c r="AO101" s="15" t="s">
        <v>456</v>
      </c>
      <c r="AP101" s="15" t="s">
        <v>448</v>
      </c>
      <c r="AQ101" s="24">
        <v>36</v>
      </c>
      <c r="AR101" s="24">
        <v>252</v>
      </c>
      <c r="AS101" s="24">
        <v>0</v>
      </c>
      <c r="AT101" s="24">
        <v>0</v>
      </c>
      <c r="AU101" s="24">
        <v>0</v>
      </c>
      <c r="AV101" s="24">
        <v>0</v>
      </c>
      <c r="AW101" s="24">
        <f>Table7[[#This Row],[Affected population: IDP (HH) ]]+Table7[[#This Row],[Affected population: Returnee (HH) ]]+Table7[[#This Row],[Affected population: Relocated (HH) ]]</f>
        <v>36</v>
      </c>
      <c r="AX101" s="24">
        <f>Table7[[#This Row],[Affected population: IDP (ind) ]]+Table7[[#This Row],[Affected population: Returnee (ind) ]]+Table7[[#This Row],[Affected population: Relocated (ind) ]]</f>
        <v>252</v>
      </c>
      <c r="AY101" s="24">
        <v>2</v>
      </c>
      <c r="AZ101" s="24">
        <v>6</v>
      </c>
      <c r="BA101" s="24">
        <v>12</v>
      </c>
      <c r="BB101" s="24">
        <v>20</v>
      </c>
      <c r="BC101" s="24">
        <v>18</v>
      </c>
      <c r="BD101" s="24">
        <v>35</v>
      </c>
      <c r="BE101" s="24">
        <v>61</v>
      </c>
      <c r="BF101" s="24">
        <v>90</v>
      </c>
      <c r="BG101" s="24">
        <v>5</v>
      </c>
      <c r="BH101" s="24">
        <v>3</v>
      </c>
      <c r="BI101" s="24">
        <f>Table7[[#This Row],[M &lt;1]]+Table7[[#This Row],[M 1-5]]+Table7[[#This Row],[M 6-17]]+Table7[[#This Row],[M 18-59 ]]+Table7[[#This Row],[M &gt;60]]</f>
        <v>98</v>
      </c>
      <c r="BJ101" s="24">
        <f>Table7[[#This Row],[F &lt;1]]+Table7[[#This Row],[F 1-5]]+Table7[[#This Row],[F 6-17 ]]+Table7[[#This Row],[F 18-59]]+Table7[[#This Row],[F &gt;60 ]]</f>
        <v>154</v>
      </c>
      <c r="BK101" s="24">
        <f>Table7[[#This Row],[M total]]+Table7[[#This Row],[F total]]</f>
        <v>252</v>
      </c>
      <c r="BL101" s="24" t="b">
        <f>Table7[[#This Row],[Total individuals]]=Table7[[#This Row],[Total affected population individuals]]</f>
        <v>1</v>
      </c>
      <c r="BM101" s="15" t="s">
        <v>375</v>
      </c>
      <c r="BN101" s="15" t="s">
        <v>375</v>
      </c>
      <c r="BO101" s="15" t="s">
        <v>375</v>
      </c>
      <c r="BP101" s="15" t="s">
        <v>373</v>
      </c>
      <c r="BQ101" s="15" t="s">
        <v>375</v>
      </c>
      <c r="BR101" s="15" t="s">
        <v>375</v>
      </c>
      <c r="BS101" s="15" t="s">
        <v>373</v>
      </c>
      <c r="BT101" s="15" t="s">
        <v>373</v>
      </c>
      <c r="BU101" s="15" t="s">
        <v>68</v>
      </c>
      <c r="BV101" s="15" t="s">
        <v>397</v>
      </c>
      <c r="BW101" s="15" t="s">
        <v>373</v>
      </c>
      <c r="BX101" s="15" t="s">
        <v>373</v>
      </c>
      <c r="BY101" s="15" t="s">
        <v>375</v>
      </c>
      <c r="BZ101" s="15" t="s">
        <v>373</v>
      </c>
      <c r="CA101" s="15" t="s">
        <v>373</v>
      </c>
      <c r="CB101" s="15" t="s">
        <v>375</v>
      </c>
      <c r="CC101" s="15" t="s">
        <v>377</v>
      </c>
      <c r="CD101" s="15"/>
      <c r="CE101" s="15" t="s">
        <v>430</v>
      </c>
      <c r="CF101" s="15"/>
    </row>
    <row r="102" spans="1:84" s="21" customFormat="1">
      <c r="A102" s="16">
        <v>44047</v>
      </c>
      <c r="B102" s="16">
        <v>44041</v>
      </c>
      <c r="C102" s="16">
        <v>44047</v>
      </c>
      <c r="D102" s="15" t="s">
        <v>419</v>
      </c>
      <c r="E102" s="15" t="s">
        <v>83</v>
      </c>
      <c r="F102" s="17" t="s">
        <v>193</v>
      </c>
      <c r="G102" s="17" t="s">
        <v>194</v>
      </c>
      <c r="H102" s="17" t="s">
        <v>197</v>
      </c>
      <c r="I102" s="15" t="s">
        <v>198</v>
      </c>
      <c r="J102" s="17" t="s">
        <v>757</v>
      </c>
      <c r="K102" s="15" t="s">
        <v>758</v>
      </c>
      <c r="L102" s="41">
        <v>7.6569469999999997</v>
      </c>
      <c r="M102" s="41">
        <v>30.248850000000001</v>
      </c>
      <c r="N102" s="23" t="s">
        <v>30</v>
      </c>
      <c r="O102" s="17" t="s">
        <v>67</v>
      </c>
      <c r="P102" s="15" t="s">
        <v>449</v>
      </c>
      <c r="Q102" s="15" t="s">
        <v>83</v>
      </c>
      <c r="R102" s="17" t="s">
        <v>193</v>
      </c>
      <c r="S102" s="17" t="s">
        <v>194</v>
      </c>
      <c r="T102" s="17" t="s">
        <v>197</v>
      </c>
      <c r="U102" s="15" t="s">
        <v>198</v>
      </c>
      <c r="V102" s="15" t="s">
        <v>759</v>
      </c>
      <c r="W102" s="17">
        <v>7.6569469999999997</v>
      </c>
      <c r="X102" s="17">
        <v>30.248850000000001</v>
      </c>
      <c r="Y102" s="15" t="s">
        <v>370</v>
      </c>
      <c r="Z102" s="15" t="s">
        <v>36</v>
      </c>
      <c r="AA102" s="15" t="s">
        <v>42</v>
      </c>
      <c r="AB102" s="15" t="s">
        <v>281</v>
      </c>
      <c r="AC102" s="15" t="s">
        <v>372</v>
      </c>
      <c r="AD102" s="15" t="s">
        <v>375</v>
      </c>
      <c r="AE102" s="15" t="s">
        <v>456</v>
      </c>
      <c r="AF102" s="15" t="s">
        <v>373</v>
      </c>
      <c r="AG102" s="15" t="s">
        <v>68</v>
      </c>
      <c r="AH102" s="15" t="s">
        <v>68</v>
      </c>
      <c r="AI102" s="15" t="s">
        <v>68</v>
      </c>
      <c r="AJ102" s="15" t="s">
        <v>68</v>
      </c>
      <c r="AK102" s="15" t="s">
        <v>68</v>
      </c>
      <c r="AL102" s="15" t="s">
        <v>373</v>
      </c>
      <c r="AM102" s="19">
        <v>4543</v>
      </c>
      <c r="AN102" s="19">
        <v>519</v>
      </c>
      <c r="AO102" s="15" t="s">
        <v>456</v>
      </c>
      <c r="AP102" s="15" t="s">
        <v>448</v>
      </c>
      <c r="AQ102" s="24">
        <v>51</v>
      </c>
      <c r="AR102" s="24">
        <v>358</v>
      </c>
      <c r="AS102" s="24">
        <v>0</v>
      </c>
      <c r="AT102" s="24">
        <v>0</v>
      </c>
      <c r="AU102" s="24">
        <v>0</v>
      </c>
      <c r="AV102" s="24">
        <v>0</v>
      </c>
      <c r="AW102" s="24">
        <f>Table7[[#This Row],[Affected population: IDP (HH) ]]+Table7[[#This Row],[Affected population: Returnee (HH) ]]+Table7[[#This Row],[Affected population: Relocated (HH) ]]</f>
        <v>51</v>
      </c>
      <c r="AX102" s="24">
        <f>Table7[[#This Row],[Affected population: IDP (ind) ]]+Table7[[#This Row],[Affected population: Returnee (ind) ]]+Table7[[#This Row],[Affected population: Relocated (ind) ]]</f>
        <v>358</v>
      </c>
      <c r="AY102" s="24">
        <v>4</v>
      </c>
      <c r="AZ102" s="24">
        <v>6</v>
      </c>
      <c r="BA102" s="24">
        <v>12</v>
      </c>
      <c r="BB102" s="24">
        <v>16</v>
      </c>
      <c r="BC102" s="24">
        <v>28</v>
      </c>
      <c r="BD102" s="24">
        <v>36</v>
      </c>
      <c r="BE102" s="24">
        <v>93</v>
      </c>
      <c r="BF102" s="24">
        <v>106</v>
      </c>
      <c r="BG102" s="24">
        <v>20</v>
      </c>
      <c r="BH102" s="24">
        <v>37</v>
      </c>
      <c r="BI102" s="24">
        <f>Table7[[#This Row],[M &lt;1]]+Table7[[#This Row],[M 1-5]]+Table7[[#This Row],[M 6-17]]+Table7[[#This Row],[M 18-59 ]]+Table7[[#This Row],[M &gt;60]]</f>
        <v>157</v>
      </c>
      <c r="BJ102" s="24">
        <f>Table7[[#This Row],[F &lt;1]]+Table7[[#This Row],[F 1-5]]+Table7[[#This Row],[F 6-17 ]]+Table7[[#This Row],[F 18-59]]+Table7[[#This Row],[F &gt;60 ]]</f>
        <v>201</v>
      </c>
      <c r="BK102" s="24">
        <f>Table7[[#This Row],[M total]]+Table7[[#This Row],[F total]]</f>
        <v>358</v>
      </c>
      <c r="BL102" s="24" t="b">
        <f>Table7[[#This Row],[Total individuals]]=Table7[[#This Row],[Total affected population individuals]]</f>
        <v>1</v>
      </c>
      <c r="BM102" s="15" t="s">
        <v>375</v>
      </c>
      <c r="BN102" s="15" t="s">
        <v>375</v>
      </c>
      <c r="BO102" s="15" t="s">
        <v>375</v>
      </c>
      <c r="BP102" s="15" t="s">
        <v>373</v>
      </c>
      <c r="BQ102" s="15" t="s">
        <v>375</v>
      </c>
      <c r="BR102" s="15" t="s">
        <v>375</v>
      </c>
      <c r="BS102" s="15" t="s">
        <v>373</v>
      </c>
      <c r="BT102" s="15" t="s">
        <v>373</v>
      </c>
      <c r="BU102" s="15" t="s">
        <v>68</v>
      </c>
      <c r="BV102" s="15" t="s">
        <v>397</v>
      </c>
      <c r="BW102" s="15" t="s">
        <v>373</v>
      </c>
      <c r="BX102" s="15" t="s">
        <v>373</v>
      </c>
      <c r="BY102" s="15" t="s">
        <v>375</v>
      </c>
      <c r="BZ102" s="15" t="s">
        <v>373</v>
      </c>
      <c r="CA102" s="15" t="s">
        <v>373</v>
      </c>
      <c r="CB102" s="15" t="s">
        <v>375</v>
      </c>
      <c r="CC102" s="15" t="s">
        <v>377</v>
      </c>
      <c r="CD102" s="15"/>
      <c r="CE102" s="15" t="s">
        <v>430</v>
      </c>
      <c r="CF102" s="15"/>
    </row>
    <row r="103" spans="1:84" s="21" customFormat="1">
      <c r="A103" s="16">
        <v>44047</v>
      </c>
      <c r="B103" s="16">
        <v>44041</v>
      </c>
      <c r="C103" s="16">
        <v>44047</v>
      </c>
      <c r="D103" s="15" t="s">
        <v>419</v>
      </c>
      <c r="E103" s="15" t="s">
        <v>83</v>
      </c>
      <c r="F103" s="17" t="s">
        <v>193</v>
      </c>
      <c r="G103" s="17" t="s">
        <v>194</v>
      </c>
      <c r="H103" s="17" t="s">
        <v>203</v>
      </c>
      <c r="I103" s="17" t="s">
        <v>204</v>
      </c>
      <c r="J103" s="17" t="s">
        <v>760</v>
      </c>
      <c r="K103" s="15" t="s">
        <v>761</v>
      </c>
      <c r="L103" s="41">
        <v>7.4153500000000001</v>
      </c>
      <c r="M103" s="41">
        <v>30.464433</v>
      </c>
      <c r="N103" s="23" t="s">
        <v>30</v>
      </c>
      <c r="O103" s="17" t="s">
        <v>67</v>
      </c>
      <c r="P103" s="15" t="s">
        <v>449</v>
      </c>
      <c r="Q103" s="15" t="s">
        <v>83</v>
      </c>
      <c r="R103" s="17" t="s">
        <v>193</v>
      </c>
      <c r="S103" s="17" t="s">
        <v>194</v>
      </c>
      <c r="T103" s="17" t="s">
        <v>203</v>
      </c>
      <c r="U103" s="17" t="s">
        <v>204</v>
      </c>
      <c r="V103" s="15" t="s">
        <v>762</v>
      </c>
      <c r="W103" s="17">
        <v>7.4153500000000001</v>
      </c>
      <c r="X103" s="17">
        <v>30.464433</v>
      </c>
      <c r="Y103" s="15" t="s">
        <v>370</v>
      </c>
      <c r="Z103" s="15" t="s">
        <v>36</v>
      </c>
      <c r="AA103" s="15" t="s">
        <v>42</v>
      </c>
      <c r="AB103" s="15" t="s">
        <v>281</v>
      </c>
      <c r="AC103" s="15" t="s">
        <v>372</v>
      </c>
      <c r="AD103" s="15" t="s">
        <v>375</v>
      </c>
      <c r="AE103" s="15" t="s">
        <v>456</v>
      </c>
      <c r="AF103" s="15" t="s">
        <v>373</v>
      </c>
      <c r="AG103" s="15" t="s">
        <v>68</v>
      </c>
      <c r="AH103" s="15" t="s">
        <v>68</v>
      </c>
      <c r="AI103" s="15" t="s">
        <v>68</v>
      </c>
      <c r="AJ103" s="15" t="s">
        <v>68</v>
      </c>
      <c r="AK103" s="15" t="s">
        <v>68</v>
      </c>
      <c r="AL103" s="15" t="s">
        <v>763</v>
      </c>
      <c r="AM103" s="19">
        <v>3206</v>
      </c>
      <c r="AN103" s="19">
        <v>458</v>
      </c>
      <c r="AO103" s="15" t="s">
        <v>456</v>
      </c>
      <c r="AP103" s="15" t="s">
        <v>448</v>
      </c>
      <c r="AQ103" s="24">
        <v>40</v>
      </c>
      <c r="AR103" s="24">
        <v>280</v>
      </c>
      <c r="AS103" s="24">
        <v>0</v>
      </c>
      <c r="AT103" s="24">
        <v>0</v>
      </c>
      <c r="AU103" s="24">
        <v>0</v>
      </c>
      <c r="AV103" s="24">
        <v>0</v>
      </c>
      <c r="AW103" s="24">
        <f>Table7[[#This Row],[Affected population: IDP (HH) ]]+Table7[[#This Row],[Affected population: Returnee (HH) ]]+Table7[[#This Row],[Affected population: Relocated (HH) ]]</f>
        <v>40</v>
      </c>
      <c r="AX103" s="24">
        <f>Table7[[#This Row],[Affected population: IDP (ind) ]]+Table7[[#This Row],[Affected population: Returnee (ind) ]]+Table7[[#This Row],[Affected population: Relocated (ind) ]]</f>
        <v>280</v>
      </c>
      <c r="AY103" s="24">
        <v>7</v>
      </c>
      <c r="AZ103" s="24">
        <v>15</v>
      </c>
      <c r="BA103" s="24">
        <v>23</v>
      </c>
      <c r="BB103" s="24">
        <v>25</v>
      </c>
      <c r="BC103" s="24">
        <v>15</v>
      </c>
      <c r="BD103" s="24">
        <v>45</v>
      </c>
      <c r="BE103" s="24">
        <v>35</v>
      </c>
      <c r="BF103" s="24">
        <v>66</v>
      </c>
      <c r="BG103" s="24">
        <v>15</v>
      </c>
      <c r="BH103" s="24">
        <v>34</v>
      </c>
      <c r="BI103" s="24">
        <f>Table7[[#This Row],[M &lt;1]]+Table7[[#This Row],[M 1-5]]+Table7[[#This Row],[M 6-17]]+Table7[[#This Row],[M 18-59 ]]+Table7[[#This Row],[M &gt;60]]</f>
        <v>95</v>
      </c>
      <c r="BJ103" s="24">
        <f>Table7[[#This Row],[F &lt;1]]+Table7[[#This Row],[F 1-5]]+Table7[[#This Row],[F 6-17 ]]+Table7[[#This Row],[F 18-59]]+Table7[[#This Row],[F &gt;60 ]]</f>
        <v>185</v>
      </c>
      <c r="BK103" s="24">
        <f>Table7[[#This Row],[M total]]+Table7[[#This Row],[F total]]</f>
        <v>280</v>
      </c>
      <c r="BL103" s="24" t="b">
        <f>Table7[[#This Row],[Total individuals]]=Table7[[#This Row],[Total affected population individuals]]</f>
        <v>1</v>
      </c>
      <c r="BM103" s="15" t="s">
        <v>375</v>
      </c>
      <c r="BN103" s="15" t="s">
        <v>375</v>
      </c>
      <c r="BO103" s="15" t="s">
        <v>375</v>
      </c>
      <c r="BP103" s="15" t="s">
        <v>373</v>
      </c>
      <c r="BQ103" s="15" t="s">
        <v>375</v>
      </c>
      <c r="BR103" s="15" t="s">
        <v>375</v>
      </c>
      <c r="BS103" s="15" t="s">
        <v>373</v>
      </c>
      <c r="BT103" s="15" t="s">
        <v>373</v>
      </c>
      <c r="BU103" s="15" t="s">
        <v>68</v>
      </c>
      <c r="BV103" s="15" t="s">
        <v>397</v>
      </c>
      <c r="BW103" s="15" t="s">
        <v>373</v>
      </c>
      <c r="BX103" s="15" t="s">
        <v>373</v>
      </c>
      <c r="BY103" s="15" t="s">
        <v>375</v>
      </c>
      <c r="BZ103" s="15" t="s">
        <v>373</v>
      </c>
      <c r="CA103" s="15" t="s">
        <v>373</v>
      </c>
      <c r="CB103" s="15" t="s">
        <v>375</v>
      </c>
      <c r="CC103" s="15" t="s">
        <v>377</v>
      </c>
      <c r="CD103" s="15"/>
      <c r="CE103" s="15" t="s">
        <v>430</v>
      </c>
      <c r="CF103" s="15"/>
    </row>
    <row r="104" spans="1:84" s="21" customFormat="1">
      <c r="A104" s="16">
        <v>44054</v>
      </c>
      <c r="B104" s="16">
        <v>44038</v>
      </c>
      <c r="C104" s="16">
        <v>44052</v>
      </c>
      <c r="D104" s="15" t="s">
        <v>500</v>
      </c>
      <c r="E104" s="15" t="s">
        <v>91</v>
      </c>
      <c r="F104" s="15" t="s">
        <v>764</v>
      </c>
      <c r="G104" s="15" t="s">
        <v>765</v>
      </c>
      <c r="H104" s="15" t="s">
        <v>766</v>
      </c>
      <c r="I104" s="15" t="s">
        <v>767</v>
      </c>
      <c r="J104" s="17" t="s">
        <v>768</v>
      </c>
      <c r="K104" s="15" t="s">
        <v>769</v>
      </c>
      <c r="L104" s="41">
        <v>8.3166667000000007</v>
      </c>
      <c r="M104" s="41">
        <v>28</v>
      </c>
      <c r="N104" s="23" t="s">
        <v>30</v>
      </c>
      <c r="O104" s="17" t="s">
        <v>67</v>
      </c>
      <c r="P104" s="18" t="s">
        <v>500</v>
      </c>
      <c r="Q104" s="15" t="s">
        <v>91</v>
      </c>
      <c r="R104" s="15" t="s">
        <v>233</v>
      </c>
      <c r="S104" s="15" t="s">
        <v>234</v>
      </c>
      <c r="T104" s="17" t="s">
        <v>766</v>
      </c>
      <c r="U104" s="17" t="s">
        <v>767</v>
      </c>
      <c r="V104" s="15" t="s">
        <v>715</v>
      </c>
      <c r="W104" s="17">
        <v>8.3166667000000007</v>
      </c>
      <c r="X104" s="17">
        <v>28</v>
      </c>
      <c r="Y104" s="15" t="s">
        <v>493</v>
      </c>
      <c r="Z104" s="15" t="s">
        <v>36</v>
      </c>
      <c r="AA104" s="15" t="s">
        <v>392</v>
      </c>
      <c r="AB104" s="15" t="s">
        <v>525</v>
      </c>
      <c r="AC104" s="15" t="s">
        <v>770</v>
      </c>
      <c r="AD104" s="15" t="s">
        <v>373</v>
      </c>
      <c r="AE104" s="15" t="s">
        <v>456</v>
      </c>
      <c r="AF104" s="15" t="s">
        <v>373</v>
      </c>
      <c r="AG104" s="15" t="s">
        <v>68</v>
      </c>
      <c r="AH104" s="15" t="s">
        <v>68</v>
      </c>
      <c r="AI104" s="15" t="s">
        <v>68</v>
      </c>
      <c r="AJ104" s="15" t="s">
        <v>68</v>
      </c>
      <c r="AK104" s="15" t="s">
        <v>68</v>
      </c>
      <c r="AL104" s="15" t="s">
        <v>373</v>
      </c>
      <c r="AM104" s="15" t="s">
        <v>377</v>
      </c>
      <c r="AN104" s="15" t="s">
        <v>377</v>
      </c>
      <c r="AO104" s="15" t="s">
        <v>395</v>
      </c>
      <c r="AP104" s="15" t="s">
        <v>771</v>
      </c>
      <c r="AQ104" s="24">
        <v>49</v>
      </c>
      <c r="AR104" s="24">
        <v>149</v>
      </c>
      <c r="AS104" s="24">
        <v>0</v>
      </c>
      <c r="AT104" s="24">
        <v>0</v>
      </c>
      <c r="AU104" s="24">
        <v>0</v>
      </c>
      <c r="AV104" s="24">
        <v>0</v>
      </c>
      <c r="AW104" s="24">
        <f>Table7[[#This Row],[Affected population: IDP (HH) ]]+Table7[[#This Row],[Affected population: Returnee (HH) ]]+Table7[[#This Row],[Affected population: Relocated (HH) ]]</f>
        <v>49</v>
      </c>
      <c r="AX104" s="24">
        <f>Table7[[#This Row],[Affected population: IDP (ind) ]]+Table7[[#This Row],[Affected population: Returnee (ind) ]]+Table7[[#This Row],[Affected population: Relocated (ind) ]]</f>
        <v>149</v>
      </c>
      <c r="AY104" s="24">
        <v>4</v>
      </c>
      <c r="AZ104" s="24">
        <v>3</v>
      </c>
      <c r="BA104" s="24">
        <v>3</v>
      </c>
      <c r="BB104" s="24">
        <v>5</v>
      </c>
      <c r="BC104" s="24">
        <v>6</v>
      </c>
      <c r="BD104" s="24">
        <v>12</v>
      </c>
      <c r="BE104" s="24">
        <v>92</v>
      </c>
      <c r="BF104" s="24">
        <v>22</v>
      </c>
      <c r="BG104" s="24">
        <v>2</v>
      </c>
      <c r="BH104" s="24">
        <v>0</v>
      </c>
      <c r="BI104" s="24">
        <f>Table7[[#This Row],[M &lt;1]]+Table7[[#This Row],[M 1-5]]+Table7[[#This Row],[M 6-17]]+Table7[[#This Row],[M 18-59 ]]+Table7[[#This Row],[M &gt;60]]</f>
        <v>107</v>
      </c>
      <c r="BJ104" s="24">
        <f>Table7[[#This Row],[F &lt;1]]+Table7[[#This Row],[F 1-5]]+Table7[[#This Row],[F 6-17 ]]+Table7[[#This Row],[F 18-59]]+Table7[[#This Row],[F &gt;60 ]]</f>
        <v>42</v>
      </c>
      <c r="BK104" s="24">
        <f>Table7[[#This Row],[M total]]+Table7[[#This Row],[F total]]</f>
        <v>149</v>
      </c>
      <c r="BL104" s="24" t="b">
        <f>Table7[[#This Row],[Total individuals]]=Table7[[#This Row],[Total affected population individuals]]</f>
        <v>1</v>
      </c>
      <c r="BM104" s="15" t="s">
        <v>382</v>
      </c>
      <c r="BN104" s="15" t="s">
        <v>375</v>
      </c>
      <c r="BO104" s="15" t="s">
        <v>382</v>
      </c>
      <c r="BP104" s="15" t="s">
        <v>373</v>
      </c>
      <c r="BQ104" s="15" t="s">
        <v>373</v>
      </c>
      <c r="BR104" s="15" t="s">
        <v>373</v>
      </c>
      <c r="BS104" s="15" t="s">
        <v>373</v>
      </c>
      <c r="BT104" s="15" t="s">
        <v>373</v>
      </c>
      <c r="BU104" s="15" t="s">
        <v>68</v>
      </c>
      <c r="BV104" s="15" t="s">
        <v>373</v>
      </c>
      <c r="BW104" s="15" t="s">
        <v>373</v>
      </c>
      <c r="BX104" s="15" t="s">
        <v>373</v>
      </c>
      <c r="BY104" s="15" t="s">
        <v>373</v>
      </c>
      <c r="BZ104" s="15" t="s">
        <v>373</v>
      </c>
      <c r="CA104" s="15" t="s">
        <v>373</v>
      </c>
      <c r="CB104" s="15" t="s">
        <v>373</v>
      </c>
      <c r="CC104" s="15" t="s">
        <v>377</v>
      </c>
      <c r="CD104" s="15"/>
      <c r="CE104" s="15" t="s">
        <v>378</v>
      </c>
      <c r="CF104" s="15"/>
    </row>
    <row r="105" spans="1:84" s="21" customFormat="1">
      <c r="A105" s="16">
        <v>44058</v>
      </c>
      <c r="B105" s="43">
        <v>44057</v>
      </c>
      <c r="C105" s="16">
        <v>44058</v>
      </c>
      <c r="D105" s="15" t="s">
        <v>500</v>
      </c>
      <c r="E105" s="15" t="s">
        <v>91</v>
      </c>
      <c r="F105" s="15" t="s">
        <v>217</v>
      </c>
      <c r="G105" s="15" t="s">
        <v>218</v>
      </c>
      <c r="H105" s="15" t="s">
        <v>228</v>
      </c>
      <c r="I105" s="15" t="s">
        <v>229</v>
      </c>
      <c r="J105" s="17" t="s">
        <v>772</v>
      </c>
      <c r="K105" s="15" t="s">
        <v>773</v>
      </c>
      <c r="L105" s="41">
        <v>7.9697049980000001</v>
      </c>
      <c r="M105" s="41">
        <v>29.25930331</v>
      </c>
      <c r="N105" s="23" t="s">
        <v>30</v>
      </c>
      <c r="O105" s="17" t="s">
        <v>67</v>
      </c>
      <c r="P105" s="18" t="s">
        <v>500</v>
      </c>
      <c r="Q105" s="15" t="s">
        <v>91</v>
      </c>
      <c r="R105" s="15" t="s">
        <v>217</v>
      </c>
      <c r="S105" s="15" t="s">
        <v>218</v>
      </c>
      <c r="T105" s="15" t="s">
        <v>228</v>
      </c>
      <c r="U105" s="15" t="s">
        <v>229</v>
      </c>
      <c r="V105" s="15" t="s">
        <v>774</v>
      </c>
      <c r="W105" s="17">
        <v>7.9697049980000001</v>
      </c>
      <c r="X105" s="15">
        <v>29.25930331</v>
      </c>
      <c r="Y105" s="15" t="s">
        <v>469</v>
      </c>
      <c r="Z105" s="22" t="s">
        <v>68</v>
      </c>
      <c r="AA105" s="15" t="s">
        <v>68</v>
      </c>
      <c r="AB105" s="15" t="s">
        <v>281</v>
      </c>
      <c r="AC105" s="15" t="s">
        <v>600</v>
      </c>
      <c r="AD105" s="15" t="s">
        <v>375</v>
      </c>
      <c r="AE105" s="15" t="s">
        <v>68</v>
      </c>
      <c r="AF105" s="15" t="s">
        <v>373</v>
      </c>
      <c r="AG105" s="15" t="s">
        <v>68</v>
      </c>
      <c r="AH105" s="15" t="s">
        <v>68</v>
      </c>
      <c r="AI105" s="15" t="s">
        <v>68</v>
      </c>
      <c r="AJ105" s="15" t="s">
        <v>68</v>
      </c>
      <c r="AK105" s="15" t="s">
        <v>68</v>
      </c>
      <c r="AL105" s="15" t="s">
        <v>373</v>
      </c>
      <c r="AM105" s="15" t="s">
        <v>377</v>
      </c>
      <c r="AN105" s="15" t="s">
        <v>377</v>
      </c>
      <c r="AO105" s="15" t="s">
        <v>377</v>
      </c>
      <c r="AP105" s="15" t="s">
        <v>694</v>
      </c>
      <c r="AQ105" s="24">
        <v>0</v>
      </c>
      <c r="AR105" s="24">
        <v>0</v>
      </c>
      <c r="AS105" s="24">
        <v>669</v>
      </c>
      <c r="AT105" s="24">
        <v>4109</v>
      </c>
      <c r="AU105" s="24">
        <v>0</v>
      </c>
      <c r="AV105" s="24">
        <v>0</v>
      </c>
      <c r="AW105" s="24">
        <f>Table7[[#This Row],[Affected population: IDP (HH) ]]+Table7[[#This Row],[Affected population: Returnee (HH) ]]+Table7[[#This Row],[Affected population: Relocated (HH) ]]</f>
        <v>669</v>
      </c>
      <c r="AX105" s="24">
        <f>Table7[[#This Row],[Affected population: IDP (ind) ]]+Table7[[#This Row],[Affected population: Returnee (ind) ]]+Table7[[#This Row],[Affected population: Relocated (ind) ]]</f>
        <v>4109</v>
      </c>
      <c r="AY105" s="24">
        <v>246</v>
      </c>
      <c r="AZ105" s="24">
        <v>354</v>
      </c>
      <c r="BA105" s="24">
        <v>302</v>
      </c>
      <c r="BB105" s="24">
        <v>481</v>
      </c>
      <c r="BC105" s="24">
        <v>667</v>
      </c>
      <c r="BD105" s="24">
        <v>748</v>
      </c>
      <c r="BE105" s="24">
        <v>770</v>
      </c>
      <c r="BF105" s="24">
        <v>398</v>
      </c>
      <c r="BG105" s="24">
        <v>76</v>
      </c>
      <c r="BH105" s="24">
        <v>67</v>
      </c>
      <c r="BI105" s="24">
        <f>Table7[[#This Row],[M &lt;1]]+Table7[[#This Row],[M 1-5]]+Table7[[#This Row],[M 6-17]]+Table7[[#This Row],[M 18-59 ]]+Table7[[#This Row],[M &gt;60]]</f>
        <v>2061</v>
      </c>
      <c r="BJ105" s="24">
        <f>Table7[[#This Row],[F &lt;1]]+Table7[[#This Row],[F 1-5]]+Table7[[#This Row],[F 6-17 ]]+Table7[[#This Row],[F 18-59]]+Table7[[#This Row],[F &gt;60 ]]</f>
        <v>2048</v>
      </c>
      <c r="BK105" s="24">
        <f>Table7[[#This Row],[M total]]+Table7[[#This Row],[F total]]</f>
        <v>4109</v>
      </c>
      <c r="BL105" s="24" t="b">
        <f>Table7[[#This Row],[Total individuals]]=Table7[[#This Row],[Total affected population individuals]]</f>
        <v>1</v>
      </c>
      <c r="BM105" s="15" t="s">
        <v>373</v>
      </c>
      <c r="BN105" s="15" t="s">
        <v>373</v>
      </c>
      <c r="BO105" s="15" t="s">
        <v>382</v>
      </c>
      <c r="BP105" s="15" t="s">
        <v>375</v>
      </c>
      <c r="BQ105" s="15" t="s">
        <v>375</v>
      </c>
      <c r="BR105" s="15" t="s">
        <v>375</v>
      </c>
      <c r="BS105" s="15" t="s">
        <v>373</v>
      </c>
      <c r="BT105" s="15" t="s">
        <v>373</v>
      </c>
      <c r="BU105" s="15" t="s">
        <v>68</v>
      </c>
      <c r="BV105" s="15" t="s">
        <v>397</v>
      </c>
      <c r="BW105" s="15" t="s">
        <v>397</v>
      </c>
      <c r="BX105" s="15" t="s">
        <v>373</v>
      </c>
      <c r="BY105" s="15" t="s">
        <v>373</v>
      </c>
      <c r="BZ105" s="15" t="s">
        <v>373</v>
      </c>
      <c r="CA105" s="15" t="s">
        <v>375</v>
      </c>
      <c r="CB105" s="15" t="s">
        <v>397</v>
      </c>
      <c r="CC105" s="15" t="s">
        <v>377</v>
      </c>
      <c r="CD105" s="15"/>
      <c r="CE105" s="15" t="s">
        <v>430</v>
      </c>
      <c r="CF105" s="15"/>
    </row>
    <row r="106" spans="1:84" s="21" customFormat="1">
      <c r="A106" s="16">
        <v>44060</v>
      </c>
      <c r="B106" s="16">
        <v>44044</v>
      </c>
      <c r="C106" s="16">
        <v>44054</v>
      </c>
      <c r="D106" s="17" t="s">
        <v>775</v>
      </c>
      <c r="E106" s="15" t="s">
        <v>88</v>
      </c>
      <c r="F106" s="17" t="s">
        <v>211</v>
      </c>
      <c r="G106" s="15" t="s">
        <v>212</v>
      </c>
      <c r="H106" s="17" t="s">
        <v>213</v>
      </c>
      <c r="I106" s="17" t="s">
        <v>214</v>
      </c>
      <c r="J106" s="15" t="s">
        <v>736</v>
      </c>
      <c r="K106" s="15" t="s">
        <v>776</v>
      </c>
      <c r="L106" s="41">
        <v>11.7433634</v>
      </c>
      <c r="M106" s="41">
        <v>32.8316923</v>
      </c>
      <c r="N106" s="23" t="s">
        <v>30</v>
      </c>
      <c r="O106" s="17" t="s">
        <v>67</v>
      </c>
      <c r="P106" s="17" t="s">
        <v>775</v>
      </c>
      <c r="Q106" s="15" t="s">
        <v>88</v>
      </c>
      <c r="R106" s="17" t="s">
        <v>211</v>
      </c>
      <c r="S106" s="15" t="s">
        <v>212</v>
      </c>
      <c r="T106" s="17" t="s">
        <v>213</v>
      </c>
      <c r="U106" s="17" t="s">
        <v>214</v>
      </c>
      <c r="V106" s="15" t="s">
        <v>777</v>
      </c>
      <c r="W106" s="17">
        <v>11.7333634</v>
      </c>
      <c r="X106" s="17">
        <v>32.821692300000002</v>
      </c>
      <c r="Y106" s="15" t="s">
        <v>370</v>
      </c>
      <c r="Z106" s="15" t="s">
        <v>36</v>
      </c>
      <c r="AA106" s="15" t="s">
        <v>42</v>
      </c>
      <c r="AB106" s="15" t="s">
        <v>281</v>
      </c>
      <c r="AC106" s="15" t="s">
        <v>372</v>
      </c>
      <c r="AD106" s="15" t="s">
        <v>375</v>
      </c>
      <c r="AE106" s="22" t="s">
        <v>395</v>
      </c>
      <c r="AF106" s="15" t="s">
        <v>373</v>
      </c>
      <c r="AG106" s="15" t="s">
        <v>68</v>
      </c>
      <c r="AH106" s="15" t="s">
        <v>68</v>
      </c>
      <c r="AI106" s="15" t="s">
        <v>68</v>
      </c>
      <c r="AJ106" s="15" t="s">
        <v>68</v>
      </c>
      <c r="AK106" s="15" t="s">
        <v>68</v>
      </c>
      <c r="AL106" s="15" t="s">
        <v>373</v>
      </c>
      <c r="AM106" s="19" t="s">
        <v>377</v>
      </c>
      <c r="AN106" s="19" t="s">
        <v>377</v>
      </c>
      <c r="AO106" s="15" t="s">
        <v>428</v>
      </c>
      <c r="AP106" s="15" t="s">
        <v>68</v>
      </c>
      <c r="AQ106" s="24">
        <v>601</v>
      </c>
      <c r="AR106" s="24">
        <v>3645</v>
      </c>
      <c r="AS106" s="24">
        <v>0</v>
      </c>
      <c r="AT106" s="24">
        <v>0</v>
      </c>
      <c r="AU106" s="24">
        <v>0</v>
      </c>
      <c r="AV106" s="24">
        <v>0</v>
      </c>
      <c r="AW106" s="24">
        <f>Table7[[#This Row],[Affected population: IDP (HH) ]]+Table7[[#This Row],[Affected population: Returnee (HH) ]]+Table7[[#This Row],[Affected population: Relocated (HH) ]]</f>
        <v>601</v>
      </c>
      <c r="AX106" s="24">
        <f>Table7[[#This Row],[Affected population: IDP (ind) ]]+Table7[[#This Row],[Affected population: Returnee (ind) ]]+Table7[[#This Row],[Affected population: Relocated (ind) ]]</f>
        <v>3645</v>
      </c>
      <c r="AY106" s="130">
        <v>185</v>
      </c>
      <c r="AZ106" s="130">
        <v>368</v>
      </c>
      <c r="BA106" s="130">
        <v>245</v>
      </c>
      <c r="BB106" s="130">
        <v>430</v>
      </c>
      <c r="BC106" s="130">
        <v>368</v>
      </c>
      <c r="BD106" s="130">
        <v>307</v>
      </c>
      <c r="BE106" s="130">
        <v>491</v>
      </c>
      <c r="BF106" s="130">
        <v>736</v>
      </c>
      <c r="BG106" s="130">
        <v>270</v>
      </c>
      <c r="BH106" s="130">
        <v>245</v>
      </c>
      <c r="BI106" s="24">
        <f>Table7[[#This Row],[M &lt;1]]+Table7[[#This Row],[M 1-5]]+Table7[[#This Row],[M 6-17]]+Table7[[#This Row],[M 18-59 ]]+Table7[[#This Row],[M &gt;60]]</f>
        <v>1559</v>
      </c>
      <c r="BJ106" s="24">
        <f>Table7[[#This Row],[F &lt;1]]+Table7[[#This Row],[F 1-5]]+Table7[[#This Row],[F 6-17 ]]+Table7[[#This Row],[F 18-59]]+Table7[[#This Row],[F &gt;60 ]]</f>
        <v>2086</v>
      </c>
      <c r="BK106" s="24">
        <f>Table7[[#This Row],[M total]]+Table7[[#This Row],[F total]]</f>
        <v>3645</v>
      </c>
      <c r="BL106" s="24" t="b">
        <f>Table7[[#This Row],[Total individuals]]=Table7[[#This Row],[Total affected population individuals]]</f>
        <v>1</v>
      </c>
      <c r="BM106" s="15" t="s">
        <v>375</v>
      </c>
      <c r="BN106" s="15" t="s">
        <v>375</v>
      </c>
      <c r="BO106" s="15" t="s">
        <v>375</v>
      </c>
      <c r="BP106" s="15" t="s">
        <v>373</v>
      </c>
      <c r="BQ106" s="15" t="s">
        <v>375</v>
      </c>
      <c r="BR106" s="15" t="s">
        <v>375</v>
      </c>
      <c r="BS106" s="15" t="s">
        <v>375</v>
      </c>
      <c r="BT106" s="15" t="s">
        <v>373</v>
      </c>
      <c r="BU106" s="15" t="s">
        <v>68</v>
      </c>
      <c r="BV106" s="15" t="s">
        <v>397</v>
      </c>
      <c r="BW106" s="15" t="s">
        <v>397</v>
      </c>
      <c r="BX106" s="15" t="s">
        <v>397</v>
      </c>
      <c r="BY106" s="15" t="s">
        <v>396</v>
      </c>
      <c r="BZ106" s="15" t="s">
        <v>397</v>
      </c>
      <c r="CA106" s="15" t="s">
        <v>397</v>
      </c>
      <c r="CB106" s="15" t="s">
        <v>397</v>
      </c>
      <c r="CC106" s="15" t="s">
        <v>377</v>
      </c>
      <c r="CD106" s="15"/>
      <c r="CE106" s="15" t="s">
        <v>378</v>
      </c>
      <c r="CF106" s="15"/>
    </row>
    <row r="107" spans="1:84" s="21" customFormat="1">
      <c r="A107" s="16">
        <v>44067</v>
      </c>
      <c r="B107" s="16">
        <v>44022</v>
      </c>
      <c r="C107" s="16">
        <v>44067</v>
      </c>
      <c r="D107" s="15" t="s">
        <v>436</v>
      </c>
      <c r="E107" s="15" t="s">
        <v>73</v>
      </c>
      <c r="F107" s="15" t="s">
        <v>112</v>
      </c>
      <c r="G107" s="15" t="s">
        <v>113</v>
      </c>
      <c r="H107" s="17" t="s">
        <v>116</v>
      </c>
      <c r="I107" s="15" t="s">
        <v>117</v>
      </c>
      <c r="J107" s="17" t="s">
        <v>778</v>
      </c>
      <c r="K107" s="15" t="s">
        <v>779</v>
      </c>
      <c r="L107" s="41">
        <v>8.234</v>
      </c>
      <c r="M107" s="41">
        <v>32.039000000000001</v>
      </c>
      <c r="N107" s="23" t="s">
        <v>30</v>
      </c>
      <c r="O107" s="17" t="s">
        <v>67</v>
      </c>
      <c r="P107" s="15" t="s">
        <v>436</v>
      </c>
      <c r="Q107" s="22" t="s">
        <v>73</v>
      </c>
      <c r="R107" s="15" t="s">
        <v>112</v>
      </c>
      <c r="S107" s="15" t="s">
        <v>780</v>
      </c>
      <c r="T107" s="17" t="s">
        <v>116</v>
      </c>
      <c r="U107" s="15" t="s">
        <v>117</v>
      </c>
      <c r="V107" s="15" t="s">
        <v>779</v>
      </c>
      <c r="W107" s="15" t="s">
        <v>601</v>
      </c>
      <c r="X107" s="15" t="s">
        <v>601</v>
      </c>
      <c r="Y107" s="15" t="s">
        <v>469</v>
      </c>
      <c r="Z107" s="15" t="s">
        <v>37</v>
      </c>
      <c r="AA107" s="15" t="s">
        <v>42</v>
      </c>
      <c r="AB107" s="15" t="s">
        <v>281</v>
      </c>
      <c r="AC107" s="15" t="s">
        <v>372</v>
      </c>
      <c r="AD107" s="15" t="s">
        <v>382</v>
      </c>
      <c r="AE107" s="15" t="s">
        <v>374</v>
      </c>
      <c r="AF107" s="15" t="s">
        <v>373</v>
      </c>
      <c r="AG107" s="15" t="s">
        <v>68</v>
      </c>
      <c r="AH107" s="15" t="s">
        <v>68</v>
      </c>
      <c r="AI107" s="15" t="s">
        <v>68</v>
      </c>
      <c r="AJ107" s="15" t="s">
        <v>68</v>
      </c>
      <c r="AK107" s="15" t="s">
        <v>68</v>
      </c>
      <c r="AL107" s="15" t="s">
        <v>763</v>
      </c>
      <c r="AM107" s="19">
        <v>1240</v>
      </c>
      <c r="AN107" s="15">
        <v>233</v>
      </c>
      <c r="AO107" s="15" t="s">
        <v>456</v>
      </c>
      <c r="AP107" s="15" t="s">
        <v>694</v>
      </c>
      <c r="AQ107" s="24">
        <v>156</v>
      </c>
      <c r="AR107" s="24">
        <v>831</v>
      </c>
      <c r="AS107" s="24">
        <v>0</v>
      </c>
      <c r="AT107" s="24">
        <v>0</v>
      </c>
      <c r="AU107" s="24">
        <v>0</v>
      </c>
      <c r="AV107" s="24">
        <v>0</v>
      </c>
      <c r="AW107" s="24">
        <f>Table7[[#This Row],[Affected population: IDP (HH) ]]+Table7[[#This Row],[Affected population: Returnee (HH) ]]+Table7[[#This Row],[Affected population: Relocated (HH) ]]</f>
        <v>156</v>
      </c>
      <c r="AX107" s="24">
        <f>Table7[[#This Row],[Affected population: IDP (ind) ]]+Table7[[#This Row],[Affected population: Returnee (ind) ]]+Table7[[#This Row],[Affected population: Relocated (ind) ]]</f>
        <v>831</v>
      </c>
      <c r="AY107" s="24">
        <v>13</v>
      </c>
      <c r="AZ107" s="24">
        <v>16</v>
      </c>
      <c r="BA107" s="24">
        <v>66</v>
      </c>
      <c r="BB107" s="24">
        <v>74</v>
      </c>
      <c r="BC107" s="24">
        <v>125</v>
      </c>
      <c r="BD107" s="24">
        <v>139</v>
      </c>
      <c r="BE107" s="24">
        <v>151</v>
      </c>
      <c r="BF107" s="24">
        <v>166</v>
      </c>
      <c r="BG107" s="24">
        <v>38</v>
      </c>
      <c r="BH107" s="24">
        <v>43</v>
      </c>
      <c r="BI107" s="24">
        <f>Table7[[#This Row],[M &lt;1]]+Table7[[#This Row],[M 1-5]]+Table7[[#This Row],[M 6-17]]+Table7[[#This Row],[M 18-59 ]]+Table7[[#This Row],[M &gt;60]]</f>
        <v>393</v>
      </c>
      <c r="BJ107" s="24">
        <f>Table7[[#This Row],[F &lt;1]]+Table7[[#This Row],[F 1-5]]+Table7[[#This Row],[F 6-17 ]]+Table7[[#This Row],[F 18-59]]+Table7[[#This Row],[F &gt;60 ]]</f>
        <v>438</v>
      </c>
      <c r="BK107" s="24">
        <f>Table7[[#This Row],[M total]]+Table7[[#This Row],[F total]]</f>
        <v>831</v>
      </c>
      <c r="BL107" s="24" t="b">
        <f>Table7[[#This Row],[Total individuals]]=Table7[[#This Row],[Total affected population individuals]]</f>
        <v>1</v>
      </c>
      <c r="BM107" s="15" t="s">
        <v>382</v>
      </c>
      <c r="BN107" s="15" t="s">
        <v>375</v>
      </c>
      <c r="BO107" s="15" t="s">
        <v>373</v>
      </c>
      <c r="BP107" s="15" t="s">
        <v>373</v>
      </c>
      <c r="BQ107" s="15" t="s">
        <v>382</v>
      </c>
      <c r="BR107" s="15" t="s">
        <v>382</v>
      </c>
      <c r="BS107" s="15" t="s">
        <v>373</v>
      </c>
      <c r="BT107" s="15" t="s">
        <v>373</v>
      </c>
      <c r="BU107" s="15" t="s">
        <v>68</v>
      </c>
      <c r="BV107" s="15" t="s">
        <v>397</v>
      </c>
      <c r="BW107" s="15" t="s">
        <v>373</v>
      </c>
      <c r="BX107" s="15" t="s">
        <v>397</v>
      </c>
      <c r="BY107" s="15" t="s">
        <v>396</v>
      </c>
      <c r="BZ107" s="15" t="s">
        <v>373</v>
      </c>
      <c r="CA107" s="15" t="s">
        <v>397</v>
      </c>
      <c r="CB107" s="15" t="s">
        <v>375</v>
      </c>
      <c r="CC107" s="15" t="s">
        <v>377</v>
      </c>
      <c r="CD107" s="15"/>
      <c r="CE107" s="15" t="s">
        <v>378</v>
      </c>
      <c r="CF107" s="15"/>
    </row>
    <row r="108" spans="1:84" s="21" customFormat="1">
      <c r="A108" s="16">
        <v>44067</v>
      </c>
      <c r="B108" s="16">
        <v>44019</v>
      </c>
      <c r="C108" s="16">
        <v>44067</v>
      </c>
      <c r="D108" s="15" t="s">
        <v>436</v>
      </c>
      <c r="E108" s="15" t="s">
        <v>73</v>
      </c>
      <c r="F108" s="15" t="s">
        <v>112</v>
      </c>
      <c r="G108" s="15" t="s">
        <v>113</v>
      </c>
      <c r="H108" s="17" t="s">
        <v>118</v>
      </c>
      <c r="I108" s="15" t="s">
        <v>119</v>
      </c>
      <c r="J108" s="17" t="s">
        <v>781</v>
      </c>
      <c r="K108" s="15" t="s">
        <v>782</v>
      </c>
      <c r="L108" s="41">
        <v>8.0714799999999993</v>
      </c>
      <c r="M108" s="41">
        <v>31.835529999999999</v>
      </c>
      <c r="N108" s="23" t="s">
        <v>30</v>
      </c>
      <c r="O108" s="17" t="s">
        <v>67</v>
      </c>
      <c r="P108" s="15" t="s">
        <v>436</v>
      </c>
      <c r="Q108" s="22" t="s">
        <v>73</v>
      </c>
      <c r="R108" s="15" t="s">
        <v>112</v>
      </c>
      <c r="S108" s="15" t="s">
        <v>113</v>
      </c>
      <c r="T108" s="17" t="s">
        <v>118</v>
      </c>
      <c r="U108" s="15" t="s">
        <v>119</v>
      </c>
      <c r="V108" s="15" t="s">
        <v>782</v>
      </c>
      <c r="W108" s="15">
        <v>8.0714799999999993</v>
      </c>
      <c r="X108" s="15">
        <v>31.835529999999999</v>
      </c>
      <c r="Y108" s="15" t="s">
        <v>469</v>
      </c>
      <c r="Z108" s="15" t="s">
        <v>37</v>
      </c>
      <c r="AA108" s="15" t="s">
        <v>42</v>
      </c>
      <c r="AB108" s="15" t="s">
        <v>281</v>
      </c>
      <c r="AC108" s="15" t="s">
        <v>372</v>
      </c>
      <c r="AD108" s="15" t="s">
        <v>375</v>
      </c>
      <c r="AE108" s="15" t="s">
        <v>374</v>
      </c>
      <c r="AF108" s="15" t="s">
        <v>373</v>
      </c>
      <c r="AG108" s="15" t="s">
        <v>68</v>
      </c>
      <c r="AH108" s="15" t="s">
        <v>68</v>
      </c>
      <c r="AI108" s="15" t="s">
        <v>68</v>
      </c>
      <c r="AJ108" s="15" t="s">
        <v>68</v>
      </c>
      <c r="AK108" s="15" t="s">
        <v>68</v>
      </c>
      <c r="AL108" s="15" t="s">
        <v>373</v>
      </c>
      <c r="AM108" s="19">
        <v>1004</v>
      </c>
      <c r="AN108" s="19">
        <v>183</v>
      </c>
      <c r="AO108" s="15" t="s">
        <v>456</v>
      </c>
      <c r="AP108" s="15" t="s">
        <v>783</v>
      </c>
      <c r="AQ108" s="24">
        <v>353</v>
      </c>
      <c r="AR108" s="24">
        <v>1978</v>
      </c>
      <c r="AS108" s="24">
        <v>0</v>
      </c>
      <c r="AT108" s="24">
        <v>0</v>
      </c>
      <c r="AU108" s="24">
        <v>0</v>
      </c>
      <c r="AV108" s="24">
        <v>0</v>
      </c>
      <c r="AW108" s="24">
        <f>Table7[[#This Row],[Affected population: IDP (HH) ]]+Table7[[#This Row],[Affected population: Returnee (HH) ]]+Table7[[#This Row],[Affected population: Relocated (HH) ]]</f>
        <v>353</v>
      </c>
      <c r="AX108" s="24">
        <f>Table7[[#This Row],[Affected population: IDP (ind) ]]+Table7[[#This Row],[Affected population: Returnee (ind) ]]+Table7[[#This Row],[Affected population: Relocated (ind) ]]</f>
        <v>1978</v>
      </c>
      <c r="AY108" s="24">
        <v>27</v>
      </c>
      <c r="AZ108" s="24">
        <v>32</v>
      </c>
      <c r="BA108" s="24">
        <v>136</v>
      </c>
      <c r="BB108" s="24">
        <v>148</v>
      </c>
      <c r="BC108" s="24">
        <v>299</v>
      </c>
      <c r="BD108" s="24">
        <v>343</v>
      </c>
      <c r="BE108" s="24">
        <v>437</v>
      </c>
      <c r="BF108" s="24">
        <v>465</v>
      </c>
      <c r="BG108" s="24">
        <v>41</v>
      </c>
      <c r="BH108" s="24">
        <v>50</v>
      </c>
      <c r="BI108" s="24">
        <f>Table7[[#This Row],[M &lt;1]]+Table7[[#This Row],[M 1-5]]+Table7[[#This Row],[M 6-17]]+Table7[[#This Row],[M 18-59 ]]+Table7[[#This Row],[M &gt;60]]</f>
        <v>940</v>
      </c>
      <c r="BJ108" s="24">
        <f>Table7[[#This Row],[F &lt;1]]+Table7[[#This Row],[F 1-5]]+Table7[[#This Row],[F 6-17 ]]+Table7[[#This Row],[F 18-59]]+Table7[[#This Row],[F &gt;60 ]]</f>
        <v>1038</v>
      </c>
      <c r="BK108" s="24">
        <f>Table7[[#This Row],[M total]]+Table7[[#This Row],[F total]]</f>
        <v>1978</v>
      </c>
      <c r="BL108" s="24" t="b">
        <f>Table7[[#This Row],[Total individuals]]=Table7[[#This Row],[Total affected population individuals]]</f>
        <v>1</v>
      </c>
      <c r="BM108" s="15" t="s">
        <v>382</v>
      </c>
      <c r="BN108" s="15" t="s">
        <v>375</v>
      </c>
      <c r="BO108" s="15" t="s">
        <v>375</v>
      </c>
      <c r="BP108" s="15" t="s">
        <v>373</v>
      </c>
      <c r="BQ108" s="15" t="s">
        <v>375</v>
      </c>
      <c r="BR108" s="15" t="s">
        <v>375</v>
      </c>
      <c r="BS108" s="15" t="s">
        <v>373</v>
      </c>
      <c r="BT108" s="15" t="s">
        <v>373</v>
      </c>
      <c r="BU108" s="15" t="s">
        <v>68</v>
      </c>
      <c r="BV108" s="15" t="s">
        <v>397</v>
      </c>
      <c r="BW108" s="15" t="s">
        <v>373</v>
      </c>
      <c r="BX108" s="15" t="s">
        <v>397</v>
      </c>
      <c r="BY108" s="15" t="s">
        <v>375</v>
      </c>
      <c r="BZ108" s="15" t="s">
        <v>373</v>
      </c>
      <c r="CA108" s="15" t="s">
        <v>375</v>
      </c>
      <c r="CB108" s="15" t="s">
        <v>397</v>
      </c>
      <c r="CC108" s="15" t="s">
        <v>377</v>
      </c>
      <c r="CD108" s="15"/>
      <c r="CE108" s="15" t="s">
        <v>378</v>
      </c>
      <c r="CF108" s="15"/>
    </row>
    <row r="109" spans="1:84" s="21" customFormat="1">
      <c r="A109" s="16">
        <v>44068</v>
      </c>
      <c r="B109" s="16">
        <v>44022</v>
      </c>
      <c r="C109" s="16">
        <v>44068</v>
      </c>
      <c r="D109" s="15" t="s">
        <v>436</v>
      </c>
      <c r="E109" s="15" t="s">
        <v>73</v>
      </c>
      <c r="F109" s="15" t="s">
        <v>112</v>
      </c>
      <c r="G109" s="15" t="s">
        <v>113</v>
      </c>
      <c r="H109" s="17" t="s">
        <v>118</v>
      </c>
      <c r="I109" s="15" t="s">
        <v>119</v>
      </c>
      <c r="J109" s="17" t="s">
        <v>784</v>
      </c>
      <c r="K109" s="15" t="s">
        <v>785</v>
      </c>
      <c r="L109" s="41">
        <v>7.9542900000000003</v>
      </c>
      <c r="M109" s="41">
        <v>31.838926900000001</v>
      </c>
      <c r="N109" s="23" t="s">
        <v>30</v>
      </c>
      <c r="O109" s="17" t="s">
        <v>67</v>
      </c>
      <c r="P109" s="15" t="s">
        <v>436</v>
      </c>
      <c r="Q109" s="22" t="s">
        <v>73</v>
      </c>
      <c r="R109" s="15" t="s">
        <v>112</v>
      </c>
      <c r="S109" s="15" t="s">
        <v>113</v>
      </c>
      <c r="T109" s="17" t="s">
        <v>118</v>
      </c>
      <c r="U109" s="15" t="s">
        <v>119</v>
      </c>
      <c r="V109" s="15" t="s">
        <v>785</v>
      </c>
      <c r="W109" s="15">
        <v>7.9542900000000003</v>
      </c>
      <c r="X109" s="15">
        <v>31.838926900000001</v>
      </c>
      <c r="Y109" s="15" t="s">
        <v>469</v>
      </c>
      <c r="Z109" s="15" t="s">
        <v>37</v>
      </c>
      <c r="AA109" s="15" t="s">
        <v>42</v>
      </c>
      <c r="AB109" s="15" t="s">
        <v>281</v>
      </c>
      <c r="AC109" s="15" t="s">
        <v>372</v>
      </c>
      <c r="AD109" s="15" t="s">
        <v>382</v>
      </c>
      <c r="AE109" s="15" t="s">
        <v>374</v>
      </c>
      <c r="AF109" s="15" t="s">
        <v>373</v>
      </c>
      <c r="AG109" s="15" t="s">
        <v>68</v>
      </c>
      <c r="AH109" s="15" t="s">
        <v>68</v>
      </c>
      <c r="AI109" s="15" t="s">
        <v>68</v>
      </c>
      <c r="AJ109" s="15" t="s">
        <v>68</v>
      </c>
      <c r="AK109" s="15" t="s">
        <v>68</v>
      </c>
      <c r="AL109" s="15" t="s">
        <v>763</v>
      </c>
      <c r="AM109" s="19">
        <v>766</v>
      </c>
      <c r="AN109" s="15">
        <v>144</v>
      </c>
      <c r="AO109" s="15" t="s">
        <v>456</v>
      </c>
      <c r="AP109" s="15" t="s">
        <v>694</v>
      </c>
      <c r="AQ109" s="24">
        <v>561</v>
      </c>
      <c r="AR109" s="24">
        <v>3084</v>
      </c>
      <c r="AS109" s="24">
        <v>0</v>
      </c>
      <c r="AT109" s="24">
        <v>0</v>
      </c>
      <c r="AU109" s="24">
        <v>0</v>
      </c>
      <c r="AV109" s="24">
        <v>0</v>
      </c>
      <c r="AW109" s="24">
        <f>Table7[[#This Row],[Affected population: IDP (HH) ]]+Table7[[#This Row],[Affected population: Returnee (HH) ]]+Table7[[#This Row],[Affected population: Relocated (HH) ]]</f>
        <v>561</v>
      </c>
      <c r="AX109" s="24">
        <f>Table7[[#This Row],[Affected population: IDP (ind) ]]+Table7[[#This Row],[Affected population: Returnee (ind) ]]+Table7[[#This Row],[Affected population: Relocated (ind) ]]</f>
        <v>3084</v>
      </c>
      <c r="AY109" s="24">
        <v>53</v>
      </c>
      <c r="AZ109" s="24">
        <v>62</v>
      </c>
      <c r="BA109" s="24">
        <v>244</v>
      </c>
      <c r="BB109" s="24">
        <v>278</v>
      </c>
      <c r="BC109" s="24">
        <v>443</v>
      </c>
      <c r="BD109" s="24">
        <v>508</v>
      </c>
      <c r="BE109" s="24">
        <v>564</v>
      </c>
      <c r="BF109" s="24">
        <v>629</v>
      </c>
      <c r="BG109" s="24">
        <v>147</v>
      </c>
      <c r="BH109" s="24">
        <v>156</v>
      </c>
      <c r="BI109" s="24">
        <f>Table7[[#This Row],[M &lt;1]]+Table7[[#This Row],[M 1-5]]+Table7[[#This Row],[M 6-17]]+Table7[[#This Row],[M 18-59 ]]+Table7[[#This Row],[M &gt;60]]</f>
        <v>1451</v>
      </c>
      <c r="BJ109" s="24">
        <f>Table7[[#This Row],[F &lt;1]]+Table7[[#This Row],[F 1-5]]+Table7[[#This Row],[F 6-17 ]]+Table7[[#This Row],[F 18-59]]+Table7[[#This Row],[F &gt;60 ]]</f>
        <v>1633</v>
      </c>
      <c r="BK109" s="24">
        <f>Table7[[#This Row],[M total]]+Table7[[#This Row],[F total]]</f>
        <v>3084</v>
      </c>
      <c r="BL109" s="24" t="b">
        <f>Table7[[#This Row],[Total individuals]]=Table7[[#This Row],[Total affected population individuals]]</f>
        <v>1</v>
      </c>
      <c r="BM109" s="15" t="s">
        <v>382</v>
      </c>
      <c r="BN109" s="15" t="s">
        <v>375</v>
      </c>
      <c r="BO109" s="15" t="s">
        <v>373</v>
      </c>
      <c r="BP109" s="15" t="s">
        <v>373</v>
      </c>
      <c r="BQ109" s="15" t="s">
        <v>382</v>
      </c>
      <c r="BR109" s="15" t="s">
        <v>382</v>
      </c>
      <c r="BS109" s="15" t="s">
        <v>373</v>
      </c>
      <c r="BT109" s="15" t="s">
        <v>373</v>
      </c>
      <c r="BU109" s="15" t="s">
        <v>68</v>
      </c>
      <c r="BV109" s="15" t="s">
        <v>397</v>
      </c>
      <c r="BW109" s="15" t="s">
        <v>373</v>
      </c>
      <c r="BX109" s="15" t="s">
        <v>373</v>
      </c>
      <c r="BY109" s="15" t="s">
        <v>396</v>
      </c>
      <c r="BZ109" s="15" t="s">
        <v>373</v>
      </c>
      <c r="CA109" s="15" t="s">
        <v>397</v>
      </c>
      <c r="CB109" s="15" t="s">
        <v>375</v>
      </c>
      <c r="CC109" s="15" t="s">
        <v>377</v>
      </c>
      <c r="CD109" s="15"/>
      <c r="CE109" s="15" t="s">
        <v>378</v>
      </c>
      <c r="CF109" s="15"/>
    </row>
    <row r="110" spans="1:84" s="21" customFormat="1">
      <c r="A110" s="16">
        <v>44068</v>
      </c>
      <c r="B110" s="16">
        <v>44019</v>
      </c>
      <c r="C110" s="16">
        <v>44067</v>
      </c>
      <c r="D110" s="15" t="s">
        <v>436</v>
      </c>
      <c r="E110" s="15" t="s">
        <v>73</v>
      </c>
      <c r="F110" s="15" t="s">
        <v>112</v>
      </c>
      <c r="G110" s="15" t="s">
        <v>113</v>
      </c>
      <c r="H110" s="17" t="s">
        <v>120</v>
      </c>
      <c r="I110" s="15" t="s">
        <v>121</v>
      </c>
      <c r="J110" s="17" t="s">
        <v>786</v>
      </c>
      <c r="K110" s="15" t="s">
        <v>787</v>
      </c>
      <c r="L110" s="41">
        <v>7.4730100000000004</v>
      </c>
      <c r="M110" s="41">
        <v>32.549570000000003</v>
      </c>
      <c r="N110" s="23" t="s">
        <v>30</v>
      </c>
      <c r="O110" s="17" t="s">
        <v>67</v>
      </c>
      <c r="P110" s="15" t="s">
        <v>436</v>
      </c>
      <c r="Q110" s="22" t="s">
        <v>73</v>
      </c>
      <c r="R110" s="15" t="s">
        <v>112</v>
      </c>
      <c r="S110" s="15" t="s">
        <v>113</v>
      </c>
      <c r="T110" s="17" t="s">
        <v>120</v>
      </c>
      <c r="U110" s="17" t="s">
        <v>121</v>
      </c>
      <c r="V110" s="15" t="s">
        <v>787</v>
      </c>
      <c r="W110" s="15">
        <v>7.4730100000000004</v>
      </c>
      <c r="X110" s="15">
        <v>32.549570000000003</v>
      </c>
      <c r="Y110" s="15" t="s">
        <v>469</v>
      </c>
      <c r="Z110" s="15" t="s">
        <v>37</v>
      </c>
      <c r="AA110" s="15" t="s">
        <v>42</v>
      </c>
      <c r="AB110" s="15" t="s">
        <v>281</v>
      </c>
      <c r="AC110" s="15" t="s">
        <v>372</v>
      </c>
      <c r="AD110" s="15" t="s">
        <v>375</v>
      </c>
      <c r="AE110" s="15" t="s">
        <v>374</v>
      </c>
      <c r="AF110" s="15" t="s">
        <v>373</v>
      </c>
      <c r="AG110" s="15" t="s">
        <v>68</v>
      </c>
      <c r="AH110" s="15" t="s">
        <v>68</v>
      </c>
      <c r="AI110" s="15" t="s">
        <v>68</v>
      </c>
      <c r="AJ110" s="15" t="s">
        <v>68</v>
      </c>
      <c r="AK110" s="15" t="s">
        <v>68</v>
      </c>
      <c r="AL110" s="15" t="s">
        <v>373</v>
      </c>
      <c r="AM110" s="19">
        <v>609</v>
      </c>
      <c r="AN110" s="19">
        <v>113</v>
      </c>
      <c r="AO110" s="15" t="s">
        <v>456</v>
      </c>
      <c r="AP110" s="15" t="s">
        <v>783</v>
      </c>
      <c r="AQ110" s="24">
        <v>383</v>
      </c>
      <c r="AR110" s="24">
        <v>2077</v>
      </c>
      <c r="AS110" s="24">
        <v>0</v>
      </c>
      <c r="AT110" s="24">
        <v>0</v>
      </c>
      <c r="AU110" s="24">
        <v>0</v>
      </c>
      <c r="AV110" s="24">
        <v>0</v>
      </c>
      <c r="AW110" s="24">
        <f>Table7[[#This Row],[Affected population: IDP (HH) ]]+Table7[[#This Row],[Affected population: Returnee (HH) ]]+Table7[[#This Row],[Affected population: Relocated (HH) ]]</f>
        <v>383</v>
      </c>
      <c r="AX110" s="24">
        <f>Table7[[#This Row],[Affected population: IDP (ind) ]]+Table7[[#This Row],[Affected population: Returnee (ind) ]]+Table7[[#This Row],[Affected population: Relocated (ind) ]]</f>
        <v>2077</v>
      </c>
      <c r="AY110" s="24">
        <v>33</v>
      </c>
      <c r="AZ110" s="24">
        <v>43</v>
      </c>
      <c r="BA110" s="24">
        <v>166</v>
      </c>
      <c r="BB110" s="24">
        <v>193</v>
      </c>
      <c r="BC110" s="24">
        <v>341</v>
      </c>
      <c r="BD110" s="24">
        <v>397</v>
      </c>
      <c r="BE110" s="24">
        <v>399</v>
      </c>
      <c r="BF110" s="24">
        <v>447</v>
      </c>
      <c r="BG110" s="24">
        <v>27</v>
      </c>
      <c r="BH110" s="24">
        <v>31</v>
      </c>
      <c r="BI110" s="24">
        <f>Table7[[#This Row],[M &lt;1]]+Table7[[#This Row],[M 1-5]]+Table7[[#This Row],[M 6-17]]+Table7[[#This Row],[M 18-59 ]]+Table7[[#This Row],[M &gt;60]]</f>
        <v>966</v>
      </c>
      <c r="BJ110" s="24">
        <f>Table7[[#This Row],[F &lt;1]]+Table7[[#This Row],[F 1-5]]+Table7[[#This Row],[F 6-17 ]]+Table7[[#This Row],[F 18-59]]+Table7[[#This Row],[F &gt;60 ]]</f>
        <v>1111</v>
      </c>
      <c r="BK110" s="24">
        <f>Table7[[#This Row],[M total]]+Table7[[#This Row],[F total]]</f>
        <v>2077</v>
      </c>
      <c r="BL110" s="24" t="b">
        <f>Table7[[#This Row],[Total individuals]]=Table7[[#This Row],[Total affected population individuals]]</f>
        <v>1</v>
      </c>
      <c r="BM110" s="15" t="s">
        <v>375</v>
      </c>
      <c r="BN110" s="15" t="s">
        <v>375</v>
      </c>
      <c r="BO110" s="15" t="s">
        <v>375</v>
      </c>
      <c r="BP110" s="15" t="s">
        <v>373</v>
      </c>
      <c r="BQ110" s="15" t="s">
        <v>375</v>
      </c>
      <c r="BR110" s="15" t="s">
        <v>375</v>
      </c>
      <c r="BS110" s="15" t="s">
        <v>373</v>
      </c>
      <c r="BT110" s="15" t="s">
        <v>373</v>
      </c>
      <c r="BU110" s="15" t="s">
        <v>68</v>
      </c>
      <c r="BV110" s="15" t="s">
        <v>397</v>
      </c>
      <c r="BW110" s="15" t="s">
        <v>373</v>
      </c>
      <c r="BX110" s="15" t="s">
        <v>397</v>
      </c>
      <c r="BY110" s="15" t="s">
        <v>375</v>
      </c>
      <c r="BZ110" s="15" t="s">
        <v>373</v>
      </c>
      <c r="CA110" s="15" t="s">
        <v>375</v>
      </c>
      <c r="CB110" s="15" t="s">
        <v>397</v>
      </c>
      <c r="CC110" s="15" t="s">
        <v>377</v>
      </c>
      <c r="CD110" s="15"/>
      <c r="CE110" s="15" t="s">
        <v>430</v>
      </c>
      <c r="CF110" s="15"/>
    </row>
    <row r="111" spans="1:84" s="21" customFormat="1">
      <c r="A111" s="16">
        <v>44068</v>
      </c>
      <c r="B111" s="16">
        <v>44022</v>
      </c>
      <c r="C111" s="16">
        <v>44068</v>
      </c>
      <c r="D111" s="15" t="s">
        <v>436</v>
      </c>
      <c r="E111" s="15" t="s">
        <v>73</v>
      </c>
      <c r="F111" s="15" t="s">
        <v>112</v>
      </c>
      <c r="G111" s="15" t="s">
        <v>113</v>
      </c>
      <c r="H111" s="17" t="s">
        <v>122</v>
      </c>
      <c r="I111" s="17" t="s">
        <v>123</v>
      </c>
      <c r="J111" s="17" t="s">
        <v>788</v>
      </c>
      <c r="K111" s="15" t="s">
        <v>789</v>
      </c>
      <c r="L111" s="41">
        <v>8.1314878999999998</v>
      </c>
      <c r="M111" s="41">
        <v>31.9778764</v>
      </c>
      <c r="N111" s="23" t="s">
        <v>30</v>
      </c>
      <c r="O111" s="17" t="s">
        <v>67</v>
      </c>
      <c r="P111" s="15" t="s">
        <v>436</v>
      </c>
      <c r="Q111" s="22" t="s">
        <v>73</v>
      </c>
      <c r="R111" s="15" t="s">
        <v>112</v>
      </c>
      <c r="S111" s="15" t="s">
        <v>113</v>
      </c>
      <c r="T111" s="17" t="s">
        <v>122</v>
      </c>
      <c r="U111" s="17" t="s">
        <v>123</v>
      </c>
      <c r="V111" s="15" t="s">
        <v>789</v>
      </c>
      <c r="W111" s="15">
        <v>8.1314878999999998</v>
      </c>
      <c r="X111" s="15">
        <v>31.9778764</v>
      </c>
      <c r="Y111" s="15" t="s">
        <v>469</v>
      </c>
      <c r="Z111" s="15" t="s">
        <v>37</v>
      </c>
      <c r="AA111" s="15" t="s">
        <v>42</v>
      </c>
      <c r="AB111" s="15" t="s">
        <v>281</v>
      </c>
      <c r="AC111" s="15" t="s">
        <v>372</v>
      </c>
      <c r="AD111" s="15" t="s">
        <v>483</v>
      </c>
      <c r="AE111" s="15" t="s">
        <v>374</v>
      </c>
      <c r="AF111" s="15" t="s">
        <v>373</v>
      </c>
      <c r="AG111" s="15" t="s">
        <v>68</v>
      </c>
      <c r="AH111" s="15" t="s">
        <v>68</v>
      </c>
      <c r="AI111" s="15" t="s">
        <v>68</v>
      </c>
      <c r="AJ111" s="15" t="s">
        <v>68</v>
      </c>
      <c r="AK111" s="15" t="s">
        <v>68</v>
      </c>
      <c r="AL111" s="15" t="s">
        <v>373</v>
      </c>
      <c r="AM111" s="19">
        <v>968</v>
      </c>
      <c r="AN111" s="19">
        <v>172</v>
      </c>
      <c r="AO111" s="15" t="s">
        <v>485</v>
      </c>
      <c r="AP111" s="15" t="s">
        <v>783</v>
      </c>
      <c r="AQ111" s="24">
        <v>344</v>
      </c>
      <c r="AR111" s="24">
        <v>1880</v>
      </c>
      <c r="AS111" s="24">
        <v>0</v>
      </c>
      <c r="AT111" s="24">
        <v>0</v>
      </c>
      <c r="AU111" s="24">
        <v>0</v>
      </c>
      <c r="AV111" s="24">
        <v>0</v>
      </c>
      <c r="AW111" s="24">
        <f>Table7[[#This Row],[Affected population: IDP (HH) ]]+Table7[[#This Row],[Affected population: Returnee (HH) ]]+Table7[[#This Row],[Affected population: Relocated (HH) ]]</f>
        <v>344</v>
      </c>
      <c r="AX111" s="24">
        <f>Table7[[#This Row],[Affected population: IDP (ind) ]]+Table7[[#This Row],[Affected population: Returnee (ind) ]]+Table7[[#This Row],[Affected population: Relocated (ind) ]]</f>
        <v>1880</v>
      </c>
      <c r="AY111" s="24">
        <v>35</v>
      </c>
      <c r="AZ111" s="24">
        <v>46</v>
      </c>
      <c r="BA111" s="24">
        <v>157</v>
      </c>
      <c r="BB111" s="24">
        <v>166</v>
      </c>
      <c r="BC111" s="24">
        <v>284</v>
      </c>
      <c r="BD111" s="24">
        <v>305</v>
      </c>
      <c r="BE111" s="24">
        <v>357</v>
      </c>
      <c r="BF111" s="24">
        <v>393</v>
      </c>
      <c r="BG111" s="24">
        <v>62</v>
      </c>
      <c r="BH111" s="24">
        <v>75</v>
      </c>
      <c r="BI111" s="24">
        <f>Table7[[#This Row],[M &lt;1]]+Table7[[#This Row],[M 1-5]]+Table7[[#This Row],[M 6-17]]+Table7[[#This Row],[M 18-59 ]]+Table7[[#This Row],[M &gt;60]]</f>
        <v>895</v>
      </c>
      <c r="BJ111" s="24">
        <f>Table7[[#This Row],[F &lt;1]]+Table7[[#This Row],[F 1-5]]+Table7[[#This Row],[F 6-17 ]]+Table7[[#This Row],[F 18-59]]+Table7[[#This Row],[F &gt;60 ]]</f>
        <v>985</v>
      </c>
      <c r="BK111" s="24">
        <f>Table7[[#This Row],[M total]]+Table7[[#This Row],[F total]]</f>
        <v>1880</v>
      </c>
      <c r="BL111" s="24" t="b">
        <f>Table7[[#This Row],[Total individuals]]=Table7[[#This Row],[Total affected population individuals]]</f>
        <v>1</v>
      </c>
      <c r="BM111" s="15" t="s">
        <v>375</v>
      </c>
      <c r="BN111" s="15" t="s">
        <v>375</v>
      </c>
      <c r="BO111" s="15" t="s">
        <v>373</v>
      </c>
      <c r="BP111" s="15" t="s">
        <v>373</v>
      </c>
      <c r="BQ111" s="15" t="s">
        <v>375</v>
      </c>
      <c r="BR111" s="15" t="s">
        <v>375</v>
      </c>
      <c r="BS111" s="15" t="s">
        <v>373</v>
      </c>
      <c r="BT111" s="15" t="s">
        <v>373</v>
      </c>
      <c r="BU111" s="15" t="s">
        <v>68</v>
      </c>
      <c r="BV111" s="15" t="s">
        <v>397</v>
      </c>
      <c r="BW111" s="15" t="s">
        <v>373</v>
      </c>
      <c r="BX111" s="15" t="s">
        <v>397</v>
      </c>
      <c r="BY111" s="15" t="s">
        <v>396</v>
      </c>
      <c r="BZ111" s="15" t="s">
        <v>373</v>
      </c>
      <c r="CA111" s="15" t="s">
        <v>397</v>
      </c>
      <c r="CB111" s="15" t="s">
        <v>397</v>
      </c>
      <c r="CC111" s="15" t="s">
        <v>377</v>
      </c>
      <c r="CD111" s="15"/>
      <c r="CE111" s="15" t="s">
        <v>378</v>
      </c>
      <c r="CF111" s="15"/>
    </row>
    <row r="112" spans="1:84" s="21" customFormat="1">
      <c r="A112" s="16">
        <v>44068</v>
      </c>
      <c r="B112" s="16">
        <v>44022</v>
      </c>
      <c r="C112" s="16">
        <v>44068</v>
      </c>
      <c r="D112" s="15" t="s">
        <v>436</v>
      </c>
      <c r="E112" s="15" t="s">
        <v>73</v>
      </c>
      <c r="F112" s="15" t="s">
        <v>112</v>
      </c>
      <c r="G112" s="15" t="s">
        <v>113</v>
      </c>
      <c r="H112" s="17" t="s">
        <v>120</v>
      </c>
      <c r="I112" s="15" t="s">
        <v>121</v>
      </c>
      <c r="J112" s="17" t="s">
        <v>790</v>
      </c>
      <c r="K112" s="15" t="s">
        <v>791</v>
      </c>
      <c r="L112" s="41">
        <v>8.0333333000000007</v>
      </c>
      <c r="M112" s="41">
        <v>32.033333300000002</v>
      </c>
      <c r="N112" s="23" t="s">
        <v>30</v>
      </c>
      <c r="O112" s="17" t="s">
        <v>67</v>
      </c>
      <c r="P112" s="15" t="s">
        <v>436</v>
      </c>
      <c r="Q112" s="22" t="s">
        <v>73</v>
      </c>
      <c r="R112" s="15" t="s">
        <v>112</v>
      </c>
      <c r="S112" s="15" t="s">
        <v>113</v>
      </c>
      <c r="T112" s="17" t="s">
        <v>120</v>
      </c>
      <c r="U112" s="15" t="s">
        <v>121</v>
      </c>
      <c r="V112" s="15" t="s">
        <v>791</v>
      </c>
      <c r="W112" s="15">
        <v>8.0333333000000007</v>
      </c>
      <c r="X112" s="15">
        <v>32.033333300000002</v>
      </c>
      <c r="Y112" s="15" t="s">
        <v>469</v>
      </c>
      <c r="Z112" s="15" t="s">
        <v>37</v>
      </c>
      <c r="AA112" s="15" t="s">
        <v>42</v>
      </c>
      <c r="AB112" s="15" t="s">
        <v>281</v>
      </c>
      <c r="AC112" s="15" t="s">
        <v>372</v>
      </c>
      <c r="AD112" s="15" t="s">
        <v>382</v>
      </c>
      <c r="AE112" s="15" t="s">
        <v>374</v>
      </c>
      <c r="AF112" s="15" t="s">
        <v>373</v>
      </c>
      <c r="AG112" s="15" t="s">
        <v>68</v>
      </c>
      <c r="AH112" s="15" t="s">
        <v>68</v>
      </c>
      <c r="AI112" s="15" t="s">
        <v>68</v>
      </c>
      <c r="AJ112" s="15" t="s">
        <v>68</v>
      </c>
      <c r="AK112" s="15" t="s">
        <v>68</v>
      </c>
      <c r="AL112" s="15" t="s">
        <v>763</v>
      </c>
      <c r="AM112" s="19">
        <v>2215</v>
      </c>
      <c r="AN112" s="15">
        <v>386</v>
      </c>
      <c r="AO112" s="15" t="s">
        <v>456</v>
      </c>
      <c r="AP112" s="15" t="s">
        <v>694</v>
      </c>
      <c r="AQ112" s="24">
        <v>132</v>
      </c>
      <c r="AR112" s="24">
        <v>725</v>
      </c>
      <c r="AS112" s="24">
        <v>0</v>
      </c>
      <c r="AT112" s="24">
        <v>0</v>
      </c>
      <c r="AU112" s="24">
        <v>0</v>
      </c>
      <c r="AV112" s="24">
        <v>0</v>
      </c>
      <c r="AW112" s="24">
        <f>Table7[[#This Row],[Affected population: IDP (HH) ]]+Table7[[#This Row],[Affected population: Returnee (HH) ]]+Table7[[#This Row],[Affected population: Relocated (HH) ]]</f>
        <v>132</v>
      </c>
      <c r="AX112" s="24">
        <f>Table7[[#This Row],[Affected population: IDP (ind) ]]+Table7[[#This Row],[Affected population: Returnee (ind) ]]+Table7[[#This Row],[Affected population: Relocated (ind) ]]</f>
        <v>725</v>
      </c>
      <c r="AY112" s="24">
        <v>16</v>
      </c>
      <c r="AZ112" s="24">
        <v>19</v>
      </c>
      <c r="BA112" s="24">
        <v>57</v>
      </c>
      <c r="BB112" s="24">
        <v>66</v>
      </c>
      <c r="BC112" s="24">
        <v>118</v>
      </c>
      <c r="BD112" s="24">
        <v>127</v>
      </c>
      <c r="BE112" s="24">
        <v>129</v>
      </c>
      <c r="BF112" s="24">
        <v>135</v>
      </c>
      <c r="BG112" s="24">
        <v>27</v>
      </c>
      <c r="BH112" s="24">
        <v>31</v>
      </c>
      <c r="BI112" s="24">
        <f>Table7[[#This Row],[M &lt;1]]+Table7[[#This Row],[M 1-5]]+Table7[[#This Row],[M 6-17]]+Table7[[#This Row],[M 18-59 ]]+Table7[[#This Row],[M &gt;60]]</f>
        <v>347</v>
      </c>
      <c r="BJ112" s="24">
        <f>Table7[[#This Row],[F &lt;1]]+Table7[[#This Row],[F 1-5]]+Table7[[#This Row],[F 6-17 ]]+Table7[[#This Row],[F 18-59]]+Table7[[#This Row],[F &gt;60 ]]</f>
        <v>378</v>
      </c>
      <c r="BK112" s="24">
        <f>Table7[[#This Row],[M total]]+Table7[[#This Row],[F total]]</f>
        <v>725</v>
      </c>
      <c r="BL112" s="24" t="b">
        <f>Table7[[#This Row],[Total individuals]]=Table7[[#This Row],[Total affected population individuals]]</f>
        <v>1</v>
      </c>
      <c r="BM112" s="15" t="s">
        <v>382</v>
      </c>
      <c r="BN112" s="15" t="s">
        <v>375</v>
      </c>
      <c r="BO112" s="15" t="s">
        <v>373</v>
      </c>
      <c r="BP112" s="15" t="s">
        <v>373</v>
      </c>
      <c r="BQ112" s="15" t="s">
        <v>382</v>
      </c>
      <c r="BR112" s="15" t="s">
        <v>373</v>
      </c>
      <c r="BS112" s="15" t="s">
        <v>373</v>
      </c>
      <c r="BT112" s="15" t="s">
        <v>373</v>
      </c>
      <c r="BU112" s="15" t="s">
        <v>68</v>
      </c>
      <c r="BV112" s="15" t="s">
        <v>397</v>
      </c>
      <c r="BW112" s="15" t="s">
        <v>373</v>
      </c>
      <c r="BX112" s="15" t="s">
        <v>397</v>
      </c>
      <c r="BY112" s="15" t="s">
        <v>396</v>
      </c>
      <c r="BZ112" s="15" t="s">
        <v>397</v>
      </c>
      <c r="CA112" s="15" t="s">
        <v>397</v>
      </c>
      <c r="CB112" s="15" t="s">
        <v>373</v>
      </c>
      <c r="CC112" s="15" t="s">
        <v>377</v>
      </c>
      <c r="CD112" s="15"/>
      <c r="CE112" s="15" t="s">
        <v>378</v>
      </c>
      <c r="CF112" s="15"/>
    </row>
    <row r="113" spans="1:84" s="21" customFormat="1">
      <c r="A113" s="16">
        <v>44068</v>
      </c>
      <c r="B113" s="16">
        <v>44022</v>
      </c>
      <c r="C113" s="16">
        <v>44068</v>
      </c>
      <c r="D113" s="15" t="s">
        <v>436</v>
      </c>
      <c r="E113" s="15" t="s">
        <v>73</v>
      </c>
      <c r="F113" s="15" t="s">
        <v>112</v>
      </c>
      <c r="G113" s="15" t="s">
        <v>113</v>
      </c>
      <c r="H113" s="17" t="s">
        <v>116</v>
      </c>
      <c r="I113" s="15" t="s">
        <v>117</v>
      </c>
      <c r="J113" s="15" t="s">
        <v>736</v>
      </c>
      <c r="K113" s="15" t="s">
        <v>792</v>
      </c>
      <c r="L113" s="41">
        <v>8.2348090999999997</v>
      </c>
      <c r="M113" s="41">
        <v>32.014700400000002</v>
      </c>
      <c r="N113" s="23" t="s">
        <v>30</v>
      </c>
      <c r="O113" s="17" t="s">
        <v>67</v>
      </c>
      <c r="P113" s="15" t="s">
        <v>436</v>
      </c>
      <c r="Q113" s="22" t="s">
        <v>73</v>
      </c>
      <c r="R113" s="15" t="s">
        <v>112</v>
      </c>
      <c r="S113" s="15" t="s">
        <v>780</v>
      </c>
      <c r="T113" s="17" t="s">
        <v>116</v>
      </c>
      <c r="U113" s="15" t="s">
        <v>117</v>
      </c>
      <c r="V113" s="15" t="s">
        <v>792</v>
      </c>
      <c r="W113" s="15">
        <v>8.2348090999999997</v>
      </c>
      <c r="X113" s="15">
        <v>32.014700400000002</v>
      </c>
      <c r="Y113" s="15" t="s">
        <v>469</v>
      </c>
      <c r="Z113" s="15" t="s">
        <v>37</v>
      </c>
      <c r="AA113" s="15" t="s">
        <v>42</v>
      </c>
      <c r="AB113" s="15" t="s">
        <v>281</v>
      </c>
      <c r="AC113" s="15" t="s">
        <v>372</v>
      </c>
      <c r="AD113" s="15" t="s">
        <v>382</v>
      </c>
      <c r="AE113" s="15" t="s">
        <v>374</v>
      </c>
      <c r="AF113" s="15" t="s">
        <v>373</v>
      </c>
      <c r="AG113" s="15" t="s">
        <v>68</v>
      </c>
      <c r="AH113" s="15" t="s">
        <v>68</v>
      </c>
      <c r="AI113" s="15" t="s">
        <v>68</v>
      </c>
      <c r="AJ113" s="15" t="s">
        <v>68</v>
      </c>
      <c r="AK113" s="15" t="s">
        <v>68</v>
      </c>
      <c r="AL113" s="15" t="s">
        <v>763</v>
      </c>
      <c r="AM113" s="19">
        <v>1104</v>
      </c>
      <c r="AN113" s="15">
        <v>203</v>
      </c>
      <c r="AO113" s="15" t="s">
        <v>456</v>
      </c>
      <c r="AP113" s="15" t="s">
        <v>694</v>
      </c>
      <c r="AQ113" s="24">
        <v>298</v>
      </c>
      <c r="AR113" s="24">
        <v>1631</v>
      </c>
      <c r="AS113" s="24">
        <v>0</v>
      </c>
      <c r="AT113" s="24">
        <v>0</v>
      </c>
      <c r="AU113" s="24">
        <v>0</v>
      </c>
      <c r="AV113" s="24">
        <v>0</v>
      </c>
      <c r="AW113" s="24">
        <f>Table7[[#This Row],[Affected population: IDP (HH) ]]+Table7[[#This Row],[Affected population: Returnee (HH) ]]+Table7[[#This Row],[Affected population: Relocated (HH) ]]</f>
        <v>298</v>
      </c>
      <c r="AX113" s="24">
        <f>Table7[[#This Row],[Affected population: IDP (ind) ]]+Table7[[#This Row],[Affected population: Returnee (ind) ]]+Table7[[#This Row],[Affected population: Relocated (ind) ]]</f>
        <v>1631</v>
      </c>
      <c r="AY113" s="24">
        <v>27</v>
      </c>
      <c r="AZ113" s="24">
        <v>33</v>
      </c>
      <c r="BA113" s="24">
        <v>133</v>
      </c>
      <c r="BB113" s="24">
        <v>158</v>
      </c>
      <c r="BC113" s="24">
        <v>225</v>
      </c>
      <c r="BD113" s="24">
        <v>266</v>
      </c>
      <c r="BE113" s="24">
        <v>303</v>
      </c>
      <c r="BF113" s="24">
        <v>334</v>
      </c>
      <c r="BG113" s="24">
        <v>74</v>
      </c>
      <c r="BH113" s="24">
        <v>78</v>
      </c>
      <c r="BI113" s="24">
        <f>Table7[[#This Row],[M &lt;1]]+Table7[[#This Row],[M 1-5]]+Table7[[#This Row],[M 6-17]]+Table7[[#This Row],[M 18-59 ]]+Table7[[#This Row],[M &gt;60]]</f>
        <v>762</v>
      </c>
      <c r="BJ113" s="24">
        <f>Table7[[#This Row],[F &lt;1]]+Table7[[#This Row],[F 1-5]]+Table7[[#This Row],[F 6-17 ]]+Table7[[#This Row],[F 18-59]]+Table7[[#This Row],[F &gt;60 ]]</f>
        <v>869</v>
      </c>
      <c r="BK113" s="24">
        <f>Table7[[#This Row],[M total]]+Table7[[#This Row],[F total]]</f>
        <v>1631</v>
      </c>
      <c r="BL113" s="24" t="b">
        <f>Table7[[#This Row],[Total individuals]]=Table7[[#This Row],[Total affected population individuals]]</f>
        <v>1</v>
      </c>
      <c r="BM113" s="15" t="s">
        <v>382</v>
      </c>
      <c r="BN113" s="15" t="s">
        <v>375</v>
      </c>
      <c r="BO113" s="15" t="s">
        <v>373</v>
      </c>
      <c r="BP113" s="15" t="s">
        <v>373</v>
      </c>
      <c r="BQ113" s="15" t="s">
        <v>382</v>
      </c>
      <c r="BR113" s="15" t="s">
        <v>382</v>
      </c>
      <c r="BS113" s="15" t="s">
        <v>373</v>
      </c>
      <c r="BT113" s="15" t="s">
        <v>373</v>
      </c>
      <c r="BU113" s="15" t="s">
        <v>68</v>
      </c>
      <c r="BV113" s="15" t="s">
        <v>397</v>
      </c>
      <c r="BW113" s="15" t="s">
        <v>397</v>
      </c>
      <c r="BX113" s="15" t="s">
        <v>397</v>
      </c>
      <c r="BY113" s="15" t="s">
        <v>396</v>
      </c>
      <c r="BZ113" s="15" t="s">
        <v>373</v>
      </c>
      <c r="CA113" s="15" t="s">
        <v>397</v>
      </c>
      <c r="CB113" s="15" t="s">
        <v>375</v>
      </c>
      <c r="CC113" s="15" t="s">
        <v>377</v>
      </c>
      <c r="CD113" s="15"/>
      <c r="CE113" s="15" t="s">
        <v>378</v>
      </c>
      <c r="CF113" s="15"/>
    </row>
    <row r="114" spans="1:84" s="21" customFormat="1">
      <c r="A114" s="16">
        <v>44068</v>
      </c>
      <c r="B114" s="16">
        <v>44022</v>
      </c>
      <c r="C114" s="16">
        <v>44037</v>
      </c>
      <c r="D114" s="15" t="s">
        <v>436</v>
      </c>
      <c r="E114" s="15" t="s">
        <v>73</v>
      </c>
      <c r="F114" s="15" t="s">
        <v>112</v>
      </c>
      <c r="G114" s="15" t="s">
        <v>113</v>
      </c>
      <c r="H114" s="17" t="s">
        <v>126</v>
      </c>
      <c r="I114" s="15" t="s">
        <v>127</v>
      </c>
      <c r="J114" s="17" t="s">
        <v>793</v>
      </c>
      <c r="K114" s="15" t="s">
        <v>794</v>
      </c>
      <c r="L114" s="41">
        <v>7.9009999830000002</v>
      </c>
      <c r="M114" s="41">
        <v>31.888333299999999</v>
      </c>
      <c r="N114" s="23" t="s">
        <v>30</v>
      </c>
      <c r="O114" s="17" t="s">
        <v>67</v>
      </c>
      <c r="P114" s="15" t="s">
        <v>436</v>
      </c>
      <c r="Q114" s="22" t="s">
        <v>73</v>
      </c>
      <c r="R114" s="15" t="s">
        <v>112</v>
      </c>
      <c r="S114" s="15" t="s">
        <v>113</v>
      </c>
      <c r="T114" s="17" t="s">
        <v>126</v>
      </c>
      <c r="U114" s="17" t="s">
        <v>127</v>
      </c>
      <c r="V114" s="15" t="s">
        <v>795</v>
      </c>
      <c r="W114" s="15">
        <v>7.9009999830000002</v>
      </c>
      <c r="X114" s="15">
        <v>31.888333299999999</v>
      </c>
      <c r="Y114" s="15" t="s">
        <v>469</v>
      </c>
      <c r="Z114" s="15" t="s">
        <v>37</v>
      </c>
      <c r="AA114" s="15" t="s">
        <v>42</v>
      </c>
      <c r="AB114" s="15" t="s">
        <v>281</v>
      </c>
      <c r="AC114" s="15" t="s">
        <v>372</v>
      </c>
      <c r="AD114" s="15" t="s">
        <v>375</v>
      </c>
      <c r="AE114" s="15" t="s">
        <v>374</v>
      </c>
      <c r="AF114" s="15" t="s">
        <v>373</v>
      </c>
      <c r="AG114" s="15" t="s">
        <v>68</v>
      </c>
      <c r="AH114" s="15" t="s">
        <v>68</v>
      </c>
      <c r="AI114" s="15" t="s">
        <v>68</v>
      </c>
      <c r="AJ114" s="15" t="s">
        <v>68</v>
      </c>
      <c r="AK114" s="15" t="s">
        <v>68</v>
      </c>
      <c r="AL114" s="15" t="s">
        <v>373</v>
      </c>
      <c r="AM114" s="19">
        <v>1086</v>
      </c>
      <c r="AN114" s="19">
        <v>196</v>
      </c>
      <c r="AO114" s="15" t="s">
        <v>456</v>
      </c>
      <c r="AP114" s="15" t="s">
        <v>783</v>
      </c>
      <c r="AQ114" s="24">
        <v>181</v>
      </c>
      <c r="AR114" s="24">
        <v>1019</v>
      </c>
      <c r="AS114" s="24">
        <v>0</v>
      </c>
      <c r="AT114" s="24">
        <v>0</v>
      </c>
      <c r="AU114" s="24">
        <v>0</v>
      </c>
      <c r="AV114" s="24">
        <v>0</v>
      </c>
      <c r="AW114" s="24">
        <f>Table7[[#This Row],[Affected population: IDP (HH) ]]+Table7[[#This Row],[Affected population: Returnee (HH) ]]+Table7[[#This Row],[Affected population: Relocated (HH) ]]</f>
        <v>181</v>
      </c>
      <c r="AX114" s="24">
        <f>Table7[[#This Row],[Affected population: IDP (ind) ]]+Table7[[#This Row],[Affected population: Returnee (ind) ]]+Table7[[#This Row],[Affected population: Relocated (ind) ]]</f>
        <v>1019</v>
      </c>
      <c r="AY114" s="24">
        <v>17</v>
      </c>
      <c r="AZ114" s="24">
        <v>20</v>
      </c>
      <c r="BA114" s="24">
        <v>88</v>
      </c>
      <c r="BB114" s="24">
        <v>92</v>
      </c>
      <c r="BC114" s="24">
        <v>163</v>
      </c>
      <c r="BD114" s="24">
        <v>171</v>
      </c>
      <c r="BE114" s="24">
        <v>180</v>
      </c>
      <c r="BF114" s="24">
        <v>192</v>
      </c>
      <c r="BG114" s="24">
        <v>42</v>
      </c>
      <c r="BH114" s="24">
        <v>54</v>
      </c>
      <c r="BI114" s="24">
        <f>Table7[[#This Row],[M &lt;1]]+Table7[[#This Row],[M 1-5]]+Table7[[#This Row],[M 6-17]]+Table7[[#This Row],[M 18-59 ]]+Table7[[#This Row],[M &gt;60]]</f>
        <v>490</v>
      </c>
      <c r="BJ114" s="24">
        <f>Table7[[#This Row],[F &lt;1]]+Table7[[#This Row],[F 1-5]]+Table7[[#This Row],[F 6-17 ]]+Table7[[#This Row],[F 18-59]]+Table7[[#This Row],[F &gt;60 ]]</f>
        <v>529</v>
      </c>
      <c r="BK114" s="24">
        <f>Table7[[#This Row],[M total]]+Table7[[#This Row],[F total]]</f>
        <v>1019</v>
      </c>
      <c r="BL114" s="24" t="b">
        <f>Table7[[#This Row],[Total individuals]]=Table7[[#This Row],[Total affected population individuals]]</f>
        <v>1</v>
      </c>
      <c r="BM114" s="15" t="s">
        <v>375</v>
      </c>
      <c r="BN114" s="15" t="s">
        <v>375</v>
      </c>
      <c r="BO114" s="15" t="s">
        <v>373</v>
      </c>
      <c r="BP114" s="15" t="s">
        <v>373</v>
      </c>
      <c r="BQ114" s="15" t="s">
        <v>375</v>
      </c>
      <c r="BR114" s="15" t="s">
        <v>375</v>
      </c>
      <c r="BS114" s="15" t="s">
        <v>373</v>
      </c>
      <c r="BT114" s="15" t="s">
        <v>373</v>
      </c>
      <c r="BU114" s="15" t="s">
        <v>68</v>
      </c>
      <c r="BV114" s="15" t="s">
        <v>397</v>
      </c>
      <c r="BW114" s="15" t="s">
        <v>373</v>
      </c>
      <c r="BX114" s="15" t="s">
        <v>397</v>
      </c>
      <c r="BY114" s="15" t="s">
        <v>396</v>
      </c>
      <c r="BZ114" s="15" t="s">
        <v>373</v>
      </c>
      <c r="CA114" s="15" t="s">
        <v>373</v>
      </c>
      <c r="CB114" s="15" t="s">
        <v>373</v>
      </c>
      <c r="CC114" s="15" t="s">
        <v>377</v>
      </c>
      <c r="CD114" s="15"/>
      <c r="CE114" s="15" t="s">
        <v>378</v>
      </c>
      <c r="CF114" s="15"/>
    </row>
    <row r="115" spans="1:84" s="21" customFormat="1">
      <c r="A115" s="16">
        <v>44069</v>
      </c>
      <c r="B115" s="16">
        <v>44022</v>
      </c>
      <c r="C115" s="16">
        <v>44069</v>
      </c>
      <c r="D115" s="15" t="s">
        <v>436</v>
      </c>
      <c r="E115" s="15" t="s">
        <v>73</v>
      </c>
      <c r="F115" s="15" t="s">
        <v>112</v>
      </c>
      <c r="G115" s="15" t="s">
        <v>113</v>
      </c>
      <c r="H115" s="17" t="s">
        <v>116</v>
      </c>
      <c r="I115" s="15" t="s">
        <v>117</v>
      </c>
      <c r="J115" s="17" t="s">
        <v>796</v>
      </c>
      <c r="K115" s="15" t="s">
        <v>797</v>
      </c>
      <c r="L115" s="41">
        <v>8.2678899999999995</v>
      </c>
      <c r="M115" s="41">
        <v>32.036920000000002</v>
      </c>
      <c r="N115" s="23" t="s">
        <v>30</v>
      </c>
      <c r="O115" s="17" t="s">
        <v>67</v>
      </c>
      <c r="P115" s="15" t="s">
        <v>436</v>
      </c>
      <c r="Q115" s="22" t="s">
        <v>73</v>
      </c>
      <c r="R115" s="15" t="s">
        <v>112</v>
      </c>
      <c r="S115" s="15" t="s">
        <v>113</v>
      </c>
      <c r="T115" s="17" t="s">
        <v>116</v>
      </c>
      <c r="U115" s="15" t="s">
        <v>117</v>
      </c>
      <c r="V115" s="15" t="s">
        <v>798</v>
      </c>
      <c r="W115" s="15">
        <v>8.2678899999999995</v>
      </c>
      <c r="X115" s="15">
        <v>32.036920000000002</v>
      </c>
      <c r="Y115" s="15" t="s">
        <v>469</v>
      </c>
      <c r="Z115" s="15" t="s">
        <v>37</v>
      </c>
      <c r="AA115" s="15" t="s">
        <v>42</v>
      </c>
      <c r="AB115" s="15" t="s">
        <v>281</v>
      </c>
      <c r="AC115" s="15" t="s">
        <v>372</v>
      </c>
      <c r="AD115" s="15" t="s">
        <v>375</v>
      </c>
      <c r="AE115" s="15" t="s">
        <v>374</v>
      </c>
      <c r="AF115" s="15" t="s">
        <v>373</v>
      </c>
      <c r="AG115" s="15" t="s">
        <v>68</v>
      </c>
      <c r="AH115" s="15" t="s">
        <v>68</v>
      </c>
      <c r="AI115" s="15" t="s">
        <v>68</v>
      </c>
      <c r="AJ115" s="15" t="s">
        <v>68</v>
      </c>
      <c r="AK115" s="15" t="s">
        <v>68</v>
      </c>
      <c r="AL115" s="15" t="s">
        <v>373</v>
      </c>
      <c r="AM115" s="19">
        <v>1266</v>
      </c>
      <c r="AN115" s="19">
        <v>230</v>
      </c>
      <c r="AO115" s="15" t="s">
        <v>456</v>
      </c>
      <c r="AP115" s="15" t="s">
        <v>783</v>
      </c>
      <c r="AQ115" s="24">
        <v>173</v>
      </c>
      <c r="AR115" s="24">
        <v>975</v>
      </c>
      <c r="AS115" s="24">
        <v>0</v>
      </c>
      <c r="AT115" s="24">
        <v>0</v>
      </c>
      <c r="AU115" s="24">
        <v>0</v>
      </c>
      <c r="AV115" s="24">
        <v>0</v>
      </c>
      <c r="AW115" s="24">
        <f>Table7[[#This Row],[Affected population: IDP (HH) ]]+Table7[[#This Row],[Affected population: Returnee (HH) ]]+Table7[[#This Row],[Affected population: Relocated (HH) ]]</f>
        <v>173</v>
      </c>
      <c r="AX115" s="24">
        <f>Table7[[#This Row],[Affected population: IDP (ind) ]]+Table7[[#This Row],[Affected population: Returnee (ind) ]]+Table7[[#This Row],[Affected population: Relocated (ind) ]]</f>
        <v>975</v>
      </c>
      <c r="AY115" s="24">
        <v>19</v>
      </c>
      <c r="AZ115" s="24">
        <v>24</v>
      </c>
      <c r="BA115" s="24">
        <v>83</v>
      </c>
      <c r="BB115" s="24">
        <v>97</v>
      </c>
      <c r="BC115" s="24">
        <v>152</v>
      </c>
      <c r="BD115" s="24">
        <v>171</v>
      </c>
      <c r="BE115" s="24">
        <v>155</v>
      </c>
      <c r="BF115" s="24">
        <v>173</v>
      </c>
      <c r="BG115" s="24">
        <v>49</v>
      </c>
      <c r="BH115" s="24">
        <v>52</v>
      </c>
      <c r="BI115" s="24">
        <f>Table7[[#This Row],[M &lt;1]]+Table7[[#This Row],[M 1-5]]+Table7[[#This Row],[M 6-17]]+Table7[[#This Row],[M 18-59 ]]+Table7[[#This Row],[M &gt;60]]</f>
        <v>458</v>
      </c>
      <c r="BJ115" s="24">
        <f>Table7[[#This Row],[F &lt;1]]+Table7[[#This Row],[F 1-5]]+Table7[[#This Row],[F 6-17 ]]+Table7[[#This Row],[F 18-59]]+Table7[[#This Row],[F &gt;60 ]]</f>
        <v>517</v>
      </c>
      <c r="BK115" s="24">
        <f>Table7[[#This Row],[M total]]+Table7[[#This Row],[F total]]</f>
        <v>975</v>
      </c>
      <c r="BL115" s="24" t="b">
        <f>Table7[[#This Row],[Total individuals]]=Table7[[#This Row],[Total affected population individuals]]</f>
        <v>1</v>
      </c>
      <c r="BM115" s="15" t="s">
        <v>373</v>
      </c>
      <c r="BN115" s="15" t="s">
        <v>375</v>
      </c>
      <c r="BO115" s="15" t="s">
        <v>373</v>
      </c>
      <c r="BP115" s="15" t="s">
        <v>373</v>
      </c>
      <c r="BQ115" s="15" t="s">
        <v>375</v>
      </c>
      <c r="BR115" s="15" t="s">
        <v>375</v>
      </c>
      <c r="BS115" s="15" t="s">
        <v>373</v>
      </c>
      <c r="BT115" s="15" t="s">
        <v>373</v>
      </c>
      <c r="BU115" s="15" t="s">
        <v>68</v>
      </c>
      <c r="BV115" s="15" t="s">
        <v>397</v>
      </c>
      <c r="BW115" s="15" t="s">
        <v>373</v>
      </c>
      <c r="BX115" s="15" t="s">
        <v>397</v>
      </c>
      <c r="BY115" s="15" t="s">
        <v>396</v>
      </c>
      <c r="BZ115" s="15" t="s">
        <v>373</v>
      </c>
      <c r="CA115" s="15" t="s">
        <v>397</v>
      </c>
      <c r="CB115" s="15" t="s">
        <v>397</v>
      </c>
      <c r="CC115" s="15" t="s">
        <v>377</v>
      </c>
      <c r="CD115" s="15"/>
      <c r="CE115" s="15" t="s">
        <v>430</v>
      </c>
      <c r="CF115" s="15"/>
    </row>
    <row r="116" spans="1:84" s="21" customFormat="1">
      <c r="A116" s="16">
        <v>44069</v>
      </c>
      <c r="B116" s="16">
        <v>44022</v>
      </c>
      <c r="C116" s="16">
        <v>44069</v>
      </c>
      <c r="D116" s="15" t="s">
        <v>436</v>
      </c>
      <c r="E116" s="15" t="s">
        <v>73</v>
      </c>
      <c r="F116" s="15" t="s">
        <v>112</v>
      </c>
      <c r="G116" s="15" t="s">
        <v>113</v>
      </c>
      <c r="H116" s="17" t="s">
        <v>122</v>
      </c>
      <c r="I116" s="17" t="s">
        <v>123</v>
      </c>
      <c r="J116" s="17" t="s">
        <v>799</v>
      </c>
      <c r="K116" s="15" t="s">
        <v>800</v>
      </c>
      <c r="L116" s="41">
        <v>8.1205599999999993</v>
      </c>
      <c r="M116" s="41">
        <v>31.9741</v>
      </c>
      <c r="N116" s="23" t="s">
        <v>30</v>
      </c>
      <c r="O116" s="17" t="s">
        <v>67</v>
      </c>
      <c r="P116" s="15" t="s">
        <v>436</v>
      </c>
      <c r="Q116" s="22" t="s">
        <v>73</v>
      </c>
      <c r="R116" s="15" t="s">
        <v>112</v>
      </c>
      <c r="S116" s="15" t="s">
        <v>113</v>
      </c>
      <c r="T116" s="17" t="s">
        <v>122</v>
      </c>
      <c r="U116" s="17" t="s">
        <v>123</v>
      </c>
      <c r="V116" s="15" t="s">
        <v>800</v>
      </c>
      <c r="W116" s="15">
        <v>8.1205599999999993</v>
      </c>
      <c r="X116" s="15">
        <v>31.9741</v>
      </c>
      <c r="Y116" s="15" t="s">
        <v>469</v>
      </c>
      <c r="Z116" s="15" t="s">
        <v>37</v>
      </c>
      <c r="AA116" s="15" t="s">
        <v>42</v>
      </c>
      <c r="AB116" s="15" t="s">
        <v>281</v>
      </c>
      <c r="AC116" s="15" t="s">
        <v>372</v>
      </c>
      <c r="AD116" s="15" t="s">
        <v>382</v>
      </c>
      <c r="AE116" s="15" t="s">
        <v>374</v>
      </c>
      <c r="AF116" s="15" t="s">
        <v>373</v>
      </c>
      <c r="AG116" s="15" t="s">
        <v>68</v>
      </c>
      <c r="AH116" s="15" t="s">
        <v>68</v>
      </c>
      <c r="AI116" s="15" t="s">
        <v>68</v>
      </c>
      <c r="AJ116" s="15" t="s">
        <v>68</v>
      </c>
      <c r="AK116" s="15" t="s">
        <v>68</v>
      </c>
      <c r="AL116" s="15" t="s">
        <v>763</v>
      </c>
      <c r="AM116" s="19">
        <v>716</v>
      </c>
      <c r="AN116" s="15">
        <v>135</v>
      </c>
      <c r="AO116" s="15" t="s">
        <v>456</v>
      </c>
      <c r="AP116" s="15" t="s">
        <v>694</v>
      </c>
      <c r="AQ116" s="24">
        <v>208</v>
      </c>
      <c r="AR116" s="24">
        <v>1248</v>
      </c>
      <c r="AS116" s="24">
        <v>0</v>
      </c>
      <c r="AT116" s="24">
        <v>0</v>
      </c>
      <c r="AU116" s="24">
        <v>0</v>
      </c>
      <c r="AV116" s="24">
        <v>0</v>
      </c>
      <c r="AW116" s="24">
        <f>Table7[[#This Row],[Affected population: IDP (HH) ]]+Table7[[#This Row],[Affected population: Returnee (HH) ]]+Table7[[#This Row],[Affected population: Relocated (HH) ]]</f>
        <v>208</v>
      </c>
      <c r="AX116" s="24">
        <f>Table7[[#This Row],[Affected population: IDP (ind) ]]+Table7[[#This Row],[Affected population: Returnee (ind) ]]+Table7[[#This Row],[Affected population: Relocated (ind) ]]</f>
        <v>1248</v>
      </c>
      <c r="AY116" s="24">
        <v>29</v>
      </c>
      <c r="AZ116" s="24">
        <v>34</v>
      </c>
      <c r="BA116" s="24">
        <v>82</v>
      </c>
      <c r="BB116" s="24">
        <v>94</v>
      </c>
      <c r="BC116" s="24">
        <v>167</v>
      </c>
      <c r="BD116" s="24">
        <v>183</v>
      </c>
      <c r="BE116" s="24">
        <v>253</v>
      </c>
      <c r="BF116" s="24">
        <v>302</v>
      </c>
      <c r="BG116" s="24">
        <v>43</v>
      </c>
      <c r="BH116" s="24">
        <v>61</v>
      </c>
      <c r="BI116" s="24">
        <f>Table7[[#This Row],[M &lt;1]]+Table7[[#This Row],[M 1-5]]+Table7[[#This Row],[M 6-17]]+Table7[[#This Row],[M 18-59 ]]+Table7[[#This Row],[M &gt;60]]</f>
        <v>574</v>
      </c>
      <c r="BJ116" s="24">
        <f>Table7[[#This Row],[F &lt;1]]+Table7[[#This Row],[F 1-5]]+Table7[[#This Row],[F 6-17 ]]+Table7[[#This Row],[F 18-59]]+Table7[[#This Row],[F &gt;60 ]]</f>
        <v>674</v>
      </c>
      <c r="BK116" s="24">
        <f>Table7[[#This Row],[M total]]+Table7[[#This Row],[F total]]</f>
        <v>1248</v>
      </c>
      <c r="BL116" s="24" t="b">
        <f>Table7[[#This Row],[Total individuals]]=Table7[[#This Row],[Total affected population individuals]]</f>
        <v>1</v>
      </c>
      <c r="BM116" s="15" t="s">
        <v>373</v>
      </c>
      <c r="BN116" s="15" t="s">
        <v>375</v>
      </c>
      <c r="BO116" s="15" t="s">
        <v>373</v>
      </c>
      <c r="BP116" s="15" t="s">
        <v>373</v>
      </c>
      <c r="BQ116" s="15" t="s">
        <v>382</v>
      </c>
      <c r="BR116" s="15" t="s">
        <v>382</v>
      </c>
      <c r="BS116" s="15" t="s">
        <v>373</v>
      </c>
      <c r="BT116" s="15" t="s">
        <v>373</v>
      </c>
      <c r="BU116" s="15" t="s">
        <v>68</v>
      </c>
      <c r="BV116" s="15" t="s">
        <v>397</v>
      </c>
      <c r="BW116" s="15" t="s">
        <v>373</v>
      </c>
      <c r="BX116" s="15" t="s">
        <v>373</v>
      </c>
      <c r="BY116" s="15" t="s">
        <v>396</v>
      </c>
      <c r="BZ116" s="15" t="s">
        <v>373</v>
      </c>
      <c r="CA116" s="15" t="s">
        <v>397</v>
      </c>
      <c r="CB116" s="15" t="s">
        <v>397</v>
      </c>
      <c r="CC116" s="15" t="s">
        <v>377</v>
      </c>
      <c r="CD116" s="15"/>
      <c r="CE116" s="15" t="s">
        <v>430</v>
      </c>
      <c r="CF116" s="15"/>
    </row>
    <row r="117" spans="1:84" s="21" customFormat="1">
      <c r="A117" s="16">
        <v>44069</v>
      </c>
      <c r="B117" s="16">
        <v>44022</v>
      </c>
      <c r="C117" s="16">
        <v>44069</v>
      </c>
      <c r="D117" s="15" t="s">
        <v>436</v>
      </c>
      <c r="E117" s="15" t="s">
        <v>73</v>
      </c>
      <c r="F117" s="15" t="s">
        <v>112</v>
      </c>
      <c r="G117" s="15" t="s">
        <v>113</v>
      </c>
      <c r="H117" s="17" t="s">
        <v>120</v>
      </c>
      <c r="I117" s="15" t="s">
        <v>121</v>
      </c>
      <c r="J117" s="17" t="s">
        <v>801</v>
      </c>
      <c r="K117" s="15" t="s">
        <v>802</v>
      </c>
      <c r="L117" s="41">
        <v>8.0165699999999998</v>
      </c>
      <c r="M117" s="41">
        <v>32.035469999999997</v>
      </c>
      <c r="N117" s="23" t="s">
        <v>30</v>
      </c>
      <c r="O117" s="17" t="s">
        <v>67</v>
      </c>
      <c r="P117" s="15" t="s">
        <v>436</v>
      </c>
      <c r="Q117" s="22" t="s">
        <v>73</v>
      </c>
      <c r="R117" s="15" t="s">
        <v>112</v>
      </c>
      <c r="S117" s="15" t="s">
        <v>113</v>
      </c>
      <c r="T117" s="17" t="s">
        <v>120</v>
      </c>
      <c r="U117" s="15" t="s">
        <v>121</v>
      </c>
      <c r="V117" s="15" t="s">
        <v>802</v>
      </c>
      <c r="W117" s="17">
        <v>8.0165699999999998</v>
      </c>
      <c r="X117" s="17">
        <v>32.035469999999997</v>
      </c>
      <c r="Y117" s="15" t="s">
        <v>469</v>
      </c>
      <c r="Z117" s="15" t="s">
        <v>37</v>
      </c>
      <c r="AA117" s="15" t="s">
        <v>42</v>
      </c>
      <c r="AB117" s="15" t="s">
        <v>281</v>
      </c>
      <c r="AC117" s="15" t="s">
        <v>372</v>
      </c>
      <c r="AD117" s="15" t="s">
        <v>382</v>
      </c>
      <c r="AE117" s="15" t="s">
        <v>374</v>
      </c>
      <c r="AF117" s="15" t="s">
        <v>373</v>
      </c>
      <c r="AG117" s="15" t="s">
        <v>68</v>
      </c>
      <c r="AH117" s="15" t="s">
        <v>68</v>
      </c>
      <c r="AI117" s="15" t="s">
        <v>68</v>
      </c>
      <c r="AJ117" s="15" t="s">
        <v>68</v>
      </c>
      <c r="AK117" s="15" t="s">
        <v>68</v>
      </c>
      <c r="AL117" s="15" t="s">
        <v>763</v>
      </c>
      <c r="AM117" s="19">
        <v>601</v>
      </c>
      <c r="AN117" s="15">
        <v>118</v>
      </c>
      <c r="AO117" s="15" t="s">
        <v>456</v>
      </c>
      <c r="AP117" s="15" t="s">
        <v>694</v>
      </c>
      <c r="AQ117" s="24">
        <v>164</v>
      </c>
      <c r="AR117" s="24">
        <v>863</v>
      </c>
      <c r="AS117" s="24">
        <v>0</v>
      </c>
      <c r="AT117" s="24">
        <v>0</v>
      </c>
      <c r="AU117" s="24">
        <v>0</v>
      </c>
      <c r="AV117" s="24">
        <v>0</v>
      </c>
      <c r="AW117" s="24">
        <f>Table7[[#This Row],[Affected population: IDP (HH) ]]+Table7[[#This Row],[Affected population: Returnee (HH) ]]+Table7[[#This Row],[Affected population: Relocated (HH) ]]</f>
        <v>164</v>
      </c>
      <c r="AX117" s="24">
        <f>Table7[[#This Row],[Affected population: IDP (ind) ]]+Table7[[#This Row],[Affected population: Returnee (ind) ]]+Table7[[#This Row],[Affected population: Relocated (ind) ]]</f>
        <v>863</v>
      </c>
      <c r="AY117" s="24">
        <v>20</v>
      </c>
      <c r="AZ117" s="24">
        <v>20</v>
      </c>
      <c r="BA117" s="24">
        <v>74</v>
      </c>
      <c r="BB117" s="24">
        <v>79</v>
      </c>
      <c r="BC117" s="24">
        <v>148</v>
      </c>
      <c r="BD117" s="24">
        <v>159</v>
      </c>
      <c r="BE117" s="24">
        <v>132</v>
      </c>
      <c r="BF117" s="24">
        <v>147</v>
      </c>
      <c r="BG117" s="24">
        <v>38</v>
      </c>
      <c r="BH117" s="24">
        <v>46</v>
      </c>
      <c r="BI117" s="24">
        <f>Table7[[#This Row],[M &lt;1]]+Table7[[#This Row],[M 1-5]]+Table7[[#This Row],[M 6-17]]+Table7[[#This Row],[M 18-59 ]]+Table7[[#This Row],[M &gt;60]]</f>
        <v>412</v>
      </c>
      <c r="BJ117" s="24">
        <f>Table7[[#This Row],[F &lt;1]]+Table7[[#This Row],[F 1-5]]+Table7[[#This Row],[F 6-17 ]]+Table7[[#This Row],[F 18-59]]+Table7[[#This Row],[F &gt;60 ]]</f>
        <v>451</v>
      </c>
      <c r="BK117" s="24">
        <f>Table7[[#This Row],[M total]]+Table7[[#This Row],[F total]]</f>
        <v>863</v>
      </c>
      <c r="BL117" s="24" t="b">
        <f>Table7[[#This Row],[Total individuals]]=Table7[[#This Row],[Total affected population individuals]]</f>
        <v>1</v>
      </c>
      <c r="BM117" s="15" t="s">
        <v>373</v>
      </c>
      <c r="BN117" s="15" t="s">
        <v>375</v>
      </c>
      <c r="BO117" s="15" t="s">
        <v>373</v>
      </c>
      <c r="BP117" s="15" t="s">
        <v>373</v>
      </c>
      <c r="BQ117" s="15" t="s">
        <v>382</v>
      </c>
      <c r="BR117" s="15" t="s">
        <v>382</v>
      </c>
      <c r="BS117" s="15" t="s">
        <v>373</v>
      </c>
      <c r="BT117" s="15" t="s">
        <v>373</v>
      </c>
      <c r="BU117" s="15" t="s">
        <v>68</v>
      </c>
      <c r="BV117" s="15" t="s">
        <v>397</v>
      </c>
      <c r="BW117" s="15" t="s">
        <v>373</v>
      </c>
      <c r="BX117" s="15" t="s">
        <v>373</v>
      </c>
      <c r="BY117" s="15" t="s">
        <v>396</v>
      </c>
      <c r="BZ117" s="15" t="s">
        <v>373</v>
      </c>
      <c r="CA117" s="15" t="s">
        <v>397</v>
      </c>
      <c r="CB117" s="15" t="s">
        <v>397</v>
      </c>
      <c r="CC117" s="15" t="s">
        <v>377</v>
      </c>
      <c r="CD117" s="15"/>
      <c r="CE117" s="15" t="s">
        <v>430</v>
      </c>
      <c r="CF117" s="15"/>
    </row>
    <row r="118" spans="1:84" s="21" customFormat="1">
      <c r="A118" s="16">
        <v>44069</v>
      </c>
      <c r="B118" s="16">
        <v>44069</v>
      </c>
      <c r="C118" s="16">
        <v>44070</v>
      </c>
      <c r="D118" s="15" t="s">
        <v>500</v>
      </c>
      <c r="E118" s="15" t="s">
        <v>91</v>
      </c>
      <c r="F118" s="15" t="s">
        <v>233</v>
      </c>
      <c r="G118" s="15" t="s">
        <v>234</v>
      </c>
      <c r="H118" s="15" t="s">
        <v>241</v>
      </c>
      <c r="I118" s="15" t="s">
        <v>242</v>
      </c>
      <c r="J118" s="17" t="s">
        <v>803</v>
      </c>
      <c r="K118" s="15" t="s">
        <v>242</v>
      </c>
      <c r="L118" s="41">
        <v>7.9288888999999996</v>
      </c>
      <c r="M118" s="41">
        <v>28.452222200000001</v>
      </c>
      <c r="N118" s="23" t="s">
        <v>28</v>
      </c>
      <c r="O118" s="17" t="s">
        <v>67</v>
      </c>
      <c r="P118" s="18" t="s">
        <v>500</v>
      </c>
      <c r="Q118" s="15" t="s">
        <v>91</v>
      </c>
      <c r="R118" s="15" t="s">
        <v>233</v>
      </c>
      <c r="S118" s="15" t="s">
        <v>234</v>
      </c>
      <c r="T118" s="15" t="s">
        <v>716</v>
      </c>
      <c r="U118" s="15" t="s">
        <v>717</v>
      </c>
      <c r="V118" s="15" t="s">
        <v>804</v>
      </c>
      <c r="W118" s="17">
        <v>7.8961199999999998</v>
      </c>
      <c r="X118" s="17">
        <v>28.445150000000002</v>
      </c>
      <c r="Y118" s="15" t="s">
        <v>391</v>
      </c>
      <c r="Z118" s="15" t="s">
        <v>37</v>
      </c>
      <c r="AA118" s="15" t="s">
        <v>42</v>
      </c>
      <c r="AB118" s="15" t="s">
        <v>281</v>
      </c>
      <c r="AC118" s="15" t="s">
        <v>719</v>
      </c>
      <c r="AD118" s="15" t="s">
        <v>373</v>
      </c>
      <c r="AE118" s="15" t="s">
        <v>559</v>
      </c>
      <c r="AF118" s="15" t="s">
        <v>373</v>
      </c>
      <c r="AG118" s="15" t="s">
        <v>68</v>
      </c>
      <c r="AH118" s="15" t="s">
        <v>68</v>
      </c>
      <c r="AI118" s="15" t="s">
        <v>68</v>
      </c>
      <c r="AJ118" s="15" t="s">
        <v>68</v>
      </c>
      <c r="AK118" s="15" t="s">
        <v>68</v>
      </c>
      <c r="AL118" s="15" t="s">
        <v>375</v>
      </c>
      <c r="AM118" s="15" t="s">
        <v>68</v>
      </c>
      <c r="AN118" s="15" t="s">
        <v>68</v>
      </c>
      <c r="AO118" s="15" t="s">
        <v>68</v>
      </c>
      <c r="AP118" s="15" t="s">
        <v>68</v>
      </c>
      <c r="AQ118" s="24">
        <v>131</v>
      </c>
      <c r="AR118" s="24">
        <v>694</v>
      </c>
      <c r="AS118" s="24">
        <v>0</v>
      </c>
      <c r="AT118" s="24">
        <v>0</v>
      </c>
      <c r="AU118" s="24">
        <v>0</v>
      </c>
      <c r="AV118" s="24">
        <v>0</v>
      </c>
      <c r="AW118" s="24">
        <f>Table7[[#This Row],[Affected population: IDP (HH) ]]+Table7[[#This Row],[Affected population: Returnee (HH) ]]+Table7[[#This Row],[Affected population: Relocated (HH) ]]</f>
        <v>131</v>
      </c>
      <c r="AX118" s="24">
        <f>Table7[[#This Row],[Affected population: IDP (ind) ]]+Table7[[#This Row],[Affected population: Returnee (ind) ]]+Table7[[#This Row],[Affected population: Relocated (ind) ]]</f>
        <v>694</v>
      </c>
      <c r="AY118" s="24">
        <v>20</v>
      </c>
      <c r="AZ118" s="24">
        <v>47</v>
      </c>
      <c r="BA118" s="24">
        <v>73</v>
      </c>
      <c r="BB118" s="24">
        <v>125</v>
      </c>
      <c r="BC118" s="24">
        <v>42</v>
      </c>
      <c r="BD118" s="24">
        <v>81</v>
      </c>
      <c r="BE118" s="24">
        <v>85</v>
      </c>
      <c r="BF118" s="24">
        <v>128</v>
      </c>
      <c r="BG118" s="24">
        <v>27</v>
      </c>
      <c r="BH118" s="24">
        <v>66</v>
      </c>
      <c r="BI118" s="24">
        <f>Table7[[#This Row],[M &lt;1]]+Table7[[#This Row],[M 1-5]]+Table7[[#This Row],[M 6-17]]+Table7[[#This Row],[M 18-59 ]]+Table7[[#This Row],[M &gt;60]]</f>
        <v>247</v>
      </c>
      <c r="BJ118" s="24">
        <f>Table7[[#This Row],[F &lt;1]]+Table7[[#This Row],[F 1-5]]+Table7[[#This Row],[F 6-17 ]]+Table7[[#This Row],[F 18-59]]+Table7[[#This Row],[F &gt;60 ]]</f>
        <v>447</v>
      </c>
      <c r="BK118" s="24">
        <f>Table7[[#This Row],[M total]]+Table7[[#This Row],[F total]]</f>
        <v>694</v>
      </c>
      <c r="BL118" s="24" t="b">
        <f>Table7[[#This Row],[Total individuals]]=Table7[[#This Row],[Total affected population individuals]]</f>
        <v>1</v>
      </c>
      <c r="BM118" s="15" t="s">
        <v>375</v>
      </c>
      <c r="BN118" s="15" t="s">
        <v>375</v>
      </c>
      <c r="BO118" s="15" t="s">
        <v>375</v>
      </c>
      <c r="BP118" s="15" t="s">
        <v>375</v>
      </c>
      <c r="BQ118" s="15" t="s">
        <v>373</v>
      </c>
      <c r="BR118" s="15" t="s">
        <v>373</v>
      </c>
      <c r="BS118" s="15" t="s">
        <v>373</v>
      </c>
      <c r="BT118" s="15" t="s">
        <v>373</v>
      </c>
      <c r="BU118" s="15" t="s">
        <v>68</v>
      </c>
      <c r="BV118" s="15" t="s">
        <v>373</v>
      </c>
      <c r="BW118" s="15" t="s">
        <v>373</v>
      </c>
      <c r="BX118" s="15" t="s">
        <v>373</v>
      </c>
      <c r="BY118" s="15" t="s">
        <v>373</v>
      </c>
      <c r="BZ118" s="15" t="s">
        <v>373</v>
      </c>
      <c r="CA118" s="15" t="s">
        <v>397</v>
      </c>
      <c r="CB118" s="15" t="s">
        <v>375</v>
      </c>
      <c r="CC118" s="15" t="s">
        <v>377</v>
      </c>
      <c r="CD118" s="15"/>
      <c r="CE118" s="15" t="s">
        <v>430</v>
      </c>
      <c r="CF118" s="15" t="s">
        <v>805</v>
      </c>
    </row>
    <row r="119" spans="1:84" s="21" customFormat="1">
      <c r="A119" s="16">
        <v>44069</v>
      </c>
      <c r="B119" s="16">
        <v>44063</v>
      </c>
      <c r="C119" s="16">
        <v>44069</v>
      </c>
      <c r="D119" s="15" t="s">
        <v>500</v>
      </c>
      <c r="E119" s="15" t="s">
        <v>91</v>
      </c>
      <c r="F119" s="15" t="s">
        <v>217</v>
      </c>
      <c r="G119" s="15" t="s">
        <v>218</v>
      </c>
      <c r="H119" s="15" t="s">
        <v>221</v>
      </c>
      <c r="I119" s="15" t="s">
        <v>222</v>
      </c>
      <c r="J119" s="17" t="s">
        <v>806</v>
      </c>
      <c r="K119" s="15" t="s">
        <v>222</v>
      </c>
      <c r="L119" s="41">
        <v>7.9948100000000002</v>
      </c>
      <c r="M119" s="41">
        <v>29.503409999999999</v>
      </c>
      <c r="N119" s="23" t="s">
        <v>30</v>
      </c>
      <c r="O119" s="17" t="s">
        <v>67</v>
      </c>
      <c r="P119" s="18" t="s">
        <v>500</v>
      </c>
      <c r="Q119" s="15" t="s">
        <v>91</v>
      </c>
      <c r="R119" s="15" t="s">
        <v>217</v>
      </c>
      <c r="S119" s="15" t="s">
        <v>218</v>
      </c>
      <c r="T119" s="15" t="s">
        <v>221</v>
      </c>
      <c r="U119" s="15" t="s">
        <v>222</v>
      </c>
      <c r="V119" s="15" t="s">
        <v>222</v>
      </c>
      <c r="W119" s="17">
        <v>7.9948100000000002</v>
      </c>
      <c r="X119" s="17">
        <v>29.503409999999999</v>
      </c>
      <c r="Y119" s="15" t="s">
        <v>469</v>
      </c>
      <c r="Z119" s="15" t="s">
        <v>37</v>
      </c>
      <c r="AA119" s="15" t="s">
        <v>42</v>
      </c>
      <c r="AB119" s="15" t="s">
        <v>281</v>
      </c>
      <c r="AC119" s="15" t="s">
        <v>585</v>
      </c>
      <c r="AD119" s="15" t="s">
        <v>375</v>
      </c>
      <c r="AE119" s="15" t="s">
        <v>456</v>
      </c>
      <c r="AF119" s="15" t="s">
        <v>373</v>
      </c>
      <c r="AG119" s="15" t="s">
        <v>68</v>
      </c>
      <c r="AH119" s="15" t="s">
        <v>68</v>
      </c>
      <c r="AI119" s="15" t="s">
        <v>68</v>
      </c>
      <c r="AJ119" s="15" t="s">
        <v>68</v>
      </c>
      <c r="AK119" s="15" t="s">
        <v>68</v>
      </c>
      <c r="AL119" s="15" t="s">
        <v>373</v>
      </c>
      <c r="AM119" s="15" t="s">
        <v>377</v>
      </c>
      <c r="AN119" s="15" t="s">
        <v>377</v>
      </c>
      <c r="AO119" s="15" t="s">
        <v>456</v>
      </c>
      <c r="AP119" s="15" t="s">
        <v>694</v>
      </c>
      <c r="AQ119" s="24">
        <v>333</v>
      </c>
      <c r="AR119" s="24">
        <v>2000</v>
      </c>
      <c r="AS119" s="24">
        <v>0</v>
      </c>
      <c r="AT119" s="24">
        <v>0</v>
      </c>
      <c r="AU119" s="24">
        <v>0</v>
      </c>
      <c r="AV119" s="24">
        <v>0</v>
      </c>
      <c r="AW119" s="24">
        <f>Table7[[#This Row],[Affected population: IDP (HH) ]]+Table7[[#This Row],[Affected population: Returnee (HH) ]]+Table7[[#This Row],[Affected population: Relocated (HH) ]]</f>
        <v>333</v>
      </c>
      <c r="AX119" s="24">
        <f>Table7[[#This Row],[Affected population: IDP (ind) ]]+Table7[[#This Row],[Affected population: Returnee (ind) ]]+Table7[[#This Row],[Affected population: Relocated (ind) ]]</f>
        <v>2000</v>
      </c>
      <c r="AY119" s="24">
        <v>157</v>
      </c>
      <c r="AZ119" s="24">
        <v>143</v>
      </c>
      <c r="BA119" s="24">
        <v>243</v>
      </c>
      <c r="BB119" s="24">
        <v>320</v>
      </c>
      <c r="BC119" s="24">
        <v>307</v>
      </c>
      <c r="BD119" s="24">
        <v>311</v>
      </c>
      <c r="BE119" s="24">
        <v>199</v>
      </c>
      <c r="BF119" s="24">
        <v>213</v>
      </c>
      <c r="BG119" s="24">
        <v>74</v>
      </c>
      <c r="BH119" s="24">
        <v>33</v>
      </c>
      <c r="BI119" s="24">
        <f>Table7[[#This Row],[M &lt;1]]+Table7[[#This Row],[M 1-5]]+Table7[[#This Row],[M 6-17]]+Table7[[#This Row],[M 18-59 ]]+Table7[[#This Row],[M &gt;60]]</f>
        <v>980</v>
      </c>
      <c r="BJ119" s="24">
        <f>Table7[[#This Row],[F &lt;1]]+Table7[[#This Row],[F 1-5]]+Table7[[#This Row],[F 6-17 ]]+Table7[[#This Row],[F 18-59]]+Table7[[#This Row],[F &gt;60 ]]</f>
        <v>1020</v>
      </c>
      <c r="BK119" s="24">
        <f>Table7[[#This Row],[M total]]+Table7[[#This Row],[F total]]</f>
        <v>2000</v>
      </c>
      <c r="BL119" s="24" t="b">
        <f>Table7[[#This Row],[Total individuals]]=Table7[[#This Row],[Total affected population individuals]]</f>
        <v>1</v>
      </c>
      <c r="BM119" s="15" t="s">
        <v>382</v>
      </c>
      <c r="BN119" s="15" t="s">
        <v>373</v>
      </c>
      <c r="BO119" s="15" t="s">
        <v>382</v>
      </c>
      <c r="BP119" s="15" t="s">
        <v>375</v>
      </c>
      <c r="BQ119" s="15" t="s">
        <v>375</v>
      </c>
      <c r="BR119" s="15" t="s">
        <v>373</v>
      </c>
      <c r="BS119" s="15" t="s">
        <v>373</v>
      </c>
      <c r="BT119" s="15" t="s">
        <v>373</v>
      </c>
      <c r="BU119" s="15" t="s">
        <v>68</v>
      </c>
      <c r="BV119" s="15" t="s">
        <v>397</v>
      </c>
      <c r="BW119" s="15" t="s">
        <v>397</v>
      </c>
      <c r="BX119" s="15" t="s">
        <v>397</v>
      </c>
      <c r="BY119" s="15" t="s">
        <v>396</v>
      </c>
      <c r="BZ119" s="15" t="s">
        <v>373</v>
      </c>
      <c r="CA119" s="15" t="s">
        <v>375</v>
      </c>
      <c r="CB119" s="15" t="s">
        <v>397</v>
      </c>
      <c r="CC119" s="15" t="s">
        <v>377</v>
      </c>
      <c r="CD119" s="15"/>
      <c r="CE119" s="15" t="s">
        <v>378</v>
      </c>
      <c r="CF119" s="15" t="s">
        <v>805</v>
      </c>
    </row>
    <row r="120" spans="1:84" s="21" customFormat="1">
      <c r="A120" s="16">
        <v>44069</v>
      </c>
      <c r="B120" s="16">
        <v>44022</v>
      </c>
      <c r="C120" s="16">
        <v>44069</v>
      </c>
      <c r="D120" s="15" t="s">
        <v>436</v>
      </c>
      <c r="E120" s="15" t="s">
        <v>73</v>
      </c>
      <c r="F120" s="15" t="s">
        <v>112</v>
      </c>
      <c r="G120" s="15" t="s">
        <v>113</v>
      </c>
      <c r="H120" s="17" t="s">
        <v>116</v>
      </c>
      <c r="I120" s="15" t="s">
        <v>117</v>
      </c>
      <c r="J120" s="17" t="s">
        <v>807</v>
      </c>
      <c r="K120" s="15" t="s">
        <v>808</v>
      </c>
      <c r="L120" s="41">
        <v>8.1288316720000005</v>
      </c>
      <c r="M120" s="41">
        <v>32.05326299</v>
      </c>
      <c r="N120" s="23" t="s">
        <v>30</v>
      </c>
      <c r="O120" s="17" t="s">
        <v>67</v>
      </c>
      <c r="P120" s="15" t="s">
        <v>436</v>
      </c>
      <c r="Q120" s="22" t="s">
        <v>73</v>
      </c>
      <c r="R120" s="15" t="s">
        <v>112</v>
      </c>
      <c r="S120" s="15" t="s">
        <v>113</v>
      </c>
      <c r="T120" s="17" t="s">
        <v>116</v>
      </c>
      <c r="U120" s="15" t="s">
        <v>117</v>
      </c>
      <c r="V120" s="15" t="s">
        <v>809</v>
      </c>
      <c r="W120" s="15">
        <v>8.1288316720000005</v>
      </c>
      <c r="X120" s="15">
        <v>32.05326299</v>
      </c>
      <c r="Y120" s="15" t="s">
        <v>469</v>
      </c>
      <c r="Z120" s="15" t="s">
        <v>37</v>
      </c>
      <c r="AA120" s="15" t="s">
        <v>42</v>
      </c>
      <c r="AB120" s="15" t="s">
        <v>281</v>
      </c>
      <c r="AC120" s="15" t="s">
        <v>372</v>
      </c>
      <c r="AD120" s="15" t="s">
        <v>382</v>
      </c>
      <c r="AE120" s="15" t="s">
        <v>374</v>
      </c>
      <c r="AF120" s="15" t="s">
        <v>373</v>
      </c>
      <c r="AG120" s="15" t="s">
        <v>68</v>
      </c>
      <c r="AH120" s="15" t="s">
        <v>68</v>
      </c>
      <c r="AI120" s="15" t="s">
        <v>68</v>
      </c>
      <c r="AJ120" s="15" t="s">
        <v>68</v>
      </c>
      <c r="AK120" s="15" t="s">
        <v>68</v>
      </c>
      <c r="AL120" s="15" t="s">
        <v>763</v>
      </c>
      <c r="AM120" s="19">
        <v>534</v>
      </c>
      <c r="AN120" s="15">
        <v>101</v>
      </c>
      <c r="AO120" s="15" t="s">
        <v>456</v>
      </c>
      <c r="AP120" s="15" t="s">
        <v>694</v>
      </c>
      <c r="AQ120" s="24">
        <v>748</v>
      </c>
      <c r="AR120" s="24">
        <v>4117</v>
      </c>
      <c r="AS120" s="24">
        <v>0</v>
      </c>
      <c r="AT120" s="24">
        <v>0</v>
      </c>
      <c r="AU120" s="24">
        <v>0</v>
      </c>
      <c r="AV120" s="24">
        <v>0</v>
      </c>
      <c r="AW120" s="24">
        <f>Table7[[#This Row],[Affected population: IDP (HH) ]]+Table7[[#This Row],[Affected population: Returnee (HH) ]]+Table7[[#This Row],[Affected population: Relocated (HH) ]]</f>
        <v>748</v>
      </c>
      <c r="AX120" s="24">
        <f>Table7[[#This Row],[Affected population: IDP (ind) ]]+Table7[[#This Row],[Affected population: Returnee (ind) ]]+Table7[[#This Row],[Affected population: Relocated (ind) ]]</f>
        <v>4117</v>
      </c>
      <c r="AY120" s="24">
        <v>96</v>
      </c>
      <c r="AZ120" s="24">
        <v>116</v>
      </c>
      <c r="BA120" s="24">
        <v>356</v>
      </c>
      <c r="BB120" s="24">
        <v>428</v>
      </c>
      <c r="BC120" s="24">
        <v>608</v>
      </c>
      <c r="BD120" s="24">
        <v>714</v>
      </c>
      <c r="BE120" s="24">
        <v>657</v>
      </c>
      <c r="BF120" s="24">
        <v>732</v>
      </c>
      <c r="BG120" s="24">
        <v>196</v>
      </c>
      <c r="BH120" s="24">
        <v>214</v>
      </c>
      <c r="BI120" s="24">
        <f>Table7[[#This Row],[M &lt;1]]+Table7[[#This Row],[M 1-5]]+Table7[[#This Row],[M 6-17]]+Table7[[#This Row],[M 18-59 ]]+Table7[[#This Row],[M &gt;60]]</f>
        <v>1913</v>
      </c>
      <c r="BJ120" s="24">
        <f>Table7[[#This Row],[F &lt;1]]+Table7[[#This Row],[F 1-5]]+Table7[[#This Row],[F 6-17 ]]+Table7[[#This Row],[F 18-59]]+Table7[[#This Row],[F &gt;60 ]]</f>
        <v>2204</v>
      </c>
      <c r="BK120" s="24">
        <f>Table7[[#This Row],[M total]]+Table7[[#This Row],[F total]]</f>
        <v>4117</v>
      </c>
      <c r="BL120" s="24" t="b">
        <f>Table7[[#This Row],[Total individuals]]=Table7[[#This Row],[Total affected population individuals]]</f>
        <v>1</v>
      </c>
      <c r="BM120" s="15" t="s">
        <v>382</v>
      </c>
      <c r="BN120" s="15" t="s">
        <v>375</v>
      </c>
      <c r="BO120" s="15" t="s">
        <v>373</v>
      </c>
      <c r="BP120" s="15" t="s">
        <v>373</v>
      </c>
      <c r="BQ120" s="15" t="s">
        <v>382</v>
      </c>
      <c r="BR120" s="15" t="s">
        <v>382</v>
      </c>
      <c r="BS120" s="15" t="s">
        <v>373</v>
      </c>
      <c r="BT120" s="15" t="s">
        <v>373</v>
      </c>
      <c r="BU120" s="15" t="s">
        <v>68</v>
      </c>
      <c r="BV120" s="15" t="s">
        <v>397</v>
      </c>
      <c r="BW120" s="15" t="s">
        <v>373</v>
      </c>
      <c r="BX120" s="15" t="s">
        <v>397</v>
      </c>
      <c r="BY120" s="15" t="s">
        <v>396</v>
      </c>
      <c r="BZ120" s="15" t="s">
        <v>373</v>
      </c>
      <c r="CA120" s="15" t="s">
        <v>397</v>
      </c>
      <c r="CB120" s="15" t="s">
        <v>373</v>
      </c>
      <c r="CC120" s="15" t="s">
        <v>377</v>
      </c>
      <c r="CD120" s="15"/>
      <c r="CE120" s="15" t="s">
        <v>378</v>
      </c>
      <c r="CF120" s="15"/>
    </row>
    <row r="121" spans="1:84" s="21" customFormat="1">
      <c r="A121" s="16">
        <v>44069</v>
      </c>
      <c r="B121" s="16">
        <v>44022</v>
      </c>
      <c r="C121" s="16">
        <v>44068</v>
      </c>
      <c r="D121" s="15" t="s">
        <v>436</v>
      </c>
      <c r="E121" s="15" t="s">
        <v>73</v>
      </c>
      <c r="F121" s="15" t="s">
        <v>112</v>
      </c>
      <c r="G121" s="15" t="s">
        <v>113</v>
      </c>
      <c r="H121" s="17" t="s">
        <v>122</v>
      </c>
      <c r="I121" s="17" t="s">
        <v>123</v>
      </c>
      <c r="J121" s="17" t="s">
        <v>810</v>
      </c>
      <c r="K121" s="15" t="s">
        <v>811</v>
      </c>
      <c r="L121" s="41">
        <v>8.1609999999999996</v>
      </c>
      <c r="M121" s="41">
        <v>31.97</v>
      </c>
      <c r="N121" s="23" t="s">
        <v>30</v>
      </c>
      <c r="O121" s="17" t="s">
        <v>67</v>
      </c>
      <c r="P121" s="15" t="s">
        <v>436</v>
      </c>
      <c r="Q121" s="22" t="s">
        <v>73</v>
      </c>
      <c r="R121" s="15" t="s">
        <v>112</v>
      </c>
      <c r="S121" s="15" t="s">
        <v>113</v>
      </c>
      <c r="T121" s="17" t="s">
        <v>122</v>
      </c>
      <c r="U121" s="17" t="s">
        <v>123</v>
      </c>
      <c r="V121" s="15" t="s">
        <v>811</v>
      </c>
      <c r="W121" s="15" t="s">
        <v>601</v>
      </c>
      <c r="X121" s="15" t="s">
        <v>601</v>
      </c>
      <c r="Y121" s="15" t="s">
        <v>469</v>
      </c>
      <c r="Z121" s="15" t="s">
        <v>37</v>
      </c>
      <c r="AA121" s="15" t="s">
        <v>42</v>
      </c>
      <c r="AB121" s="15" t="s">
        <v>281</v>
      </c>
      <c r="AC121" s="15" t="s">
        <v>372</v>
      </c>
      <c r="AD121" s="15" t="s">
        <v>375</v>
      </c>
      <c r="AE121" s="15" t="s">
        <v>374</v>
      </c>
      <c r="AF121" s="15" t="s">
        <v>373</v>
      </c>
      <c r="AG121" s="15" t="s">
        <v>68</v>
      </c>
      <c r="AH121" s="15" t="s">
        <v>68</v>
      </c>
      <c r="AI121" s="15" t="s">
        <v>68</v>
      </c>
      <c r="AJ121" s="15" t="s">
        <v>68</v>
      </c>
      <c r="AK121" s="15" t="s">
        <v>68</v>
      </c>
      <c r="AL121" s="15" t="s">
        <v>373</v>
      </c>
      <c r="AM121" s="19">
        <v>1088</v>
      </c>
      <c r="AN121" s="19">
        <v>197</v>
      </c>
      <c r="AO121" s="15" t="s">
        <v>456</v>
      </c>
      <c r="AP121" s="15" t="s">
        <v>694</v>
      </c>
      <c r="AQ121" s="24">
        <v>399</v>
      </c>
      <c r="AR121" s="24">
        <v>2156</v>
      </c>
      <c r="AS121" s="24">
        <v>0</v>
      </c>
      <c r="AT121" s="24">
        <v>0</v>
      </c>
      <c r="AU121" s="24">
        <v>0</v>
      </c>
      <c r="AV121" s="24">
        <v>0</v>
      </c>
      <c r="AW121" s="24">
        <f>Table7[[#This Row],[Affected population: IDP (HH) ]]+Table7[[#This Row],[Affected population: Returnee (HH) ]]+Table7[[#This Row],[Affected population: Relocated (HH) ]]</f>
        <v>399</v>
      </c>
      <c r="AX121" s="24">
        <f>Table7[[#This Row],[Affected population: IDP (ind) ]]+Table7[[#This Row],[Affected population: Returnee (ind) ]]+Table7[[#This Row],[Affected population: Relocated (ind) ]]</f>
        <v>2156</v>
      </c>
      <c r="AY121" s="24">
        <v>37</v>
      </c>
      <c r="AZ121" s="24">
        <v>51</v>
      </c>
      <c r="BA121" s="24">
        <v>174</v>
      </c>
      <c r="BB121" s="24">
        <v>199</v>
      </c>
      <c r="BC121" s="24">
        <v>336</v>
      </c>
      <c r="BD121" s="24">
        <v>355</v>
      </c>
      <c r="BE121" s="24">
        <v>382</v>
      </c>
      <c r="BF121" s="24">
        <v>422</v>
      </c>
      <c r="BG121" s="24">
        <v>89</v>
      </c>
      <c r="BH121" s="24">
        <v>111</v>
      </c>
      <c r="BI121" s="24">
        <f>Table7[[#This Row],[M &lt;1]]+Table7[[#This Row],[M 1-5]]+Table7[[#This Row],[M 6-17]]+Table7[[#This Row],[M 18-59 ]]+Table7[[#This Row],[M &gt;60]]</f>
        <v>1018</v>
      </c>
      <c r="BJ121" s="24">
        <f>Table7[[#This Row],[F &lt;1]]+Table7[[#This Row],[F 1-5]]+Table7[[#This Row],[F 6-17 ]]+Table7[[#This Row],[F 18-59]]+Table7[[#This Row],[F &gt;60 ]]</f>
        <v>1138</v>
      </c>
      <c r="BK121" s="24">
        <f>Table7[[#This Row],[M total]]+Table7[[#This Row],[F total]]</f>
        <v>2156</v>
      </c>
      <c r="BL121" s="24" t="b">
        <f>Table7[[#This Row],[Total individuals]]=Table7[[#This Row],[Total affected population individuals]]</f>
        <v>1</v>
      </c>
      <c r="BM121" s="15" t="s">
        <v>375</v>
      </c>
      <c r="BN121" s="15" t="s">
        <v>375</v>
      </c>
      <c r="BO121" s="15" t="s">
        <v>373</v>
      </c>
      <c r="BP121" s="15" t="s">
        <v>373</v>
      </c>
      <c r="BQ121" s="15" t="s">
        <v>375</v>
      </c>
      <c r="BR121" s="15" t="s">
        <v>375</v>
      </c>
      <c r="BS121" s="15" t="s">
        <v>373</v>
      </c>
      <c r="BT121" s="15" t="s">
        <v>373</v>
      </c>
      <c r="BU121" s="15" t="s">
        <v>68</v>
      </c>
      <c r="BV121" s="15" t="s">
        <v>397</v>
      </c>
      <c r="BW121" s="15" t="s">
        <v>373</v>
      </c>
      <c r="BX121" s="15" t="s">
        <v>397</v>
      </c>
      <c r="BY121" s="15" t="s">
        <v>396</v>
      </c>
      <c r="BZ121" s="15" t="s">
        <v>373</v>
      </c>
      <c r="CA121" s="15" t="s">
        <v>397</v>
      </c>
      <c r="CB121" s="15" t="s">
        <v>397</v>
      </c>
      <c r="CC121" s="15" t="s">
        <v>377</v>
      </c>
      <c r="CD121" s="15"/>
      <c r="CE121" s="15" t="s">
        <v>378</v>
      </c>
      <c r="CF121" s="15"/>
    </row>
    <row r="122" spans="1:84" s="21" customFormat="1">
      <c r="A122" s="16">
        <v>44069</v>
      </c>
      <c r="B122" s="16">
        <v>44019</v>
      </c>
      <c r="C122" s="16">
        <v>44067</v>
      </c>
      <c r="D122" s="15" t="s">
        <v>436</v>
      </c>
      <c r="E122" s="15" t="s">
        <v>73</v>
      </c>
      <c r="F122" s="15" t="s">
        <v>112</v>
      </c>
      <c r="G122" s="15" t="s">
        <v>113</v>
      </c>
      <c r="H122" s="17" t="s">
        <v>118</v>
      </c>
      <c r="I122" s="15" t="s">
        <v>119</v>
      </c>
      <c r="J122" s="17" t="s">
        <v>812</v>
      </c>
      <c r="K122" s="15" t="s">
        <v>813</v>
      </c>
      <c r="L122" s="41">
        <v>8.0002621000000005</v>
      </c>
      <c r="M122" s="41">
        <v>31.876915499999999</v>
      </c>
      <c r="N122" s="23" t="s">
        <v>30</v>
      </c>
      <c r="O122" s="17" t="s">
        <v>67</v>
      </c>
      <c r="P122" s="15" t="s">
        <v>436</v>
      </c>
      <c r="Q122" s="22" t="s">
        <v>73</v>
      </c>
      <c r="R122" s="15" t="s">
        <v>112</v>
      </c>
      <c r="S122" s="15" t="s">
        <v>113</v>
      </c>
      <c r="T122" s="17" t="s">
        <v>118</v>
      </c>
      <c r="U122" s="15" t="s">
        <v>119</v>
      </c>
      <c r="V122" s="15" t="s">
        <v>813</v>
      </c>
      <c r="W122" s="15">
        <v>8.0002621000000005</v>
      </c>
      <c r="X122" s="15">
        <v>31.876915499999999</v>
      </c>
      <c r="Y122" s="15" t="s">
        <v>469</v>
      </c>
      <c r="Z122" s="15" t="s">
        <v>37</v>
      </c>
      <c r="AA122" s="15" t="s">
        <v>42</v>
      </c>
      <c r="AB122" s="15" t="s">
        <v>281</v>
      </c>
      <c r="AC122" s="15" t="s">
        <v>372</v>
      </c>
      <c r="AD122" s="15" t="s">
        <v>382</v>
      </c>
      <c r="AE122" s="15" t="s">
        <v>374</v>
      </c>
      <c r="AF122" s="15" t="s">
        <v>373</v>
      </c>
      <c r="AG122" s="15" t="s">
        <v>68</v>
      </c>
      <c r="AH122" s="15" t="s">
        <v>68</v>
      </c>
      <c r="AI122" s="15" t="s">
        <v>68</v>
      </c>
      <c r="AJ122" s="15" t="s">
        <v>68</v>
      </c>
      <c r="AK122" s="15" t="s">
        <v>68</v>
      </c>
      <c r="AL122" s="15" t="s">
        <v>373</v>
      </c>
      <c r="AM122" s="19">
        <v>533</v>
      </c>
      <c r="AN122" s="19">
        <v>96</v>
      </c>
      <c r="AO122" s="15" t="s">
        <v>456</v>
      </c>
      <c r="AP122" s="15" t="s">
        <v>783</v>
      </c>
      <c r="AQ122" s="24">
        <v>424</v>
      </c>
      <c r="AR122" s="24">
        <v>2358</v>
      </c>
      <c r="AS122" s="24">
        <v>0</v>
      </c>
      <c r="AT122" s="24">
        <v>0</v>
      </c>
      <c r="AU122" s="24">
        <v>0</v>
      </c>
      <c r="AV122" s="24">
        <v>0</v>
      </c>
      <c r="AW122" s="24">
        <f>Table7[[#This Row],[Affected population: IDP (HH) ]]+Table7[[#This Row],[Affected population: Returnee (HH) ]]+Table7[[#This Row],[Affected population: Relocated (HH) ]]</f>
        <v>424</v>
      </c>
      <c r="AX122" s="24">
        <f>Table7[[#This Row],[Affected population: IDP (ind) ]]+Table7[[#This Row],[Affected population: Returnee (ind) ]]+Table7[[#This Row],[Affected population: Relocated (ind) ]]</f>
        <v>2358</v>
      </c>
      <c r="AY122" s="24">
        <v>44</v>
      </c>
      <c r="AZ122" s="24">
        <v>49</v>
      </c>
      <c r="BA122" s="24">
        <v>173</v>
      </c>
      <c r="BB122" s="24">
        <v>189</v>
      </c>
      <c r="BC122" s="24">
        <v>368</v>
      </c>
      <c r="BD122" s="24">
        <v>394</v>
      </c>
      <c r="BE122" s="24">
        <v>487</v>
      </c>
      <c r="BF122" s="24">
        <v>555</v>
      </c>
      <c r="BG122" s="24">
        <v>46</v>
      </c>
      <c r="BH122" s="24">
        <v>53</v>
      </c>
      <c r="BI122" s="24">
        <f>Table7[[#This Row],[M &lt;1]]+Table7[[#This Row],[M 1-5]]+Table7[[#This Row],[M 6-17]]+Table7[[#This Row],[M 18-59 ]]+Table7[[#This Row],[M &gt;60]]</f>
        <v>1118</v>
      </c>
      <c r="BJ122" s="24">
        <f>Table7[[#This Row],[F &lt;1]]+Table7[[#This Row],[F 1-5]]+Table7[[#This Row],[F 6-17 ]]+Table7[[#This Row],[F 18-59]]+Table7[[#This Row],[F &gt;60 ]]</f>
        <v>1240</v>
      </c>
      <c r="BK122" s="24">
        <f>Table7[[#This Row],[M total]]+Table7[[#This Row],[F total]]</f>
        <v>2358</v>
      </c>
      <c r="BL122" s="24" t="b">
        <f>Table7[[#This Row],[Total individuals]]=Table7[[#This Row],[Total affected population individuals]]</f>
        <v>1</v>
      </c>
      <c r="BM122" s="15" t="s">
        <v>382</v>
      </c>
      <c r="BN122" s="15" t="s">
        <v>375</v>
      </c>
      <c r="BO122" s="15" t="s">
        <v>382</v>
      </c>
      <c r="BP122" s="15" t="s">
        <v>373</v>
      </c>
      <c r="BQ122" s="15" t="s">
        <v>382</v>
      </c>
      <c r="BR122" s="15" t="s">
        <v>382</v>
      </c>
      <c r="BS122" s="15" t="s">
        <v>373</v>
      </c>
      <c r="BT122" s="15" t="s">
        <v>373</v>
      </c>
      <c r="BU122" s="15" t="s">
        <v>68</v>
      </c>
      <c r="BV122" s="15" t="s">
        <v>397</v>
      </c>
      <c r="BW122" s="15" t="s">
        <v>373</v>
      </c>
      <c r="BX122" s="15" t="s">
        <v>397</v>
      </c>
      <c r="BY122" s="15" t="s">
        <v>375</v>
      </c>
      <c r="BZ122" s="15" t="s">
        <v>373</v>
      </c>
      <c r="CA122" s="15" t="s">
        <v>375</v>
      </c>
      <c r="CB122" s="15" t="s">
        <v>397</v>
      </c>
      <c r="CC122" s="15" t="s">
        <v>377</v>
      </c>
      <c r="CD122" s="15"/>
      <c r="CE122" s="15" t="s">
        <v>378</v>
      </c>
      <c r="CF122" s="15"/>
    </row>
    <row r="123" spans="1:84" s="21" customFormat="1">
      <c r="A123" s="16">
        <v>44069</v>
      </c>
      <c r="B123" s="16">
        <v>44063</v>
      </c>
      <c r="C123" s="16">
        <v>44069</v>
      </c>
      <c r="D123" s="15" t="s">
        <v>500</v>
      </c>
      <c r="E123" s="15" t="s">
        <v>91</v>
      </c>
      <c r="F123" s="15" t="s">
        <v>217</v>
      </c>
      <c r="G123" s="15" t="s">
        <v>218</v>
      </c>
      <c r="H123" s="15" t="s">
        <v>230</v>
      </c>
      <c r="I123" s="15" t="s">
        <v>231</v>
      </c>
      <c r="J123" s="17" t="s">
        <v>814</v>
      </c>
      <c r="K123" s="15" t="s">
        <v>231</v>
      </c>
      <c r="L123" s="41">
        <v>7.6623000000000001</v>
      </c>
      <c r="M123" s="41">
        <v>29.181069999999998</v>
      </c>
      <c r="N123" s="23" t="s">
        <v>30</v>
      </c>
      <c r="O123" s="17" t="s">
        <v>67</v>
      </c>
      <c r="P123" s="18" t="s">
        <v>500</v>
      </c>
      <c r="Q123" s="15" t="s">
        <v>91</v>
      </c>
      <c r="R123" s="15" t="s">
        <v>217</v>
      </c>
      <c r="S123" s="15" t="s">
        <v>218</v>
      </c>
      <c r="T123" s="15" t="s">
        <v>230</v>
      </c>
      <c r="U123" s="15" t="s">
        <v>231</v>
      </c>
      <c r="V123" s="15" t="s">
        <v>231</v>
      </c>
      <c r="W123" s="17">
        <v>7.6623000000000001</v>
      </c>
      <c r="X123" s="17">
        <v>29.181069999999998</v>
      </c>
      <c r="Y123" s="15" t="s">
        <v>469</v>
      </c>
      <c r="Z123" s="15" t="s">
        <v>37</v>
      </c>
      <c r="AA123" s="15" t="s">
        <v>42</v>
      </c>
      <c r="AB123" s="15" t="s">
        <v>281</v>
      </c>
      <c r="AC123" s="15" t="s">
        <v>585</v>
      </c>
      <c r="AD123" s="15" t="s">
        <v>375</v>
      </c>
      <c r="AE123" s="15" t="s">
        <v>456</v>
      </c>
      <c r="AF123" s="15" t="s">
        <v>373</v>
      </c>
      <c r="AG123" s="15" t="s">
        <v>68</v>
      </c>
      <c r="AH123" s="15" t="s">
        <v>68</v>
      </c>
      <c r="AI123" s="15" t="s">
        <v>68</v>
      </c>
      <c r="AJ123" s="15" t="s">
        <v>68</v>
      </c>
      <c r="AK123" s="15" t="s">
        <v>68</v>
      </c>
      <c r="AL123" s="15" t="s">
        <v>373</v>
      </c>
      <c r="AM123" s="15" t="s">
        <v>377</v>
      </c>
      <c r="AN123" s="15" t="s">
        <v>377</v>
      </c>
      <c r="AO123" s="15" t="s">
        <v>377</v>
      </c>
      <c r="AP123" s="15" t="s">
        <v>694</v>
      </c>
      <c r="AQ123" s="24">
        <v>170</v>
      </c>
      <c r="AR123" s="24">
        <v>1023</v>
      </c>
      <c r="AS123" s="24">
        <v>0</v>
      </c>
      <c r="AT123" s="24">
        <v>0</v>
      </c>
      <c r="AU123" s="24">
        <v>0</v>
      </c>
      <c r="AV123" s="24">
        <v>0</v>
      </c>
      <c r="AW123" s="24">
        <f>Table7[[#This Row],[Affected population: IDP (HH) ]]+Table7[[#This Row],[Affected population: Returnee (HH) ]]+Table7[[#This Row],[Affected population: Relocated (HH) ]]</f>
        <v>170</v>
      </c>
      <c r="AX123" s="24">
        <f>Table7[[#This Row],[Affected population: IDP (ind) ]]+Table7[[#This Row],[Affected population: Returnee (ind) ]]+Table7[[#This Row],[Affected population: Relocated (ind) ]]</f>
        <v>1023</v>
      </c>
      <c r="AY123" s="24">
        <v>82</v>
      </c>
      <c r="AZ123" s="24">
        <v>111</v>
      </c>
      <c r="BA123" s="24">
        <v>101</v>
      </c>
      <c r="BB123" s="24">
        <v>127</v>
      </c>
      <c r="BC123" s="24">
        <v>133</v>
      </c>
      <c r="BD123" s="24">
        <v>97</v>
      </c>
      <c r="BE123" s="24">
        <v>163</v>
      </c>
      <c r="BF123" s="24">
        <v>119</v>
      </c>
      <c r="BG123" s="24">
        <v>24</v>
      </c>
      <c r="BH123" s="24">
        <v>66</v>
      </c>
      <c r="BI123" s="24">
        <f>Table7[[#This Row],[M &lt;1]]+Table7[[#This Row],[M 1-5]]+Table7[[#This Row],[M 6-17]]+Table7[[#This Row],[M 18-59 ]]+Table7[[#This Row],[M &gt;60]]</f>
        <v>503</v>
      </c>
      <c r="BJ123" s="24">
        <f>Table7[[#This Row],[F &lt;1]]+Table7[[#This Row],[F 1-5]]+Table7[[#This Row],[F 6-17 ]]+Table7[[#This Row],[F 18-59]]+Table7[[#This Row],[F &gt;60 ]]</f>
        <v>520</v>
      </c>
      <c r="BK123" s="24">
        <f>Table7[[#This Row],[M total]]+Table7[[#This Row],[F total]]</f>
        <v>1023</v>
      </c>
      <c r="BL123" s="24" t="b">
        <f>Table7[[#This Row],[Total individuals]]=Table7[[#This Row],[Total affected population individuals]]</f>
        <v>1</v>
      </c>
      <c r="BM123" s="15" t="s">
        <v>815</v>
      </c>
      <c r="BN123" s="15" t="s">
        <v>816</v>
      </c>
      <c r="BO123" s="15" t="s">
        <v>817</v>
      </c>
      <c r="BP123" s="15" t="s">
        <v>816</v>
      </c>
      <c r="BQ123" s="15" t="s">
        <v>818</v>
      </c>
      <c r="BR123" s="15" t="s">
        <v>818</v>
      </c>
      <c r="BS123" s="15" t="s">
        <v>818</v>
      </c>
      <c r="BT123" s="15" t="s">
        <v>373</v>
      </c>
      <c r="BU123" s="15" t="s">
        <v>68</v>
      </c>
      <c r="BV123" s="15" t="s">
        <v>373</v>
      </c>
      <c r="BW123" s="15" t="s">
        <v>373</v>
      </c>
      <c r="BX123" s="15" t="s">
        <v>373</v>
      </c>
      <c r="BY123" s="15" t="s">
        <v>396</v>
      </c>
      <c r="BZ123" s="15" t="s">
        <v>397</v>
      </c>
      <c r="CA123" s="15" t="s">
        <v>397</v>
      </c>
      <c r="CB123" s="15" t="s">
        <v>397</v>
      </c>
      <c r="CC123" s="15" t="s">
        <v>373</v>
      </c>
      <c r="CD123" s="15"/>
      <c r="CE123" s="15" t="s">
        <v>430</v>
      </c>
      <c r="CF123" s="15" t="s">
        <v>805</v>
      </c>
    </row>
    <row r="124" spans="1:84" s="21" customFormat="1">
      <c r="A124" s="16">
        <v>44069</v>
      </c>
      <c r="B124" s="16">
        <v>44022</v>
      </c>
      <c r="C124" s="16">
        <v>44069</v>
      </c>
      <c r="D124" s="15" t="s">
        <v>436</v>
      </c>
      <c r="E124" s="15" t="s">
        <v>73</v>
      </c>
      <c r="F124" s="15" t="s">
        <v>112</v>
      </c>
      <c r="G124" s="15" t="s">
        <v>113</v>
      </c>
      <c r="H124" s="17" t="s">
        <v>120</v>
      </c>
      <c r="I124" s="15" t="s">
        <v>121</v>
      </c>
      <c r="J124" s="17" t="s">
        <v>819</v>
      </c>
      <c r="K124" s="15" t="s">
        <v>820</v>
      </c>
      <c r="L124" s="41">
        <v>8.0524707739999997</v>
      </c>
      <c r="M124" s="41">
        <v>32.04048203</v>
      </c>
      <c r="N124" s="23" t="s">
        <v>30</v>
      </c>
      <c r="O124" s="17" t="s">
        <v>67</v>
      </c>
      <c r="P124" s="15" t="s">
        <v>436</v>
      </c>
      <c r="Q124" s="22" t="s">
        <v>73</v>
      </c>
      <c r="R124" s="15" t="s">
        <v>112</v>
      </c>
      <c r="S124" s="15" t="s">
        <v>113</v>
      </c>
      <c r="T124" s="17" t="s">
        <v>120</v>
      </c>
      <c r="U124" s="15" t="s">
        <v>121</v>
      </c>
      <c r="V124" s="15" t="s">
        <v>821</v>
      </c>
      <c r="W124" s="15">
        <v>8.0524707739999997</v>
      </c>
      <c r="X124" s="15">
        <v>32.04048203</v>
      </c>
      <c r="Y124" s="15" t="s">
        <v>469</v>
      </c>
      <c r="Z124" s="15" t="s">
        <v>37</v>
      </c>
      <c r="AA124" s="15" t="s">
        <v>42</v>
      </c>
      <c r="AB124" s="15" t="s">
        <v>281</v>
      </c>
      <c r="AC124" s="15" t="s">
        <v>372</v>
      </c>
      <c r="AD124" s="15" t="s">
        <v>382</v>
      </c>
      <c r="AE124" s="15" t="s">
        <v>374</v>
      </c>
      <c r="AF124" s="15" t="s">
        <v>373</v>
      </c>
      <c r="AG124" s="15" t="s">
        <v>68</v>
      </c>
      <c r="AH124" s="15" t="s">
        <v>68</v>
      </c>
      <c r="AI124" s="15" t="s">
        <v>68</v>
      </c>
      <c r="AJ124" s="15" t="s">
        <v>68</v>
      </c>
      <c r="AK124" s="15" t="s">
        <v>68</v>
      </c>
      <c r="AL124" s="15" t="s">
        <v>763</v>
      </c>
      <c r="AM124" s="19">
        <v>804</v>
      </c>
      <c r="AN124" s="15">
        <v>154</v>
      </c>
      <c r="AO124" s="15" t="s">
        <v>456</v>
      </c>
      <c r="AP124" s="15" t="s">
        <v>694</v>
      </c>
      <c r="AQ124" s="24">
        <v>296</v>
      </c>
      <c r="AR124" s="24">
        <v>1601</v>
      </c>
      <c r="AS124" s="24">
        <v>0</v>
      </c>
      <c r="AT124" s="24">
        <v>0</v>
      </c>
      <c r="AU124" s="24">
        <v>0</v>
      </c>
      <c r="AV124" s="24">
        <v>0</v>
      </c>
      <c r="AW124" s="24">
        <f>Table7[[#This Row],[Affected population: IDP (HH) ]]+Table7[[#This Row],[Affected population: Returnee (HH) ]]+Table7[[#This Row],[Affected population: Relocated (HH) ]]</f>
        <v>296</v>
      </c>
      <c r="AX124" s="24">
        <f>Table7[[#This Row],[Affected population: IDP (ind) ]]+Table7[[#This Row],[Affected population: Returnee (ind) ]]+Table7[[#This Row],[Affected population: Relocated (ind) ]]</f>
        <v>1601</v>
      </c>
      <c r="AY124" s="24">
        <v>34</v>
      </c>
      <c r="AZ124" s="24">
        <v>41</v>
      </c>
      <c r="BA124" s="24">
        <v>117</v>
      </c>
      <c r="BB124" s="24">
        <v>133</v>
      </c>
      <c r="BC124" s="24">
        <v>238</v>
      </c>
      <c r="BD124" s="24">
        <v>262</v>
      </c>
      <c r="BE124" s="24">
        <v>304</v>
      </c>
      <c r="BF124" s="24">
        <v>327</v>
      </c>
      <c r="BG124" s="24">
        <v>62</v>
      </c>
      <c r="BH124" s="24">
        <v>83</v>
      </c>
      <c r="BI124" s="24">
        <f>Table7[[#This Row],[M &lt;1]]+Table7[[#This Row],[M 1-5]]+Table7[[#This Row],[M 6-17]]+Table7[[#This Row],[M 18-59 ]]+Table7[[#This Row],[M &gt;60]]</f>
        <v>755</v>
      </c>
      <c r="BJ124" s="24">
        <f>Table7[[#This Row],[F &lt;1]]+Table7[[#This Row],[F 1-5]]+Table7[[#This Row],[F 6-17 ]]+Table7[[#This Row],[F 18-59]]+Table7[[#This Row],[F &gt;60 ]]</f>
        <v>846</v>
      </c>
      <c r="BK124" s="24">
        <f>Table7[[#This Row],[M total]]+Table7[[#This Row],[F total]]</f>
        <v>1601</v>
      </c>
      <c r="BL124" s="24" t="b">
        <f>Table7[[#This Row],[Total individuals]]=Table7[[#This Row],[Total affected population individuals]]</f>
        <v>1</v>
      </c>
      <c r="BM124" s="15" t="s">
        <v>382</v>
      </c>
      <c r="BN124" s="15" t="s">
        <v>375</v>
      </c>
      <c r="BO124" s="15" t="s">
        <v>373</v>
      </c>
      <c r="BP124" s="15" t="s">
        <v>373</v>
      </c>
      <c r="BQ124" s="15" t="s">
        <v>382</v>
      </c>
      <c r="BR124" s="15" t="s">
        <v>382</v>
      </c>
      <c r="BS124" s="15" t="s">
        <v>373</v>
      </c>
      <c r="BT124" s="15" t="s">
        <v>373</v>
      </c>
      <c r="BU124" s="15" t="s">
        <v>68</v>
      </c>
      <c r="BV124" s="15" t="s">
        <v>397</v>
      </c>
      <c r="BW124" s="15" t="s">
        <v>373</v>
      </c>
      <c r="BX124" s="15" t="s">
        <v>397</v>
      </c>
      <c r="BY124" s="15" t="s">
        <v>396</v>
      </c>
      <c r="BZ124" s="15" t="s">
        <v>373</v>
      </c>
      <c r="CA124" s="15" t="s">
        <v>397</v>
      </c>
      <c r="CB124" s="15" t="s">
        <v>397</v>
      </c>
      <c r="CC124" s="15" t="s">
        <v>377</v>
      </c>
      <c r="CD124" s="15"/>
      <c r="CE124" s="15" t="s">
        <v>430</v>
      </c>
      <c r="CF124" s="15"/>
    </row>
    <row r="125" spans="1:84" s="21" customFormat="1">
      <c r="A125" s="16">
        <v>44070</v>
      </c>
      <c r="B125" s="16">
        <v>44019</v>
      </c>
      <c r="C125" s="16">
        <v>44070</v>
      </c>
      <c r="D125" s="15" t="s">
        <v>436</v>
      </c>
      <c r="E125" s="15" t="s">
        <v>73</v>
      </c>
      <c r="F125" s="15" t="s">
        <v>112</v>
      </c>
      <c r="G125" s="15" t="s">
        <v>113</v>
      </c>
      <c r="H125" s="17" t="s">
        <v>118</v>
      </c>
      <c r="I125" s="15" t="s">
        <v>119</v>
      </c>
      <c r="J125" s="17" t="s">
        <v>822</v>
      </c>
      <c r="K125" s="15" t="s">
        <v>823</v>
      </c>
      <c r="L125" s="41">
        <v>7.9960057999999998</v>
      </c>
      <c r="M125" s="41">
        <v>31.884915700000001</v>
      </c>
      <c r="N125" s="23" t="s">
        <v>30</v>
      </c>
      <c r="O125" s="17" t="s">
        <v>67</v>
      </c>
      <c r="P125" s="15" t="s">
        <v>436</v>
      </c>
      <c r="Q125" s="22" t="s">
        <v>73</v>
      </c>
      <c r="R125" s="15" t="s">
        <v>112</v>
      </c>
      <c r="S125" s="15" t="s">
        <v>780</v>
      </c>
      <c r="T125" s="17" t="s">
        <v>118</v>
      </c>
      <c r="U125" s="15" t="s">
        <v>119</v>
      </c>
      <c r="V125" s="15" t="s">
        <v>823</v>
      </c>
      <c r="W125" s="15">
        <v>7.9960057999999998</v>
      </c>
      <c r="X125" s="15">
        <v>31.884915700000001</v>
      </c>
      <c r="Y125" s="15" t="s">
        <v>469</v>
      </c>
      <c r="Z125" s="15" t="s">
        <v>37</v>
      </c>
      <c r="AA125" s="15" t="s">
        <v>42</v>
      </c>
      <c r="AB125" s="15" t="s">
        <v>281</v>
      </c>
      <c r="AC125" s="15" t="s">
        <v>372</v>
      </c>
      <c r="AD125" s="15" t="s">
        <v>375</v>
      </c>
      <c r="AE125" s="15" t="s">
        <v>374</v>
      </c>
      <c r="AF125" s="15" t="s">
        <v>373</v>
      </c>
      <c r="AG125" s="15" t="s">
        <v>68</v>
      </c>
      <c r="AH125" s="15" t="s">
        <v>68</v>
      </c>
      <c r="AI125" s="15" t="s">
        <v>68</v>
      </c>
      <c r="AJ125" s="15" t="s">
        <v>68</v>
      </c>
      <c r="AK125" s="15" t="s">
        <v>68</v>
      </c>
      <c r="AL125" s="15" t="s">
        <v>373</v>
      </c>
      <c r="AM125" s="19">
        <v>777</v>
      </c>
      <c r="AN125" s="19">
        <v>143</v>
      </c>
      <c r="AO125" s="15" t="s">
        <v>456</v>
      </c>
      <c r="AP125" s="15" t="s">
        <v>694</v>
      </c>
      <c r="AQ125" s="24">
        <v>317</v>
      </c>
      <c r="AR125" s="24">
        <v>1753</v>
      </c>
      <c r="AS125" s="24">
        <v>0</v>
      </c>
      <c r="AT125" s="24">
        <v>0</v>
      </c>
      <c r="AU125" s="24">
        <v>0</v>
      </c>
      <c r="AV125" s="24">
        <v>0</v>
      </c>
      <c r="AW125" s="24">
        <f>Table7[[#This Row],[Affected population: IDP (HH) ]]+Table7[[#This Row],[Affected population: Returnee (HH) ]]+Table7[[#This Row],[Affected population: Relocated (HH) ]]</f>
        <v>317</v>
      </c>
      <c r="AX125" s="24">
        <f>Table7[[#This Row],[Affected population: IDP (ind) ]]+Table7[[#This Row],[Affected population: Returnee (ind) ]]+Table7[[#This Row],[Affected population: Relocated (ind) ]]</f>
        <v>1753</v>
      </c>
      <c r="AY125" s="24">
        <v>22</v>
      </c>
      <c r="AZ125" s="24">
        <v>27</v>
      </c>
      <c r="BA125" s="24">
        <v>118</v>
      </c>
      <c r="BB125" s="24">
        <v>129</v>
      </c>
      <c r="BC125" s="24">
        <v>267</v>
      </c>
      <c r="BD125" s="24">
        <v>285</v>
      </c>
      <c r="BE125" s="24">
        <v>401</v>
      </c>
      <c r="BF125" s="24">
        <v>428</v>
      </c>
      <c r="BG125" s="24">
        <v>36</v>
      </c>
      <c r="BH125" s="24">
        <v>40</v>
      </c>
      <c r="BI125" s="24">
        <f>Table7[[#This Row],[M &lt;1]]+Table7[[#This Row],[M 1-5]]+Table7[[#This Row],[M 6-17]]+Table7[[#This Row],[M 18-59 ]]+Table7[[#This Row],[M &gt;60]]</f>
        <v>844</v>
      </c>
      <c r="BJ125" s="24">
        <f>Table7[[#This Row],[F &lt;1]]+Table7[[#This Row],[F 1-5]]+Table7[[#This Row],[F 6-17 ]]+Table7[[#This Row],[F 18-59]]+Table7[[#This Row],[F &gt;60 ]]</f>
        <v>909</v>
      </c>
      <c r="BK125" s="24">
        <f>Table7[[#This Row],[M total]]+Table7[[#This Row],[F total]]</f>
        <v>1753</v>
      </c>
      <c r="BL125" s="24" t="b">
        <f>Table7[[#This Row],[Total individuals]]=Table7[[#This Row],[Total affected population individuals]]</f>
        <v>1</v>
      </c>
      <c r="BM125" s="15" t="s">
        <v>382</v>
      </c>
      <c r="BN125" s="15" t="s">
        <v>375</v>
      </c>
      <c r="BO125" s="15" t="s">
        <v>375</v>
      </c>
      <c r="BP125" s="15" t="s">
        <v>373</v>
      </c>
      <c r="BQ125" s="15" t="s">
        <v>375</v>
      </c>
      <c r="BR125" s="15" t="s">
        <v>375</v>
      </c>
      <c r="BS125" s="15" t="s">
        <v>373</v>
      </c>
      <c r="BT125" s="15" t="s">
        <v>373</v>
      </c>
      <c r="BU125" s="15" t="s">
        <v>68</v>
      </c>
      <c r="BV125" s="15" t="s">
        <v>397</v>
      </c>
      <c r="BW125" s="15" t="s">
        <v>373</v>
      </c>
      <c r="BX125" s="15" t="s">
        <v>397</v>
      </c>
      <c r="BY125" s="15" t="s">
        <v>375</v>
      </c>
      <c r="BZ125" s="15" t="s">
        <v>373</v>
      </c>
      <c r="CA125" s="15" t="s">
        <v>483</v>
      </c>
      <c r="CB125" s="15" t="s">
        <v>397</v>
      </c>
      <c r="CC125" s="15" t="s">
        <v>377</v>
      </c>
      <c r="CD125" s="15"/>
      <c r="CE125" s="15" t="s">
        <v>430</v>
      </c>
      <c r="CF125" s="15"/>
    </row>
    <row r="126" spans="1:84" s="21" customFormat="1">
      <c r="A126" s="16">
        <v>44070</v>
      </c>
      <c r="B126" s="16">
        <v>44019</v>
      </c>
      <c r="C126" s="16">
        <v>44070</v>
      </c>
      <c r="D126" s="15" t="s">
        <v>436</v>
      </c>
      <c r="E126" s="15" t="s">
        <v>73</v>
      </c>
      <c r="F126" s="15" t="s">
        <v>112</v>
      </c>
      <c r="G126" s="15" t="s">
        <v>113</v>
      </c>
      <c r="H126" s="17" t="s">
        <v>114</v>
      </c>
      <c r="I126" s="15" t="s">
        <v>115</v>
      </c>
      <c r="J126" s="17" t="s">
        <v>824</v>
      </c>
      <c r="K126" s="15" t="s">
        <v>825</v>
      </c>
      <c r="L126" s="41">
        <v>8.1787734000000007</v>
      </c>
      <c r="M126" s="41">
        <v>31.846222099999999</v>
      </c>
      <c r="N126" s="23" t="s">
        <v>30</v>
      </c>
      <c r="O126" s="17" t="s">
        <v>67</v>
      </c>
      <c r="P126" s="15" t="s">
        <v>436</v>
      </c>
      <c r="Q126" s="22" t="s">
        <v>73</v>
      </c>
      <c r="R126" s="15" t="s">
        <v>112</v>
      </c>
      <c r="S126" s="15" t="s">
        <v>113</v>
      </c>
      <c r="T126" s="17" t="s">
        <v>114</v>
      </c>
      <c r="U126" s="15" t="s">
        <v>115</v>
      </c>
      <c r="V126" s="15" t="s">
        <v>825</v>
      </c>
      <c r="W126" s="15">
        <v>8.1787734000000007</v>
      </c>
      <c r="X126" s="15">
        <v>31.846222099999999</v>
      </c>
      <c r="Y126" s="15" t="s">
        <v>469</v>
      </c>
      <c r="Z126" s="15" t="s">
        <v>37</v>
      </c>
      <c r="AA126" s="15" t="s">
        <v>42</v>
      </c>
      <c r="AB126" s="15" t="s">
        <v>281</v>
      </c>
      <c r="AC126" s="15" t="s">
        <v>372</v>
      </c>
      <c r="AD126" s="15" t="s">
        <v>375</v>
      </c>
      <c r="AE126" s="15" t="s">
        <v>374</v>
      </c>
      <c r="AF126" s="15" t="s">
        <v>373</v>
      </c>
      <c r="AG126" s="15" t="s">
        <v>68</v>
      </c>
      <c r="AH126" s="15" t="s">
        <v>68</v>
      </c>
      <c r="AI126" s="15" t="s">
        <v>68</v>
      </c>
      <c r="AJ126" s="15" t="s">
        <v>68</v>
      </c>
      <c r="AK126" s="15" t="s">
        <v>68</v>
      </c>
      <c r="AL126" s="15" t="s">
        <v>373</v>
      </c>
      <c r="AM126" s="19">
        <v>680</v>
      </c>
      <c r="AN126" s="19">
        <v>122</v>
      </c>
      <c r="AO126" s="15" t="s">
        <v>456</v>
      </c>
      <c r="AP126" s="15" t="s">
        <v>783</v>
      </c>
      <c r="AQ126" s="24">
        <v>307</v>
      </c>
      <c r="AR126" s="24">
        <v>1672</v>
      </c>
      <c r="AS126" s="24">
        <v>0</v>
      </c>
      <c r="AT126" s="24">
        <v>0</v>
      </c>
      <c r="AU126" s="24">
        <v>0</v>
      </c>
      <c r="AV126" s="24">
        <v>0</v>
      </c>
      <c r="AW126" s="24">
        <f>Table7[[#This Row],[Affected population: IDP (HH) ]]+Table7[[#This Row],[Affected population: Returnee (HH) ]]+Table7[[#This Row],[Affected population: Relocated (HH) ]]</f>
        <v>307</v>
      </c>
      <c r="AX126" s="24">
        <f>Table7[[#This Row],[Affected population: IDP (ind) ]]+Table7[[#This Row],[Affected population: Returnee (ind) ]]+Table7[[#This Row],[Affected population: Relocated (ind) ]]</f>
        <v>1672</v>
      </c>
      <c r="AY126" s="24">
        <v>18</v>
      </c>
      <c r="AZ126" s="24">
        <v>23</v>
      </c>
      <c r="BA126" s="24">
        <v>111</v>
      </c>
      <c r="BB126" s="24">
        <v>118</v>
      </c>
      <c r="BC126" s="24">
        <v>252</v>
      </c>
      <c r="BD126" s="24">
        <v>269</v>
      </c>
      <c r="BE126" s="24">
        <v>394</v>
      </c>
      <c r="BF126" s="24">
        <v>412</v>
      </c>
      <c r="BG126" s="24">
        <v>33</v>
      </c>
      <c r="BH126" s="24">
        <v>42</v>
      </c>
      <c r="BI126" s="24">
        <f>Table7[[#This Row],[M &lt;1]]+Table7[[#This Row],[M 1-5]]+Table7[[#This Row],[M 6-17]]+Table7[[#This Row],[M 18-59 ]]+Table7[[#This Row],[M &gt;60]]</f>
        <v>808</v>
      </c>
      <c r="BJ126" s="24">
        <f>Table7[[#This Row],[F &lt;1]]+Table7[[#This Row],[F 1-5]]+Table7[[#This Row],[F 6-17 ]]+Table7[[#This Row],[F 18-59]]+Table7[[#This Row],[F &gt;60 ]]</f>
        <v>864</v>
      </c>
      <c r="BK126" s="24">
        <f>Table7[[#This Row],[M total]]+Table7[[#This Row],[F total]]</f>
        <v>1672</v>
      </c>
      <c r="BL126" s="24" t="b">
        <f>Table7[[#This Row],[Total individuals]]=Table7[[#This Row],[Total affected population individuals]]</f>
        <v>1</v>
      </c>
      <c r="BM126" s="15" t="s">
        <v>382</v>
      </c>
      <c r="BN126" s="15" t="s">
        <v>375</v>
      </c>
      <c r="BO126" s="15" t="s">
        <v>375</v>
      </c>
      <c r="BP126" s="15" t="s">
        <v>373</v>
      </c>
      <c r="BQ126" s="15" t="s">
        <v>375</v>
      </c>
      <c r="BR126" s="15" t="s">
        <v>375</v>
      </c>
      <c r="BS126" s="15" t="s">
        <v>373</v>
      </c>
      <c r="BT126" s="15" t="s">
        <v>373</v>
      </c>
      <c r="BU126" s="15" t="s">
        <v>68</v>
      </c>
      <c r="BV126" s="15" t="s">
        <v>397</v>
      </c>
      <c r="BW126" s="15" t="s">
        <v>373</v>
      </c>
      <c r="BX126" s="15" t="s">
        <v>397</v>
      </c>
      <c r="BY126" s="15" t="s">
        <v>375</v>
      </c>
      <c r="BZ126" s="15" t="s">
        <v>373</v>
      </c>
      <c r="CA126" s="15" t="s">
        <v>375</v>
      </c>
      <c r="CB126" s="15" t="s">
        <v>397</v>
      </c>
      <c r="CC126" s="15" t="s">
        <v>377</v>
      </c>
      <c r="CD126" s="15"/>
      <c r="CE126" s="15" t="s">
        <v>378</v>
      </c>
      <c r="CF126" s="15"/>
    </row>
    <row r="127" spans="1:84" s="21" customFormat="1">
      <c r="A127" s="16">
        <v>44070</v>
      </c>
      <c r="B127" s="16">
        <v>44022</v>
      </c>
      <c r="C127" s="16">
        <v>44068</v>
      </c>
      <c r="D127" s="15" t="s">
        <v>436</v>
      </c>
      <c r="E127" s="15" t="s">
        <v>73</v>
      </c>
      <c r="F127" s="15" t="s">
        <v>112</v>
      </c>
      <c r="G127" s="15" t="s">
        <v>113</v>
      </c>
      <c r="H127" s="17" t="s">
        <v>122</v>
      </c>
      <c r="I127" s="17" t="s">
        <v>123</v>
      </c>
      <c r="J127" s="17" t="s">
        <v>826</v>
      </c>
      <c r="K127" s="15" t="s">
        <v>827</v>
      </c>
      <c r="L127" s="41">
        <v>8.0890009000000003</v>
      </c>
      <c r="M127" s="41">
        <v>31.924016600000002</v>
      </c>
      <c r="N127" s="23" t="s">
        <v>30</v>
      </c>
      <c r="O127" s="17" t="s">
        <v>67</v>
      </c>
      <c r="P127" s="15" t="s">
        <v>436</v>
      </c>
      <c r="Q127" s="22" t="s">
        <v>73</v>
      </c>
      <c r="R127" s="15" t="s">
        <v>112</v>
      </c>
      <c r="S127" s="18" t="s">
        <v>113</v>
      </c>
      <c r="T127" s="17" t="s">
        <v>122</v>
      </c>
      <c r="U127" s="17" t="s">
        <v>123</v>
      </c>
      <c r="V127" s="15" t="s">
        <v>827</v>
      </c>
      <c r="W127" s="15">
        <v>8.0890009000000003</v>
      </c>
      <c r="X127" s="15">
        <v>31.924016600000002</v>
      </c>
      <c r="Y127" s="15" t="s">
        <v>469</v>
      </c>
      <c r="Z127" s="15" t="s">
        <v>37</v>
      </c>
      <c r="AA127" s="15" t="s">
        <v>42</v>
      </c>
      <c r="AB127" s="15" t="s">
        <v>281</v>
      </c>
      <c r="AC127" s="15" t="s">
        <v>372</v>
      </c>
      <c r="AD127" s="15" t="s">
        <v>375</v>
      </c>
      <c r="AE127" s="15" t="s">
        <v>456</v>
      </c>
      <c r="AF127" s="15" t="s">
        <v>373</v>
      </c>
      <c r="AG127" s="15" t="s">
        <v>68</v>
      </c>
      <c r="AH127" s="15" t="s">
        <v>68</v>
      </c>
      <c r="AI127" s="15" t="s">
        <v>68</v>
      </c>
      <c r="AJ127" s="15" t="s">
        <v>68</v>
      </c>
      <c r="AK127" s="15" t="s">
        <v>68</v>
      </c>
      <c r="AL127" s="15" t="s">
        <v>373</v>
      </c>
      <c r="AM127" s="19">
        <v>882</v>
      </c>
      <c r="AN127" s="19">
        <v>157</v>
      </c>
      <c r="AO127" s="15" t="s">
        <v>377</v>
      </c>
      <c r="AP127" s="15" t="s">
        <v>694</v>
      </c>
      <c r="AQ127" s="24">
        <v>283</v>
      </c>
      <c r="AR127" s="24">
        <v>1580</v>
      </c>
      <c r="AS127" s="24">
        <v>0</v>
      </c>
      <c r="AT127" s="24">
        <v>0</v>
      </c>
      <c r="AU127" s="24">
        <v>0</v>
      </c>
      <c r="AV127" s="24">
        <v>0</v>
      </c>
      <c r="AW127" s="24">
        <f>Table7[[#This Row],[Affected population: IDP (HH) ]]+Table7[[#This Row],[Affected population: Returnee (HH) ]]+Table7[[#This Row],[Affected population: Relocated (HH) ]]</f>
        <v>283</v>
      </c>
      <c r="AX127" s="24">
        <f>Table7[[#This Row],[Affected population: IDP (ind) ]]+Table7[[#This Row],[Affected population: Returnee (ind) ]]+Table7[[#This Row],[Affected population: Relocated (ind) ]]</f>
        <v>1580</v>
      </c>
      <c r="AY127" s="24">
        <v>29</v>
      </c>
      <c r="AZ127" s="24">
        <v>37</v>
      </c>
      <c r="BA127" s="24">
        <v>122</v>
      </c>
      <c r="BB127" s="24">
        <v>143</v>
      </c>
      <c r="BC127" s="24">
        <v>248</v>
      </c>
      <c r="BD127" s="24">
        <v>266</v>
      </c>
      <c r="BE127" s="24">
        <v>302</v>
      </c>
      <c r="BF127" s="24">
        <v>313</v>
      </c>
      <c r="BG127" s="24">
        <v>53</v>
      </c>
      <c r="BH127" s="24">
        <v>67</v>
      </c>
      <c r="BI127" s="24">
        <f>Table7[[#This Row],[M &lt;1]]+Table7[[#This Row],[M 1-5]]+Table7[[#This Row],[M 6-17]]+Table7[[#This Row],[M 18-59 ]]+Table7[[#This Row],[M &gt;60]]</f>
        <v>754</v>
      </c>
      <c r="BJ127" s="24">
        <f>Table7[[#This Row],[F &lt;1]]+Table7[[#This Row],[F 1-5]]+Table7[[#This Row],[F 6-17 ]]+Table7[[#This Row],[F 18-59]]+Table7[[#This Row],[F &gt;60 ]]</f>
        <v>826</v>
      </c>
      <c r="BK127" s="24">
        <f>Table7[[#This Row],[M total]]+Table7[[#This Row],[F total]]</f>
        <v>1580</v>
      </c>
      <c r="BL127" s="24" t="b">
        <f>Table7[[#This Row],[Total individuals]]=Table7[[#This Row],[Total affected population individuals]]</f>
        <v>1</v>
      </c>
      <c r="BM127" s="15" t="s">
        <v>375</v>
      </c>
      <c r="BN127" s="15" t="s">
        <v>375</v>
      </c>
      <c r="BO127" s="15" t="s">
        <v>375</v>
      </c>
      <c r="BP127" s="15" t="s">
        <v>373</v>
      </c>
      <c r="BQ127" s="15" t="s">
        <v>375</v>
      </c>
      <c r="BR127" s="15" t="s">
        <v>375</v>
      </c>
      <c r="BS127" s="15" t="s">
        <v>375</v>
      </c>
      <c r="BT127" s="15" t="s">
        <v>373</v>
      </c>
      <c r="BU127" s="15" t="s">
        <v>68</v>
      </c>
      <c r="BV127" s="15" t="s">
        <v>397</v>
      </c>
      <c r="BW127" s="15" t="s">
        <v>373</v>
      </c>
      <c r="BX127" s="15" t="s">
        <v>397</v>
      </c>
      <c r="BY127" s="15" t="s">
        <v>396</v>
      </c>
      <c r="BZ127" s="15" t="s">
        <v>373</v>
      </c>
      <c r="CA127" s="15" t="s">
        <v>397</v>
      </c>
      <c r="CB127" s="15" t="s">
        <v>397</v>
      </c>
      <c r="CC127" s="15" t="s">
        <v>377</v>
      </c>
      <c r="CD127" s="15"/>
      <c r="CE127" s="15" t="s">
        <v>378</v>
      </c>
      <c r="CF127" s="15"/>
    </row>
    <row r="128" spans="1:84" s="21" customFormat="1">
      <c r="A128" s="16">
        <v>44070</v>
      </c>
      <c r="B128" s="16">
        <v>44022</v>
      </c>
      <c r="C128" s="16">
        <v>44070</v>
      </c>
      <c r="D128" s="15" t="s">
        <v>436</v>
      </c>
      <c r="E128" s="15" t="s">
        <v>73</v>
      </c>
      <c r="F128" s="15" t="s">
        <v>112</v>
      </c>
      <c r="G128" s="15" t="s">
        <v>113</v>
      </c>
      <c r="H128" s="17" t="s">
        <v>124</v>
      </c>
      <c r="I128" s="15" t="s">
        <v>125</v>
      </c>
      <c r="J128" s="17" t="s">
        <v>828</v>
      </c>
      <c r="K128" s="15" t="s">
        <v>125</v>
      </c>
      <c r="L128" s="41">
        <v>7.7833332999999998</v>
      </c>
      <c r="M128" s="41">
        <v>31.766666699999998</v>
      </c>
      <c r="N128" s="23" t="s">
        <v>28</v>
      </c>
      <c r="O128" s="17" t="s">
        <v>67</v>
      </c>
      <c r="P128" s="15" t="s">
        <v>436</v>
      </c>
      <c r="Q128" s="22" t="s">
        <v>73</v>
      </c>
      <c r="R128" s="15" t="s">
        <v>112</v>
      </c>
      <c r="S128" s="15" t="s">
        <v>113</v>
      </c>
      <c r="T128" s="17" t="s">
        <v>112</v>
      </c>
      <c r="U128" s="15" t="s">
        <v>125</v>
      </c>
      <c r="V128" s="15" t="s">
        <v>125</v>
      </c>
      <c r="W128" s="15">
        <v>7.7833332999999998</v>
      </c>
      <c r="X128" s="15">
        <v>31.766666699999998</v>
      </c>
      <c r="Y128" s="15" t="s">
        <v>469</v>
      </c>
      <c r="Z128" s="15" t="s">
        <v>37</v>
      </c>
      <c r="AA128" s="15" t="s">
        <v>42</v>
      </c>
      <c r="AB128" s="15" t="s">
        <v>281</v>
      </c>
      <c r="AC128" s="15" t="s">
        <v>372</v>
      </c>
      <c r="AD128" s="15" t="s">
        <v>375</v>
      </c>
      <c r="AE128" s="15" t="s">
        <v>374</v>
      </c>
      <c r="AF128" s="15" t="s">
        <v>373</v>
      </c>
      <c r="AG128" s="15" t="s">
        <v>68</v>
      </c>
      <c r="AH128" s="15" t="s">
        <v>68</v>
      </c>
      <c r="AI128" s="15" t="s">
        <v>68</v>
      </c>
      <c r="AJ128" s="15" t="s">
        <v>68</v>
      </c>
      <c r="AK128" s="15" t="s">
        <v>68</v>
      </c>
      <c r="AL128" s="15" t="s">
        <v>373</v>
      </c>
      <c r="AM128" s="19">
        <v>1002</v>
      </c>
      <c r="AN128" s="19">
        <v>177</v>
      </c>
      <c r="AO128" s="15" t="s">
        <v>456</v>
      </c>
      <c r="AP128" s="15" t="s">
        <v>783</v>
      </c>
      <c r="AQ128" s="24">
        <v>113</v>
      </c>
      <c r="AR128" s="24">
        <v>649</v>
      </c>
      <c r="AS128" s="24">
        <v>0</v>
      </c>
      <c r="AT128" s="24">
        <v>0</v>
      </c>
      <c r="AU128" s="24">
        <v>0</v>
      </c>
      <c r="AV128" s="24">
        <v>0</v>
      </c>
      <c r="AW128" s="24">
        <f>Table7[[#This Row],[Affected population: IDP (HH) ]]+Table7[[#This Row],[Affected population: Returnee (HH) ]]+Table7[[#This Row],[Affected population: Relocated (HH) ]]</f>
        <v>113</v>
      </c>
      <c r="AX128" s="24">
        <f>Table7[[#This Row],[Affected population: IDP (ind) ]]+Table7[[#This Row],[Affected population: Returnee (ind) ]]+Table7[[#This Row],[Affected population: Relocated (ind) ]]</f>
        <v>649</v>
      </c>
      <c r="AY128" s="24">
        <v>13</v>
      </c>
      <c r="AZ128" s="24">
        <v>16</v>
      </c>
      <c r="BA128" s="24">
        <v>46</v>
      </c>
      <c r="BB128" s="24">
        <v>57</v>
      </c>
      <c r="BC128" s="24">
        <v>96</v>
      </c>
      <c r="BD128" s="24">
        <v>109</v>
      </c>
      <c r="BE128" s="24">
        <v>125</v>
      </c>
      <c r="BF128" s="24">
        <v>132</v>
      </c>
      <c r="BG128" s="24">
        <v>26</v>
      </c>
      <c r="BH128" s="24">
        <v>29</v>
      </c>
      <c r="BI128" s="24">
        <f>Table7[[#This Row],[M &lt;1]]+Table7[[#This Row],[M 1-5]]+Table7[[#This Row],[M 6-17]]+Table7[[#This Row],[M 18-59 ]]+Table7[[#This Row],[M &gt;60]]</f>
        <v>306</v>
      </c>
      <c r="BJ128" s="24">
        <f>Table7[[#This Row],[F &lt;1]]+Table7[[#This Row],[F 1-5]]+Table7[[#This Row],[F 6-17 ]]+Table7[[#This Row],[F 18-59]]+Table7[[#This Row],[F &gt;60 ]]</f>
        <v>343</v>
      </c>
      <c r="BK128" s="24">
        <f>Table7[[#This Row],[M total]]+Table7[[#This Row],[F total]]</f>
        <v>649</v>
      </c>
      <c r="BL128" s="24" t="b">
        <f>Table7[[#This Row],[Total individuals]]=Table7[[#This Row],[Total affected population individuals]]</f>
        <v>1</v>
      </c>
      <c r="BM128" s="15" t="s">
        <v>375</v>
      </c>
      <c r="BN128" s="15" t="s">
        <v>375</v>
      </c>
      <c r="BO128" s="15" t="s">
        <v>373</v>
      </c>
      <c r="BP128" s="15" t="s">
        <v>373</v>
      </c>
      <c r="BQ128" s="15" t="s">
        <v>375</v>
      </c>
      <c r="BR128" s="15" t="s">
        <v>375</v>
      </c>
      <c r="BS128" s="15" t="s">
        <v>373</v>
      </c>
      <c r="BT128" s="15" t="s">
        <v>373</v>
      </c>
      <c r="BU128" s="15" t="s">
        <v>68</v>
      </c>
      <c r="BV128" s="15" t="s">
        <v>397</v>
      </c>
      <c r="BW128" s="15" t="s">
        <v>373</v>
      </c>
      <c r="BX128" s="15" t="s">
        <v>397</v>
      </c>
      <c r="BY128" s="15" t="s">
        <v>396</v>
      </c>
      <c r="BZ128" s="15" t="s">
        <v>373</v>
      </c>
      <c r="CA128" s="15" t="s">
        <v>397</v>
      </c>
      <c r="CB128" s="15" t="s">
        <v>373</v>
      </c>
      <c r="CC128" s="15" t="s">
        <v>377</v>
      </c>
      <c r="CD128" s="15"/>
      <c r="CE128" s="15" t="s">
        <v>378</v>
      </c>
      <c r="CF128" s="15"/>
    </row>
    <row r="129" spans="1:84" s="21" customFormat="1">
      <c r="A129" s="16">
        <v>44071</v>
      </c>
      <c r="B129" s="16">
        <v>44069</v>
      </c>
      <c r="C129" s="16">
        <v>44069</v>
      </c>
      <c r="D129" s="15" t="s">
        <v>436</v>
      </c>
      <c r="E129" s="15" t="s">
        <v>73</v>
      </c>
      <c r="F129" s="15" t="s">
        <v>102</v>
      </c>
      <c r="G129" s="17" t="s">
        <v>103</v>
      </c>
      <c r="H129" s="17" t="s">
        <v>104</v>
      </c>
      <c r="I129" s="15" t="s">
        <v>105</v>
      </c>
      <c r="J129" s="17" t="s">
        <v>829</v>
      </c>
      <c r="K129" s="15" t="s">
        <v>830</v>
      </c>
      <c r="L129" s="41">
        <v>9.3649280000000008</v>
      </c>
      <c r="M129" s="41">
        <v>31.547908</v>
      </c>
      <c r="N129" s="23" t="s">
        <v>30</v>
      </c>
      <c r="O129" s="17" t="s">
        <v>67</v>
      </c>
      <c r="P129" s="15" t="s">
        <v>436</v>
      </c>
      <c r="Q129" s="22" t="s">
        <v>73</v>
      </c>
      <c r="R129" s="15" t="s">
        <v>102</v>
      </c>
      <c r="S129" s="17" t="s">
        <v>103</v>
      </c>
      <c r="T129" s="17" t="s">
        <v>104</v>
      </c>
      <c r="U129" s="15" t="s">
        <v>105</v>
      </c>
      <c r="V129" s="15" t="s">
        <v>830</v>
      </c>
      <c r="W129" s="15">
        <v>9.3649280000000008</v>
      </c>
      <c r="X129" s="15">
        <v>31.547908</v>
      </c>
      <c r="Y129" s="15" t="s">
        <v>469</v>
      </c>
      <c r="Z129" s="15" t="s">
        <v>37</v>
      </c>
      <c r="AA129" s="15" t="s">
        <v>42</v>
      </c>
      <c r="AB129" s="15" t="s">
        <v>281</v>
      </c>
      <c r="AC129" s="15" t="s">
        <v>372</v>
      </c>
      <c r="AD129" s="15" t="s">
        <v>382</v>
      </c>
      <c r="AE129" s="15" t="s">
        <v>374</v>
      </c>
      <c r="AF129" s="15" t="s">
        <v>373</v>
      </c>
      <c r="AG129" s="15" t="s">
        <v>68</v>
      </c>
      <c r="AH129" s="15" t="s">
        <v>68</v>
      </c>
      <c r="AI129" s="15" t="s">
        <v>68</v>
      </c>
      <c r="AJ129" s="15" t="s">
        <v>68</v>
      </c>
      <c r="AK129" s="15" t="s">
        <v>68</v>
      </c>
      <c r="AL129" s="15" t="s">
        <v>763</v>
      </c>
      <c r="AM129" s="19">
        <v>1500</v>
      </c>
      <c r="AN129" s="15">
        <v>75</v>
      </c>
      <c r="AO129" s="15" t="s">
        <v>456</v>
      </c>
      <c r="AP129" s="15" t="s">
        <v>831</v>
      </c>
      <c r="AQ129" s="24">
        <v>490</v>
      </c>
      <c r="AR129" s="24">
        <v>4968</v>
      </c>
      <c r="AS129" s="24">
        <v>0</v>
      </c>
      <c r="AT129" s="24">
        <v>0</v>
      </c>
      <c r="AU129" s="24">
        <v>0</v>
      </c>
      <c r="AV129" s="24">
        <v>0</v>
      </c>
      <c r="AW129" s="24">
        <f>Table7[[#This Row],[Affected population: IDP (HH) ]]+Table7[[#This Row],[Affected population: Returnee (HH) ]]+Table7[[#This Row],[Affected population: Relocated (HH) ]]</f>
        <v>490</v>
      </c>
      <c r="AX129" s="24">
        <f>Table7[[#This Row],[Affected population: IDP (ind) ]]+Table7[[#This Row],[Affected population: Returnee (ind) ]]+Table7[[#This Row],[Affected population: Relocated (ind) ]]</f>
        <v>4968</v>
      </c>
      <c r="AY129" s="24">
        <v>142</v>
      </c>
      <c r="AZ129" s="24">
        <v>160</v>
      </c>
      <c r="BA129" s="24">
        <v>372</v>
      </c>
      <c r="BB129" s="24">
        <v>509</v>
      </c>
      <c r="BC129" s="24">
        <v>749</v>
      </c>
      <c r="BD129" s="24">
        <v>850</v>
      </c>
      <c r="BE129" s="24">
        <v>875</v>
      </c>
      <c r="BF129" s="24">
        <v>1200</v>
      </c>
      <c r="BG129" s="24">
        <v>42</v>
      </c>
      <c r="BH129" s="24">
        <v>69</v>
      </c>
      <c r="BI129" s="24">
        <f>Table7[[#This Row],[M &lt;1]]+Table7[[#This Row],[M 1-5]]+Table7[[#This Row],[M 6-17]]+Table7[[#This Row],[M 18-59 ]]+Table7[[#This Row],[M &gt;60]]</f>
        <v>2180</v>
      </c>
      <c r="BJ129" s="24">
        <f>Table7[[#This Row],[F &lt;1]]+Table7[[#This Row],[F 1-5]]+Table7[[#This Row],[F 6-17 ]]+Table7[[#This Row],[F 18-59]]+Table7[[#This Row],[F &gt;60 ]]</f>
        <v>2788</v>
      </c>
      <c r="BK129" s="24">
        <f>Table7[[#This Row],[M total]]+Table7[[#This Row],[F total]]</f>
        <v>4968</v>
      </c>
      <c r="BL129" s="24" t="b">
        <f>Table7[[#This Row],[Total individuals]]=Table7[[#This Row],[Total affected population individuals]]</f>
        <v>1</v>
      </c>
      <c r="BM129" s="15" t="s">
        <v>382</v>
      </c>
      <c r="BN129" s="15" t="s">
        <v>375</v>
      </c>
      <c r="BO129" s="15" t="s">
        <v>373</v>
      </c>
      <c r="BP129" s="15" t="s">
        <v>375</v>
      </c>
      <c r="BQ129" s="15" t="s">
        <v>373</v>
      </c>
      <c r="BR129" s="15" t="s">
        <v>382</v>
      </c>
      <c r="BS129" s="15" t="s">
        <v>373</v>
      </c>
      <c r="BT129" s="15" t="s">
        <v>373</v>
      </c>
      <c r="BU129" s="15" t="s">
        <v>68</v>
      </c>
      <c r="BV129" s="15" t="s">
        <v>397</v>
      </c>
      <c r="BW129" s="15" t="s">
        <v>397</v>
      </c>
      <c r="BX129" s="15" t="s">
        <v>373</v>
      </c>
      <c r="BY129" s="15" t="s">
        <v>373</v>
      </c>
      <c r="BZ129" s="15" t="s">
        <v>373</v>
      </c>
      <c r="CA129" s="15" t="s">
        <v>373</v>
      </c>
      <c r="CB129" s="15" t="s">
        <v>373</v>
      </c>
      <c r="CC129" s="15" t="s">
        <v>377</v>
      </c>
      <c r="CD129" s="15"/>
      <c r="CE129" s="15" t="s">
        <v>378</v>
      </c>
      <c r="CF129" s="15"/>
    </row>
    <row r="130" spans="1:84" s="21" customFormat="1">
      <c r="A130" s="16">
        <v>44071</v>
      </c>
      <c r="B130" s="16">
        <v>44069</v>
      </c>
      <c r="C130" s="16">
        <v>44071</v>
      </c>
      <c r="D130" s="15" t="s">
        <v>436</v>
      </c>
      <c r="E130" s="15" t="s">
        <v>73</v>
      </c>
      <c r="F130" s="15" t="s">
        <v>102</v>
      </c>
      <c r="G130" s="17" t="s">
        <v>103</v>
      </c>
      <c r="H130" s="17" t="s">
        <v>106</v>
      </c>
      <c r="I130" s="17" t="s">
        <v>107</v>
      </c>
      <c r="J130" s="17" t="s">
        <v>832</v>
      </c>
      <c r="K130" s="17" t="s">
        <v>496</v>
      </c>
      <c r="L130" s="41">
        <v>9.3115059999999996</v>
      </c>
      <c r="M130" s="41">
        <v>31.595050000000001</v>
      </c>
      <c r="N130" s="23" t="s">
        <v>30</v>
      </c>
      <c r="O130" s="17" t="s">
        <v>67</v>
      </c>
      <c r="P130" s="15" t="s">
        <v>436</v>
      </c>
      <c r="Q130" s="22" t="s">
        <v>73</v>
      </c>
      <c r="R130" s="15" t="s">
        <v>102</v>
      </c>
      <c r="S130" s="17" t="s">
        <v>103</v>
      </c>
      <c r="T130" s="17" t="s">
        <v>106</v>
      </c>
      <c r="U130" s="15" t="s">
        <v>107</v>
      </c>
      <c r="V130" s="15" t="s">
        <v>496</v>
      </c>
      <c r="W130" s="15">
        <v>9.3115059999999996</v>
      </c>
      <c r="X130" s="15">
        <v>31.595050000000001</v>
      </c>
      <c r="Y130" s="15" t="s">
        <v>391</v>
      </c>
      <c r="Z130" s="15" t="s">
        <v>37</v>
      </c>
      <c r="AA130" s="15" t="s">
        <v>42</v>
      </c>
      <c r="AB130" s="15" t="s">
        <v>281</v>
      </c>
      <c r="AC130" s="15" t="s">
        <v>372</v>
      </c>
      <c r="AD130" s="15" t="s">
        <v>382</v>
      </c>
      <c r="AE130" s="15" t="s">
        <v>374</v>
      </c>
      <c r="AF130" s="15" t="s">
        <v>373</v>
      </c>
      <c r="AG130" s="15" t="s">
        <v>68</v>
      </c>
      <c r="AH130" s="15" t="s">
        <v>68</v>
      </c>
      <c r="AI130" s="15" t="s">
        <v>68</v>
      </c>
      <c r="AJ130" s="15" t="s">
        <v>68</v>
      </c>
      <c r="AK130" s="15" t="s">
        <v>68</v>
      </c>
      <c r="AL130" s="15" t="s">
        <v>375</v>
      </c>
      <c r="AM130" s="15" t="s">
        <v>68</v>
      </c>
      <c r="AN130" s="15" t="s">
        <v>68</v>
      </c>
      <c r="AO130" s="15" t="s">
        <v>68</v>
      </c>
      <c r="AP130" s="15" t="s">
        <v>68</v>
      </c>
      <c r="AQ130" s="24">
        <v>967</v>
      </c>
      <c r="AR130" s="24">
        <v>5206</v>
      </c>
      <c r="AS130" s="24">
        <v>0</v>
      </c>
      <c r="AT130" s="24">
        <v>0</v>
      </c>
      <c r="AU130" s="24">
        <v>0</v>
      </c>
      <c r="AV130" s="24">
        <v>0</v>
      </c>
      <c r="AW130" s="24">
        <f>Table7[[#This Row],[Affected population: IDP (HH) ]]+Table7[[#This Row],[Affected population: Returnee (HH) ]]+Table7[[#This Row],[Affected population: Relocated (HH) ]]</f>
        <v>967</v>
      </c>
      <c r="AX130" s="24">
        <f>Table7[[#This Row],[Affected population: IDP (ind) ]]+Table7[[#This Row],[Affected population: Returnee (ind) ]]+Table7[[#This Row],[Affected population: Relocated (ind) ]]</f>
        <v>5206</v>
      </c>
      <c r="AY130" s="24">
        <v>162</v>
      </c>
      <c r="AZ130" s="24">
        <v>175</v>
      </c>
      <c r="BA130" s="24">
        <v>450</v>
      </c>
      <c r="BB130" s="24">
        <v>626</v>
      </c>
      <c r="BC130" s="24">
        <v>794</v>
      </c>
      <c r="BD130" s="24">
        <v>850</v>
      </c>
      <c r="BE130" s="24">
        <v>906</v>
      </c>
      <c r="BF130" s="24">
        <v>1103</v>
      </c>
      <c r="BG130" s="24">
        <v>75</v>
      </c>
      <c r="BH130" s="24">
        <v>65</v>
      </c>
      <c r="BI130" s="24">
        <f>Table7[[#This Row],[M &lt;1]]+Table7[[#This Row],[M 1-5]]+Table7[[#This Row],[M 6-17]]+Table7[[#This Row],[M 18-59 ]]+Table7[[#This Row],[M &gt;60]]</f>
        <v>2387</v>
      </c>
      <c r="BJ130" s="24">
        <f>Table7[[#This Row],[F &lt;1]]+Table7[[#This Row],[F 1-5]]+Table7[[#This Row],[F 6-17 ]]+Table7[[#This Row],[F 18-59]]+Table7[[#This Row],[F &gt;60 ]]</f>
        <v>2819</v>
      </c>
      <c r="BK130" s="24">
        <f>Table7[[#This Row],[M total]]+Table7[[#This Row],[F total]]</f>
        <v>5206</v>
      </c>
      <c r="BL130" s="24" t="b">
        <f>Table7[[#This Row],[Total individuals]]=Table7[[#This Row],[Total affected population individuals]]</f>
        <v>1</v>
      </c>
      <c r="BM130" s="15" t="s">
        <v>382</v>
      </c>
      <c r="BN130" s="15" t="s">
        <v>375</v>
      </c>
      <c r="BO130" s="15" t="s">
        <v>382</v>
      </c>
      <c r="BP130" s="15" t="s">
        <v>373</v>
      </c>
      <c r="BQ130" s="15" t="s">
        <v>373</v>
      </c>
      <c r="BR130" s="15" t="s">
        <v>382</v>
      </c>
      <c r="BS130" s="15" t="s">
        <v>373</v>
      </c>
      <c r="BT130" s="15" t="s">
        <v>373</v>
      </c>
      <c r="BU130" s="15" t="s">
        <v>68</v>
      </c>
      <c r="BV130" s="15" t="s">
        <v>397</v>
      </c>
      <c r="BW130" s="15" t="s">
        <v>397</v>
      </c>
      <c r="BX130" s="15" t="s">
        <v>373</v>
      </c>
      <c r="BY130" s="15" t="s">
        <v>373</v>
      </c>
      <c r="BZ130" s="15" t="s">
        <v>373</v>
      </c>
      <c r="CA130" s="15" t="s">
        <v>373</v>
      </c>
      <c r="CB130" s="15" t="s">
        <v>373</v>
      </c>
      <c r="CC130" s="15" t="s">
        <v>377</v>
      </c>
      <c r="CD130" s="15"/>
      <c r="CE130" s="15" t="s">
        <v>430</v>
      </c>
      <c r="CF130" s="15"/>
    </row>
    <row r="131" spans="1:84" s="21" customFormat="1">
      <c r="A131" s="16">
        <v>44079</v>
      </c>
      <c r="B131" s="16">
        <v>44048</v>
      </c>
      <c r="C131" s="16">
        <v>44079</v>
      </c>
      <c r="D131" s="15" t="s">
        <v>384</v>
      </c>
      <c r="E131" s="15" t="s">
        <v>76</v>
      </c>
      <c r="F131" s="17" t="s">
        <v>128</v>
      </c>
      <c r="G131" s="15" t="s">
        <v>129</v>
      </c>
      <c r="H131" s="17" t="s">
        <v>130</v>
      </c>
      <c r="I131" s="15" t="s">
        <v>131</v>
      </c>
      <c r="J131" s="17" t="s">
        <v>833</v>
      </c>
      <c r="K131" s="16" t="s">
        <v>834</v>
      </c>
      <c r="L131" s="17">
        <v>6.0499902969999999</v>
      </c>
      <c r="M131" s="17">
        <v>31.515181329000001</v>
      </c>
      <c r="N131" s="23" t="s">
        <v>32</v>
      </c>
      <c r="O131" s="17" t="s">
        <v>67</v>
      </c>
      <c r="P131" s="18" t="s">
        <v>384</v>
      </c>
      <c r="Q131" s="22" t="s">
        <v>73</v>
      </c>
      <c r="R131" s="15" t="s">
        <v>835</v>
      </c>
      <c r="S131" s="15" t="s">
        <v>836</v>
      </c>
      <c r="T131" s="15" t="s">
        <v>837</v>
      </c>
      <c r="U131" s="15" t="s">
        <v>838</v>
      </c>
      <c r="V131" s="15" t="s">
        <v>839</v>
      </c>
      <c r="W131" s="15"/>
      <c r="X131" s="15"/>
      <c r="Y131" s="15" t="s">
        <v>840</v>
      </c>
      <c r="Z131" s="15" t="s">
        <v>37</v>
      </c>
      <c r="AA131" s="15" t="s">
        <v>42</v>
      </c>
      <c r="AB131" s="15" t="s">
        <v>281</v>
      </c>
      <c r="AC131" s="15" t="s">
        <v>669</v>
      </c>
      <c r="AD131" s="15" t="s">
        <v>373</v>
      </c>
      <c r="AE131" s="22" t="s">
        <v>395</v>
      </c>
      <c r="AF131" s="15" t="s">
        <v>373</v>
      </c>
      <c r="AG131" s="15" t="s">
        <v>68</v>
      </c>
      <c r="AH131" s="15" t="s">
        <v>68</v>
      </c>
      <c r="AI131" s="15" t="s">
        <v>68</v>
      </c>
      <c r="AJ131" s="15" t="s">
        <v>68</v>
      </c>
      <c r="AK131" s="15" t="s">
        <v>68</v>
      </c>
      <c r="AL131" s="15" t="s">
        <v>373</v>
      </c>
      <c r="AM131" s="19">
        <v>63620</v>
      </c>
      <c r="AN131" s="19">
        <v>11469</v>
      </c>
      <c r="AO131" s="15" t="s">
        <v>485</v>
      </c>
      <c r="AP131" s="15" t="s">
        <v>448</v>
      </c>
      <c r="AQ131" s="24">
        <v>6608</v>
      </c>
      <c r="AR131" s="24">
        <v>32660</v>
      </c>
      <c r="AS131" s="24">
        <v>0</v>
      </c>
      <c r="AT131" s="24">
        <v>0</v>
      </c>
      <c r="AU131" s="24">
        <v>0</v>
      </c>
      <c r="AV131" s="24">
        <v>0</v>
      </c>
      <c r="AW131" s="24">
        <f>Table7[[#This Row],[Affected population: IDP (HH) ]]+Table7[[#This Row],[Affected population: Returnee (HH) ]]+Table7[[#This Row],[Affected population: Relocated (HH) ]]</f>
        <v>6608</v>
      </c>
      <c r="AX131" s="24">
        <f>Table7[[#This Row],[Affected population: IDP (ind) ]]+Table7[[#This Row],[Affected population: Returnee (ind) ]]+Table7[[#This Row],[Affected population: Relocated (ind) ]]</f>
        <v>32660</v>
      </c>
      <c r="AY131" s="24">
        <v>522</v>
      </c>
      <c r="AZ131" s="24">
        <v>615</v>
      </c>
      <c r="BA131" s="24">
        <v>2155</v>
      </c>
      <c r="BB131" s="24">
        <v>2370</v>
      </c>
      <c r="BC131" s="24">
        <v>4784</v>
      </c>
      <c r="BD131" s="24">
        <v>5141</v>
      </c>
      <c r="BE131" s="24">
        <v>7421</v>
      </c>
      <c r="BF131" s="24">
        <v>7765</v>
      </c>
      <c r="BG131" s="24">
        <v>851</v>
      </c>
      <c r="BH131" s="24">
        <v>1036</v>
      </c>
      <c r="BI131" s="24">
        <f>Table7[[#This Row],[M &lt;1]]+Table7[[#This Row],[M 1-5]]+Table7[[#This Row],[M 6-17]]+Table7[[#This Row],[M 18-59 ]]+Table7[[#This Row],[M &gt;60]]</f>
        <v>15733</v>
      </c>
      <c r="BJ131" s="24">
        <f>Table7[[#This Row],[F &lt;1]]+Table7[[#This Row],[F 1-5]]+Table7[[#This Row],[F 6-17 ]]+Table7[[#This Row],[F 18-59]]+Table7[[#This Row],[F &gt;60 ]]</f>
        <v>16927</v>
      </c>
      <c r="BK131" s="24">
        <f>Table7[[#This Row],[M total]]+Table7[[#This Row],[F total]]</f>
        <v>32660</v>
      </c>
      <c r="BL131" s="24" t="b">
        <f>Table7[[#This Row],[Total individuals]]=Table7[[#This Row],[Total affected population individuals]]</f>
        <v>1</v>
      </c>
      <c r="BM131" s="15" t="s">
        <v>375</v>
      </c>
      <c r="BN131" s="15" t="s">
        <v>375</v>
      </c>
      <c r="BO131" s="15" t="s">
        <v>375</v>
      </c>
      <c r="BP131" s="15" t="s">
        <v>375</v>
      </c>
      <c r="BQ131" s="15" t="s">
        <v>375</v>
      </c>
      <c r="BR131" s="15" t="s">
        <v>375</v>
      </c>
      <c r="BS131" s="15" t="s">
        <v>375</v>
      </c>
      <c r="BT131" s="15" t="s">
        <v>373</v>
      </c>
      <c r="BU131" s="15" t="s">
        <v>68</v>
      </c>
      <c r="BV131" s="15" t="s">
        <v>841</v>
      </c>
      <c r="BW131" s="15" t="s">
        <v>842</v>
      </c>
      <c r="BX131" s="15" t="s">
        <v>843</v>
      </c>
      <c r="BY131" s="15" t="s">
        <v>844</v>
      </c>
      <c r="BZ131" s="15" t="s">
        <v>845</v>
      </c>
      <c r="CA131" s="15" t="s">
        <v>844</v>
      </c>
      <c r="CB131" s="15" t="s">
        <v>846</v>
      </c>
      <c r="CC131" s="15" t="s">
        <v>377</v>
      </c>
      <c r="CD131" s="15"/>
      <c r="CE131" s="15" t="s">
        <v>378</v>
      </c>
      <c r="CF131" s="15"/>
    </row>
    <row r="132" spans="1:84" s="21" customFormat="1">
      <c r="A132" s="16">
        <v>44080</v>
      </c>
      <c r="B132" s="16">
        <v>44071</v>
      </c>
      <c r="C132" s="16">
        <v>44080</v>
      </c>
      <c r="D132" s="15" t="s">
        <v>384</v>
      </c>
      <c r="E132" s="15" t="s">
        <v>76</v>
      </c>
      <c r="F132" s="15" t="s">
        <v>146</v>
      </c>
      <c r="G132" s="15" t="s">
        <v>147</v>
      </c>
      <c r="H132" s="15" t="s">
        <v>150</v>
      </c>
      <c r="I132" s="15" t="s">
        <v>151</v>
      </c>
      <c r="J132" s="17" t="s">
        <v>847</v>
      </c>
      <c r="K132" s="16" t="s">
        <v>848</v>
      </c>
      <c r="L132" s="41">
        <v>6.6309800000000001</v>
      </c>
      <c r="M132" s="41">
        <v>30.96846</v>
      </c>
      <c r="N132" s="23" t="s">
        <v>28</v>
      </c>
      <c r="O132" s="15" t="s">
        <v>67</v>
      </c>
      <c r="P132" s="18" t="s">
        <v>384</v>
      </c>
      <c r="Q132" s="15" t="s">
        <v>76</v>
      </c>
      <c r="R132" s="15" t="s">
        <v>146</v>
      </c>
      <c r="S132" s="15" t="s">
        <v>147</v>
      </c>
      <c r="T132" s="15" t="s">
        <v>148</v>
      </c>
      <c r="U132" s="15" t="s">
        <v>149</v>
      </c>
      <c r="V132" s="15" t="s">
        <v>849</v>
      </c>
      <c r="W132" s="15">
        <v>6.8445900000000002</v>
      </c>
      <c r="X132" s="15">
        <v>30.967099999999999</v>
      </c>
      <c r="Y132" s="15" t="s">
        <v>370</v>
      </c>
      <c r="Z132" s="15" t="s">
        <v>37</v>
      </c>
      <c r="AA132" s="15" t="s">
        <v>42</v>
      </c>
      <c r="AB132" s="15" t="s">
        <v>281</v>
      </c>
      <c r="AC132" s="15" t="s">
        <v>372</v>
      </c>
      <c r="AD132" s="15" t="s">
        <v>373</v>
      </c>
      <c r="AE132" s="15" t="s">
        <v>456</v>
      </c>
      <c r="AF132" s="15" t="s">
        <v>373</v>
      </c>
      <c r="AG132" s="15" t="s">
        <v>68</v>
      </c>
      <c r="AH132" s="15" t="s">
        <v>68</v>
      </c>
      <c r="AI132" s="15" t="s">
        <v>68</v>
      </c>
      <c r="AJ132" s="15" t="s">
        <v>68</v>
      </c>
      <c r="AK132" s="15" t="s">
        <v>68</v>
      </c>
      <c r="AL132" s="15" t="s">
        <v>375</v>
      </c>
      <c r="AM132" s="15" t="s">
        <v>68</v>
      </c>
      <c r="AN132" s="15" t="s">
        <v>68</v>
      </c>
      <c r="AO132" s="15" t="s">
        <v>68</v>
      </c>
      <c r="AP132" s="15" t="s">
        <v>68</v>
      </c>
      <c r="AQ132" s="24">
        <v>731</v>
      </c>
      <c r="AR132" s="24">
        <v>3403</v>
      </c>
      <c r="AS132" s="24">
        <v>0</v>
      </c>
      <c r="AT132" s="24">
        <v>0</v>
      </c>
      <c r="AU132" s="24">
        <v>0</v>
      </c>
      <c r="AV132" s="24">
        <v>0</v>
      </c>
      <c r="AW132" s="24">
        <f>Table7[[#This Row],[Affected population: IDP (HH) ]]+Table7[[#This Row],[Affected population: Returnee (HH) ]]+Table7[[#This Row],[Affected population: Relocated (HH) ]]</f>
        <v>731</v>
      </c>
      <c r="AX132" s="24">
        <f>Table7[[#This Row],[Affected population: IDP (ind) ]]+Table7[[#This Row],[Affected population: Returnee (ind) ]]+Table7[[#This Row],[Affected population: Relocated (ind) ]]</f>
        <v>3403</v>
      </c>
      <c r="AY132" s="24">
        <v>192</v>
      </c>
      <c r="AZ132" s="24">
        <v>297</v>
      </c>
      <c r="BA132" s="24">
        <v>262</v>
      </c>
      <c r="BB132" s="24">
        <v>314</v>
      </c>
      <c r="BC132" s="24">
        <v>297</v>
      </c>
      <c r="BD132" s="24">
        <v>384</v>
      </c>
      <c r="BE132" s="24">
        <v>436</v>
      </c>
      <c r="BF132" s="24">
        <v>750</v>
      </c>
      <c r="BG132" s="24">
        <v>174</v>
      </c>
      <c r="BH132" s="24">
        <v>297</v>
      </c>
      <c r="BI132" s="24">
        <f>Table7[[#This Row],[M &lt;1]]+Table7[[#This Row],[M 1-5]]+Table7[[#This Row],[M 6-17]]+Table7[[#This Row],[M 18-59 ]]+Table7[[#This Row],[M &gt;60]]</f>
        <v>1361</v>
      </c>
      <c r="BJ132" s="24">
        <f>Table7[[#This Row],[F &lt;1]]+Table7[[#This Row],[F 1-5]]+Table7[[#This Row],[F 6-17 ]]+Table7[[#This Row],[F 18-59]]+Table7[[#This Row],[F &gt;60 ]]</f>
        <v>2042</v>
      </c>
      <c r="BK132" s="24">
        <f>Table7[[#This Row],[M total]]+Table7[[#This Row],[F total]]</f>
        <v>3403</v>
      </c>
      <c r="BL132" s="24" t="b">
        <f>Table7[[#This Row],[Total individuals]]=Table7[[#This Row],[Total affected population individuals]]</f>
        <v>1</v>
      </c>
      <c r="BM132" s="15" t="s">
        <v>844</v>
      </c>
      <c r="BN132" s="15" t="s">
        <v>816</v>
      </c>
      <c r="BO132" s="15" t="s">
        <v>816</v>
      </c>
      <c r="BP132" s="15" t="s">
        <v>844</v>
      </c>
      <c r="BQ132" s="15" t="s">
        <v>816</v>
      </c>
      <c r="BR132" s="15" t="s">
        <v>816</v>
      </c>
      <c r="BS132" s="15" t="s">
        <v>846</v>
      </c>
      <c r="BT132" s="15" t="s">
        <v>373</v>
      </c>
      <c r="BU132" s="15" t="s">
        <v>68</v>
      </c>
      <c r="BV132" s="15" t="s">
        <v>397</v>
      </c>
      <c r="BW132" s="15" t="s">
        <v>373</v>
      </c>
      <c r="BX132" s="15" t="s">
        <v>373</v>
      </c>
      <c r="BY132" s="15" t="s">
        <v>397</v>
      </c>
      <c r="BZ132" s="15" t="s">
        <v>373</v>
      </c>
      <c r="CA132" s="15" t="s">
        <v>373</v>
      </c>
      <c r="CB132" s="15" t="s">
        <v>375</v>
      </c>
      <c r="CC132" s="15" t="s">
        <v>377</v>
      </c>
      <c r="CD132" s="15"/>
      <c r="CE132" s="15" t="s">
        <v>430</v>
      </c>
      <c r="CF132" s="15"/>
    </row>
    <row r="133" spans="1:84" s="21" customFormat="1">
      <c r="A133" s="16">
        <v>44080</v>
      </c>
      <c r="B133" s="16">
        <v>44071</v>
      </c>
      <c r="C133" s="16">
        <v>44080</v>
      </c>
      <c r="D133" s="15" t="s">
        <v>384</v>
      </c>
      <c r="E133" s="15" t="s">
        <v>76</v>
      </c>
      <c r="F133" s="15" t="s">
        <v>146</v>
      </c>
      <c r="G133" s="15" t="s">
        <v>147</v>
      </c>
      <c r="H133" s="15" t="s">
        <v>148</v>
      </c>
      <c r="I133" s="15" t="s">
        <v>149</v>
      </c>
      <c r="J133" s="15" t="s">
        <v>736</v>
      </c>
      <c r="K133" s="16" t="s">
        <v>850</v>
      </c>
      <c r="L133" s="41">
        <v>6.9354529999999999</v>
      </c>
      <c r="M133" s="41">
        <v>30.701428</v>
      </c>
      <c r="N133" s="23" t="s">
        <v>30</v>
      </c>
      <c r="O133" s="15" t="s">
        <v>67</v>
      </c>
      <c r="P133" s="18" t="s">
        <v>384</v>
      </c>
      <c r="Q133" s="15" t="s">
        <v>76</v>
      </c>
      <c r="R133" s="15" t="s">
        <v>146</v>
      </c>
      <c r="S133" s="15" t="s">
        <v>147</v>
      </c>
      <c r="T133" s="15" t="s">
        <v>148</v>
      </c>
      <c r="U133" s="15" t="s">
        <v>149</v>
      </c>
      <c r="V133" s="15" t="s">
        <v>851</v>
      </c>
      <c r="W133" s="15">
        <v>7.1047200000000004</v>
      </c>
      <c r="X133" s="15">
        <v>30.773610000000001</v>
      </c>
      <c r="Y133" s="15" t="s">
        <v>370</v>
      </c>
      <c r="Z133" s="15" t="s">
        <v>37</v>
      </c>
      <c r="AA133" s="15" t="s">
        <v>42</v>
      </c>
      <c r="AB133" s="15" t="s">
        <v>281</v>
      </c>
      <c r="AC133" s="15" t="s">
        <v>372</v>
      </c>
      <c r="AD133" s="15" t="s">
        <v>373</v>
      </c>
      <c r="AE133" s="15" t="s">
        <v>526</v>
      </c>
      <c r="AF133" s="15" t="s">
        <v>373</v>
      </c>
      <c r="AG133" s="15" t="s">
        <v>68</v>
      </c>
      <c r="AH133" s="15" t="s">
        <v>68</v>
      </c>
      <c r="AI133" s="15" t="s">
        <v>68</v>
      </c>
      <c r="AJ133" s="15" t="s">
        <v>68</v>
      </c>
      <c r="AK133" s="15" t="s">
        <v>68</v>
      </c>
      <c r="AL133" s="15" t="s">
        <v>68</v>
      </c>
      <c r="AM133" s="15" t="s">
        <v>68</v>
      </c>
      <c r="AN133" s="15" t="s">
        <v>68</v>
      </c>
      <c r="AO133" s="15" t="s">
        <v>485</v>
      </c>
      <c r="AP133" s="15" t="s">
        <v>375</v>
      </c>
      <c r="AQ133" s="24">
        <v>204</v>
      </c>
      <c r="AR133" s="24">
        <v>946</v>
      </c>
      <c r="AS133" s="24">
        <v>0</v>
      </c>
      <c r="AT133" s="24">
        <v>0</v>
      </c>
      <c r="AU133" s="24">
        <v>0</v>
      </c>
      <c r="AV133" s="24">
        <v>0</v>
      </c>
      <c r="AW133" s="24">
        <f>Table7[[#This Row],[Affected population: IDP (HH) ]]+Table7[[#This Row],[Affected population: Returnee (HH) ]]+Table7[[#This Row],[Affected population: Relocated (HH) ]]</f>
        <v>204</v>
      </c>
      <c r="AX133" s="24">
        <f>Table7[[#This Row],[Affected population: IDP (ind) ]]+Table7[[#This Row],[Affected population: Returnee (ind) ]]+Table7[[#This Row],[Affected population: Relocated (ind) ]]</f>
        <v>946</v>
      </c>
      <c r="AY133" s="24">
        <v>50</v>
      </c>
      <c r="AZ133" s="24">
        <v>77</v>
      </c>
      <c r="BA133" s="24">
        <v>68</v>
      </c>
      <c r="BB133" s="24">
        <v>81</v>
      </c>
      <c r="BC133" s="24">
        <v>87</v>
      </c>
      <c r="BD133" s="24">
        <v>116</v>
      </c>
      <c r="BE133" s="24">
        <v>134</v>
      </c>
      <c r="BF133" s="24">
        <v>214</v>
      </c>
      <c r="BG133" s="24">
        <v>45</v>
      </c>
      <c r="BH133" s="24">
        <v>74</v>
      </c>
      <c r="BI133" s="24">
        <f>Table7[[#This Row],[M &lt;1]]+Table7[[#This Row],[M 1-5]]+Table7[[#This Row],[M 6-17]]+Table7[[#This Row],[M 18-59 ]]+Table7[[#This Row],[M &gt;60]]</f>
        <v>384</v>
      </c>
      <c r="BJ133" s="24">
        <f>Table7[[#This Row],[F &lt;1]]+Table7[[#This Row],[F 1-5]]+Table7[[#This Row],[F 6-17 ]]+Table7[[#This Row],[F 18-59]]+Table7[[#This Row],[F &gt;60 ]]</f>
        <v>562</v>
      </c>
      <c r="BK133" s="24">
        <f>Table7[[#This Row],[M total]]+Table7[[#This Row],[F total]]</f>
        <v>946</v>
      </c>
      <c r="BL133" s="24" t="b">
        <f>Table7[[#This Row],[Total individuals]]=Table7[[#This Row],[Total affected population individuals]]</f>
        <v>1</v>
      </c>
      <c r="BM133" s="15" t="s">
        <v>844</v>
      </c>
      <c r="BN133" s="15" t="s">
        <v>816</v>
      </c>
      <c r="BO133" s="15" t="s">
        <v>816</v>
      </c>
      <c r="BP133" s="15" t="s">
        <v>844</v>
      </c>
      <c r="BQ133" s="15" t="s">
        <v>816</v>
      </c>
      <c r="BR133" s="15" t="s">
        <v>816</v>
      </c>
      <c r="BS133" s="15" t="s">
        <v>846</v>
      </c>
      <c r="BT133" s="15" t="s">
        <v>373</v>
      </c>
      <c r="BU133" s="15" t="s">
        <v>68</v>
      </c>
      <c r="BV133" s="15" t="s">
        <v>397</v>
      </c>
      <c r="BW133" s="15" t="s">
        <v>373</v>
      </c>
      <c r="BX133" s="15" t="s">
        <v>373</v>
      </c>
      <c r="BY133" s="15" t="s">
        <v>852</v>
      </c>
      <c r="BZ133" s="15" t="s">
        <v>373</v>
      </c>
      <c r="CA133" s="15" t="s">
        <v>373</v>
      </c>
      <c r="CB133" s="15" t="s">
        <v>375</v>
      </c>
      <c r="CC133" s="15" t="s">
        <v>377</v>
      </c>
      <c r="CD133" s="15"/>
      <c r="CE133" s="15" t="s">
        <v>378</v>
      </c>
      <c r="CF133" s="15"/>
    </row>
    <row r="134" spans="1:84" s="21" customFormat="1">
      <c r="A134" s="16">
        <v>44080</v>
      </c>
      <c r="B134" s="16">
        <v>44071</v>
      </c>
      <c r="C134" s="16">
        <v>44080</v>
      </c>
      <c r="D134" s="15" t="s">
        <v>384</v>
      </c>
      <c r="E134" s="15" t="s">
        <v>76</v>
      </c>
      <c r="F134" s="15" t="s">
        <v>146</v>
      </c>
      <c r="G134" s="15" t="s">
        <v>147</v>
      </c>
      <c r="H134" s="15" t="s">
        <v>148</v>
      </c>
      <c r="I134" s="15" t="s">
        <v>149</v>
      </c>
      <c r="J134" s="15" t="s">
        <v>736</v>
      </c>
      <c r="K134" s="16" t="s">
        <v>853</v>
      </c>
      <c r="L134" s="41">
        <v>6.7821170000000004</v>
      </c>
      <c r="M134" s="41">
        <v>30.799267</v>
      </c>
      <c r="N134" s="23" t="s">
        <v>28</v>
      </c>
      <c r="O134" s="15" t="s">
        <v>67</v>
      </c>
      <c r="P134" s="18" t="s">
        <v>384</v>
      </c>
      <c r="Q134" s="15" t="s">
        <v>76</v>
      </c>
      <c r="R134" s="15" t="s">
        <v>146</v>
      </c>
      <c r="S134" s="15" t="s">
        <v>147</v>
      </c>
      <c r="T134" s="17" t="s">
        <v>854</v>
      </c>
      <c r="U134" s="17" t="s">
        <v>855</v>
      </c>
      <c r="V134" s="15" t="s">
        <v>856</v>
      </c>
      <c r="W134" s="15">
        <v>6.7763499999999999</v>
      </c>
      <c r="X134" s="15">
        <v>30.400099999999998</v>
      </c>
      <c r="Y134" s="15" t="s">
        <v>370</v>
      </c>
      <c r="Z134" s="15" t="s">
        <v>37</v>
      </c>
      <c r="AA134" s="15" t="s">
        <v>42</v>
      </c>
      <c r="AB134" s="15" t="s">
        <v>281</v>
      </c>
      <c r="AC134" s="15" t="s">
        <v>372</v>
      </c>
      <c r="AD134" s="15" t="s">
        <v>373</v>
      </c>
      <c r="AE134" s="15" t="s">
        <v>456</v>
      </c>
      <c r="AF134" s="15" t="s">
        <v>373</v>
      </c>
      <c r="AG134" s="15" t="s">
        <v>68</v>
      </c>
      <c r="AH134" s="15" t="s">
        <v>68</v>
      </c>
      <c r="AI134" s="15" t="s">
        <v>68</v>
      </c>
      <c r="AJ134" s="15" t="s">
        <v>68</v>
      </c>
      <c r="AK134" s="15" t="s">
        <v>68</v>
      </c>
      <c r="AL134" s="15" t="s">
        <v>375</v>
      </c>
      <c r="AM134" s="15" t="s">
        <v>68</v>
      </c>
      <c r="AN134" s="15" t="s">
        <v>68</v>
      </c>
      <c r="AO134" s="15" t="s">
        <v>68</v>
      </c>
      <c r="AP134" s="15" t="s">
        <v>68</v>
      </c>
      <c r="AQ134" s="24">
        <v>74</v>
      </c>
      <c r="AR134" s="24">
        <v>602</v>
      </c>
      <c r="AS134" s="24">
        <v>0</v>
      </c>
      <c r="AT134" s="24">
        <v>0</v>
      </c>
      <c r="AU134" s="24">
        <v>0</v>
      </c>
      <c r="AV134" s="24">
        <v>0</v>
      </c>
      <c r="AW134" s="24">
        <f>Table7[[#This Row],[Affected population: IDP (HH) ]]+Table7[[#This Row],[Affected population: Returnee (HH) ]]+Table7[[#This Row],[Affected population: Relocated (HH) ]]</f>
        <v>74</v>
      </c>
      <c r="AX134" s="24">
        <f>Table7[[#This Row],[Affected population: IDP (ind) ]]+Table7[[#This Row],[Affected population: Returnee (ind) ]]+Table7[[#This Row],[Affected population: Relocated (ind) ]]</f>
        <v>602</v>
      </c>
      <c r="AY134" s="24">
        <v>38</v>
      </c>
      <c r="AZ134" s="24">
        <v>53</v>
      </c>
      <c r="BA134" s="24">
        <v>45</v>
      </c>
      <c r="BB134" s="24">
        <v>56</v>
      </c>
      <c r="BC134" s="24">
        <v>51</v>
      </c>
      <c r="BD134" s="24">
        <v>67</v>
      </c>
      <c r="BE134" s="24">
        <v>83</v>
      </c>
      <c r="BF134" s="24">
        <v>129</v>
      </c>
      <c r="BG134" s="24">
        <v>31</v>
      </c>
      <c r="BH134" s="24">
        <v>49</v>
      </c>
      <c r="BI134" s="24">
        <f>Table7[[#This Row],[M &lt;1]]+Table7[[#This Row],[M 1-5]]+Table7[[#This Row],[M 6-17]]+Table7[[#This Row],[M 18-59 ]]+Table7[[#This Row],[M &gt;60]]</f>
        <v>248</v>
      </c>
      <c r="BJ134" s="24">
        <f>Table7[[#This Row],[F &lt;1]]+Table7[[#This Row],[F 1-5]]+Table7[[#This Row],[F 6-17 ]]+Table7[[#This Row],[F 18-59]]+Table7[[#This Row],[F &gt;60 ]]</f>
        <v>354</v>
      </c>
      <c r="BK134" s="24">
        <f>Table7[[#This Row],[M total]]+Table7[[#This Row],[F total]]</f>
        <v>602</v>
      </c>
      <c r="BL134" s="24" t="b">
        <f>Table7[[#This Row],[Total individuals]]=Table7[[#This Row],[Total affected population individuals]]</f>
        <v>1</v>
      </c>
      <c r="BM134" s="15" t="s">
        <v>844</v>
      </c>
      <c r="BN134" s="15" t="s">
        <v>816</v>
      </c>
      <c r="BO134" s="15" t="s">
        <v>816</v>
      </c>
      <c r="BP134" s="15" t="s">
        <v>844</v>
      </c>
      <c r="BQ134" s="15" t="s">
        <v>816</v>
      </c>
      <c r="BR134" s="15" t="s">
        <v>816</v>
      </c>
      <c r="BS134" s="15" t="s">
        <v>846</v>
      </c>
      <c r="BT134" s="15" t="s">
        <v>373</v>
      </c>
      <c r="BU134" s="15" t="s">
        <v>68</v>
      </c>
      <c r="BV134" s="15" t="s">
        <v>397</v>
      </c>
      <c r="BW134" s="15" t="s">
        <v>373</v>
      </c>
      <c r="BX134" s="15" t="s">
        <v>373</v>
      </c>
      <c r="BY134" s="15" t="s">
        <v>397</v>
      </c>
      <c r="BZ134" s="15" t="s">
        <v>373</v>
      </c>
      <c r="CA134" s="15" t="s">
        <v>373</v>
      </c>
      <c r="CB134" s="15" t="s">
        <v>375</v>
      </c>
      <c r="CC134" s="15" t="s">
        <v>377</v>
      </c>
      <c r="CD134" s="15"/>
      <c r="CE134" s="15" t="s">
        <v>378</v>
      </c>
      <c r="CF134" s="15"/>
    </row>
    <row r="135" spans="1:84" s="21" customFormat="1">
      <c r="A135" s="16">
        <v>44080</v>
      </c>
      <c r="B135" s="16">
        <v>44071</v>
      </c>
      <c r="C135" s="16">
        <v>44080</v>
      </c>
      <c r="D135" s="15" t="s">
        <v>384</v>
      </c>
      <c r="E135" s="15" t="s">
        <v>76</v>
      </c>
      <c r="F135" s="15" t="s">
        <v>146</v>
      </c>
      <c r="G135" s="15" t="s">
        <v>147</v>
      </c>
      <c r="H135" s="15" t="s">
        <v>148</v>
      </c>
      <c r="I135" s="15" t="s">
        <v>149</v>
      </c>
      <c r="J135" s="15" t="s">
        <v>736</v>
      </c>
      <c r="K135" s="16" t="s">
        <v>857</v>
      </c>
      <c r="L135" s="41">
        <v>6.7676829999999999</v>
      </c>
      <c r="M135" s="41">
        <v>30.724267000000001</v>
      </c>
      <c r="N135" s="23" t="s">
        <v>30</v>
      </c>
      <c r="O135" s="15" t="s">
        <v>67</v>
      </c>
      <c r="P135" s="18" t="s">
        <v>384</v>
      </c>
      <c r="Q135" s="15" t="s">
        <v>76</v>
      </c>
      <c r="R135" s="15" t="s">
        <v>146</v>
      </c>
      <c r="S135" s="15" t="s">
        <v>147</v>
      </c>
      <c r="T135" s="15" t="s">
        <v>148</v>
      </c>
      <c r="U135" s="15" t="s">
        <v>149</v>
      </c>
      <c r="V135" s="15" t="s">
        <v>858</v>
      </c>
      <c r="W135" s="15">
        <v>7.1047200000000004</v>
      </c>
      <c r="X135" s="15">
        <v>30.773610000000001</v>
      </c>
      <c r="Y135" s="15" t="s">
        <v>370</v>
      </c>
      <c r="Z135" s="15" t="s">
        <v>37</v>
      </c>
      <c r="AA135" s="15" t="s">
        <v>42</v>
      </c>
      <c r="AB135" s="15" t="s">
        <v>281</v>
      </c>
      <c r="AC135" s="15" t="s">
        <v>372</v>
      </c>
      <c r="AD135" s="15" t="s">
        <v>373</v>
      </c>
      <c r="AE135" s="15" t="s">
        <v>456</v>
      </c>
      <c r="AF135" s="15" t="s">
        <v>373</v>
      </c>
      <c r="AG135" s="15" t="s">
        <v>68</v>
      </c>
      <c r="AH135" s="15" t="s">
        <v>68</v>
      </c>
      <c r="AI135" s="15" t="s">
        <v>68</v>
      </c>
      <c r="AJ135" s="15" t="s">
        <v>68</v>
      </c>
      <c r="AK135" s="15" t="s">
        <v>68</v>
      </c>
      <c r="AL135" s="15" t="s">
        <v>375</v>
      </c>
      <c r="AM135" s="15" t="s">
        <v>68</v>
      </c>
      <c r="AN135" s="15" t="s">
        <v>68</v>
      </c>
      <c r="AO135" s="15" t="s">
        <v>68</v>
      </c>
      <c r="AP135" s="15" t="s">
        <v>68</v>
      </c>
      <c r="AQ135" s="24">
        <v>56</v>
      </c>
      <c r="AR135" s="24">
        <v>249</v>
      </c>
      <c r="AS135" s="24">
        <v>0</v>
      </c>
      <c r="AT135" s="24">
        <v>0</v>
      </c>
      <c r="AU135" s="24">
        <v>0</v>
      </c>
      <c r="AV135" s="24">
        <v>0</v>
      </c>
      <c r="AW135" s="24">
        <f>Table7[[#This Row],[Affected population: IDP (HH) ]]+Table7[[#This Row],[Affected population: Returnee (HH) ]]+Table7[[#This Row],[Affected population: Relocated (HH) ]]</f>
        <v>56</v>
      </c>
      <c r="AX135" s="24">
        <f>Table7[[#This Row],[Affected population: IDP (ind) ]]+Table7[[#This Row],[Affected population: Returnee (ind) ]]+Table7[[#This Row],[Affected population: Relocated (ind) ]]</f>
        <v>249</v>
      </c>
      <c r="AY135" s="24">
        <v>2</v>
      </c>
      <c r="AZ135" s="24">
        <v>2</v>
      </c>
      <c r="BA135" s="24">
        <v>7</v>
      </c>
      <c r="BB135" s="24">
        <v>9</v>
      </c>
      <c r="BC135" s="24">
        <v>21</v>
      </c>
      <c r="BD135" s="24">
        <v>24</v>
      </c>
      <c r="BE135" s="24">
        <v>64</v>
      </c>
      <c r="BF135" s="24">
        <v>97</v>
      </c>
      <c r="BG135" s="24">
        <v>9</v>
      </c>
      <c r="BH135" s="24">
        <v>14</v>
      </c>
      <c r="BI135" s="24">
        <f>Table7[[#This Row],[M &lt;1]]+Table7[[#This Row],[M 1-5]]+Table7[[#This Row],[M 6-17]]+Table7[[#This Row],[M 18-59 ]]+Table7[[#This Row],[M &gt;60]]</f>
        <v>103</v>
      </c>
      <c r="BJ135" s="24">
        <f>Table7[[#This Row],[F &lt;1]]+Table7[[#This Row],[F 1-5]]+Table7[[#This Row],[F 6-17 ]]+Table7[[#This Row],[F 18-59]]+Table7[[#This Row],[F &gt;60 ]]</f>
        <v>146</v>
      </c>
      <c r="BK135" s="24">
        <f>Table7[[#This Row],[M total]]+Table7[[#This Row],[F total]]</f>
        <v>249</v>
      </c>
      <c r="BL135" s="24" t="b">
        <f>Table7[[#This Row],[Total individuals]]=Table7[[#This Row],[Total affected population individuals]]</f>
        <v>1</v>
      </c>
      <c r="BM135" s="15" t="s">
        <v>844</v>
      </c>
      <c r="BN135" s="15" t="s">
        <v>816</v>
      </c>
      <c r="BO135" s="15" t="s">
        <v>859</v>
      </c>
      <c r="BP135" s="15" t="s">
        <v>844</v>
      </c>
      <c r="BQ135" s="15" t="s">
        <v>816</v>
      </c>
      <c r="BR135" s="15" t="s">
        <v>816</v>
      </c>
      <c r="BS135" s="15" t="s">
        <v>846</v>
      </c>
      <c r="BT135" s="15" t="s">
        <v>373</v>
      </c>
      <c r="BU135" s="15" t="s">
        <v>68</v>
      </c>
      <c r="BV135" s="15" t="s">
        <v>397</v>
      </c>
      <c r="BW135" s="15" t="s">
        <v>373</v>
      </c>
      <c r="BX135" s="15" t="s">
        <v>373</v>
      </c>
      <c r="BY135" s="15" t="s">
        <v>397</v>
      </c>
      <c r="BZ135" s="15" t="s">
        <v>373</v>
      </c>
      <c r="CA135" s="15" t="s">
        <v>373</v>
      </c>
      <c r="CB135" s="15" t="s">
        <v>382</v>
      </c>
      <c r="CC135" s="15" t="s">
        <v>377</v>
      </c>
      <c r="CD135" s="15"/>
      <c r="CE135" s="15" t="s">
        <v>378</v>
      </c>
      <c r="CF135" s="15"/>
    </row>
    <row r="136" spans="1:84" s="21" customFormat="1">
      <c r="A136" s="16">
        <v>44080</v>
      </c>
      <c r="B136" s="16">
        <v>44071</v>
      </c>
      <c r="C136" s="16">
        <v>44080</v>
      </c>
      <c r="D136" s="15" t="s">
        <v>384</v>
      </c>
      <c r="E136" s="15" t="s">
        <v>76</v>
      </c>
      <c r="F136" s="15" t="s">
        <v>146</v>
      </c>
      <c r="G136" s="15" t="s">
        <v>147</v>
      </c>
      <c r="H136" s="15" t="s">
        <v>148</v>
      </c>
      <c r="I136" s="15" t="s">
        <v>149</v>
      </c>
      <c r="J136" s="15" t="s">
        <v>736</v>
      </c>
      <c r="K136" s="16" t="s">
        <v>860</v>
      </c>
      <c r="L136" s="41">
        <v>6.8763500000000004</v>
      </c>
      <c r="M136" s="41">
        <v>30.6036</v>
      </c>
      <c r="N136" s="23" t="s">
        <v>30</v>
      </c>
      <c r="O136" s="15" t="s">
        <v>67</v>
      </c>
      <c r="P136" s="18" t="s">
        <v>384</v>
      </c>
      <c r="Q136" s="15" t="s">
        <v>76</v>
      </c>
      <c r="R136" s="15" t="s">
        <v>146</v>
      </c>
      <c r="S136" s="15" t="s">
        <v>147</v>
      </c>
      <c r="T136" s="15" t="s">
        <v>148</v>
      </c>
      <c r="U136" s="15" t="s">
        <v>149</v>
      </c>
      <c r="V136" s="15" t="s">
        <v>861</v>
      </c>
      <c r="W136" s="15">
        <v>7.0416930000000004</v>
      </c>
      <c r="X136" s="15">
        <v>30.775569000000001</v>
      </c>
      <c r="Y136" s="15" t="s">
        <v>370</v>
      </c>
      <c r="Z136" s="15" t="s">
        <v>37</v>
      </c>
      <c r="AA136" s="15" t="s">
        <v>42</v>
      </c>
      <c r="AB136" s="15" t="s">
        <v>281</v>
      </c>
      <c r="AC136" s="15" t="s">
        <v>372</v>
      </c>
      <c r="AD136" s="15" t="s">
        <v>373</v>
      </c>
      <c r="AE136" s="15" t="s">
        <v>526</v>
      </c>
      <c r="AF136" s="15" t="s">
        <v>373</v>
      </c>
      <c r="AG136" s="15" t="s">
        <v>68</v>
      </c>
      <c r="AH136" s="15" t="s">
        <v>68</v>
      </c>
      <c r="AI136" s="15" t="s">
        <v>68</v>
      </c>
      <c r="AJ136" s="15" t="s">
        <v>68</v>
      </c>
      <c r="AK136" s="15" t="s">
        <v>68</v>
      </c>
      <c r="AL136" s="15" t="s">
        <v>68</v>
      </c>
      <c r="AM136" s="15" t="s">
        <v>68</v>
      </c>
      <c r="AN136" s="15" t="s">
        <v>68</v>
      </c>
      <c r="AO136" s="15" t="s">
        <v>485</v>
      </c>
      <c r="AP136" s="15" t="s">
        <v>375</v>
      </c>
      <c r="AQ136" s="24">
        <v>75</v>
      </c>
      <c r="AR136" s="24">
        <v>418</v>
      </c>
      <c r="AS136" s="24">
        <v>0</v>
      </c>
      <c r="AT136" s="24">
        <v>0</v>
      </c>
      <c r="AU136" s="24">
        <v>0</v>
      </c>
      <c r="AV136" s="24">
        <v>0</v>
      </c>
      <c r="AW136" s="24">
        <f>Table7[[#This Row],[Affected population: IDP (HH) ]]+Table7[[#This Row],[Affected population: Returnee (HH) ]]+Table7[[#This Row],[Affected population: Relocated (HH) ]]</f>
        <v>75</v>
      </c>
      <c r="AX136" s="24">
        <f>Table7[[#This Row],[Affected population: IDP (ind) ]]+Table7[[#This Row],[Affected population: Returnee (ind) ]]+Table7[[#This Row],[Affected population: Relocated (ind) ]]</f>
        <v>418</v>
      </c>
      <c r="AY136" s="24">
        <v>3</v>
      </c>
      <c r="AZ136" s="24">
        <v>3</v>
      </c>
      <c r="BA136" s="24">
        <v>13</v>
      </c>
      <c r="BB136" s="24">
        <v>15</v>
      </c>
      <c r="BC136" s="24">
        <v>35</v>
      </c>
      <c r="BD136" s="24">
        <v>41</v>
      </c>
      <c r="BE136" s="24">
        <v>107</v>
      </c>
      <c r="BF136" s="24">
        <v>162</v>
      </c>
      <c r="BG136" s="24">
        <v>15</v>
      </c>
      <c r="BH136" s="24">
        <v>24</v>
      </c>
      <c r="BI136" s="24">
        <f>Table7[[#This Row],[M &lt;1]]+Table7[[#This Row],[M 1-5]]+Table7[[#This Row],[M 6-17]]+Table7[[#This Row],[M 18-59 ]]+Table7[[#This Row],[M &gt;60]]</f>
        <v>173</v>
      </c>
      <c r="BJ136" s="24">
        <f>Table7[[#This Row],[F &lt;1]]+Table7[[#This Row],[F 1-5]]+Table7[[#This Row],[F 6-17 ]]+Table7[[#This Row],[F 18-59]]+Table7[[#This Row],[F &gt;60 ]]</f>
        <v>245</v>
      </c>
      <c r="BK136" s="24">
        <f>Table7[[#This Row],[M total]]+Table7[[#This Row],[F total]]</f>
        <v>418</v>
      </c>
      <c r="BL136" s="24" t="b">
        <f>Table7[[#This Row],[Total individuals]]=Table7[[#This Row],[Total affected population individuals]]</f>
        <v>1</v>
      </c>
      <c r="BM136" s="15" t="s">
        <v>844</v>
      </c>
      <c r="BN136" s="15" t="s">
        <v>816</v>
      </c>
      <c r="BO136" s="15" t="s">
        <v>816</v>
      </c>
      <c r="BP136" s="15" t="s">
        <v>844</v>
      </c>
      <c r="BQ136" s="15" t="s">
        <v>816</v>
      </c>
      <c r="BR136" s="15" t="s">
        <v>816</v>
      </c>
      <c r="BS136" s="15" t="s">
        <v>846</v>
      </c>
      <c r="BT136" s="15" t="s">
        <v>373</v>
      </c>
      <c r="BU136" s="15" t="s">
        <v>68</v>
      </c>
      <c r="BV136" s="15" t="s">
        <v>397</v>
      </c>
      <c r="BW136" s="15" t="s">
        <v>373</v>
      </c>
      <c r="BX136" s="15" t="s">
        <v>373</v>
      </c>
      <c r="BY136" s="15" t="s">
        <v>852</v>
      </c>
      <c r="BZ136" s="15" t="s">
        <v>373</v>
      </c>
      <c r="CA136" s="15" t="s">
        <v>373</v>
      </c>
      <c r="CB136" s="15" t="s">
        <v>375</v>
      </c>
      <c r="CC136" s="15" t="s">
        <v>377</v>
      </c>
      <c r="CD136" s="15"/>
      <c r="CE136" s="15" t="s">
        <v>378</v>
      </c>
      <c r="CF136" s="15"/>
    </row>
    <row r="137" spans="1:84" s="21" customFormat="1">
      <c r="A137" s="16">
        <v>44080</v>
      </c>
      <c r="B137" s="16">
        <v>44102</v>
      </c>
      <c r="C137" s="16">
        <v>44080</v>
      </c>
      <c r="D137" s="15" t="s">
        <v>384</v>
      </c>
      <c r="E137" s="15" t="s">
        <v>76</v>
      </c>
      <c r="F137" s="15" t="s">
        <v>146</v>
      </c>
      <c r="G137" s="15" t="s">
        <v>147</v>
      </c>
      <c r="H137" s="15" t="s">
        <v>150</v>
      </c>
      <c r="I137" s="15" t="s">
        <v>151</v>
      </c>
      <c r="J137" s="15" t="s">
        <v>736</v>
      </c>
      <c r="K137" s="16" t="s">
        <v>862</v>
      </c>
      <c r="L137" s="41">
        <v>6.4500830000000002</v>
      </c>
      <c r="M137" s="41">
        <v>31.145367</v>
      </c>
      <c r="N137" s="23" t="s">
        <v>32</v>
      </c>
      <c r="O137" s="15" t="s">
        <v>67</v>
      </c>
      <c r="P137" s="18" t="s">
        <v>384</v>
      </c>
      <c r="Q137" s="15" t="s">
        <v>76</v>
      </c>
      <c r="R137" s="15" t="s">
        <v>128</v>
      </c>
      <c r="S137" s="15" t="s">
        <v>129</v>
      </c>
      <c r="T137" s="15" t="s">
        <v>863</v>
      </c>
      <c r="U137" s="15" t="s">
        <v>864</v>
      </c>
      <c r="V137" s="15" t="s">
        <v>865</v>
      </c>
      <c r="W137" s="15">
        <v>6.4863999999999997</v>
      </c>
      <c r="X137" s="15">
        <v>31.328859999999999</v>
      </c>
      <c r="Y137" s="15" t="s">
        <v>370</v>
      </c>
      <c r="Z137" s="15" t="s">
        <v>37</v>
      </c>
      <c r="AA137" s="15" t="s">
        <v>42</v>
      </c>
      <c r="AB137" s="15" t="s">
        <v>281</v>
      </c>
      <c r="AC137" s="15" t="s">
        <v>372</v>
      </c>
      <c r="AD137" s="15" t="s">
        <v>373</v>
      </c>
      <c r="AE137" s="15" t="s">
        <v>456</v>
      </c>
      <c r="AF137" s="15" t="s">
        <v>373</v>
      </c>
      <c r="AG137" s="15" t="s">
        <v>68</v>
      </c>
      <c r="AH137" s="15" t="s">
        <v>68</v>
      </c>
      <c r="AI137" s="15" t="s">
        <v>68</v>
      </c>
      <c r="AJ137" s="15" t="s">
        <v>68</v>
      </c>
      <c r="AK137" s="15" t="s">
        <v>68</v>
      </c>
      <c r="AL137" s="15" t="s">
        <v>375</v>
      </c>
      <c r="AM137" s="15" t="s">
        <v>68</v>
      </c>
      <c r="AN137" s="15" t="s">
        <v>68</v>
      </c>
      <c r="AO137" s="15" t="s">
        <v>68</v>
      </c>
      <c r="AP137" s="15" t="s">
        <v>68</v>
      </c>
      <c r="AQ137" s="24">
        <v>640</v>
      </c>
      <c r="AR137" s="24">
        <v>2952</v>
      </c>
      <c r="AS137" s="24">
        <v>0</v>
      </c>
      <c r="AT137" s="24">
        <v>0</v>
      </c>
      <c r="AU137" s="24">
        <v>0</v>
      </c>
      <c r="AV137" s="24">
        <v>0</v>
      </c>
      <c r="AW137" s="24">
        <f>Table7[[#This Row],[Affected population: IDP (HH) ]]+Table7[[#This Row],[Affected population: Returnee (HH) ]]+Table7[[#This Row],[Affected population: Relocated (HH) ]]</f>
        <v>640</v>
      </c>
      <c r="AX137" s="24">
        <f>Table7[[#This Row],[Affected population: IDP (ind) ]]+Table7[[#This Row],[Affected population: Returnee (ind) ]]+Table7[[#This Row],[Affected population: Relocated (ind) ]]</f>
        <v>2952</v>
      </c>
      <c r="AY137" s="24">
        <v>155</v>
      </c>
      <c r="AZ137" s="24">
        <v>239</v>
      </c>
      <c r="BA137" s="24">
        <v>239</v>
      </c>
      <c r="BB137" s="24">
        <v>289</v>
      </c>
      <c r="BC137" s="24">
        <v>253</v>
      </c>
      <c r="BD137" s="24">
        <v>315</v>
      </c>
      <c r="BE137" s="24">
        <v>407</v>
      </c>
      <c r="BF137" s="24">
        <v>675</v>
      </c>
      <c r="BG137" s="24">
        <v>141</v>
      </c>
      <c r="BH137" s="24">
        <v>239</v>
      </c>
      <c r="BI137" s="24">
        <f>Table7[[#This Row],[M &lt;1]]+Table7[[#This Row],[M 1-5]]+Table7[[#This Row],[M 6-17]]+Table7[[#This Row],[M 18-59 ]]+Table7[[#This Row],[M &gt;60]]</f>
        <v>1195</v>
      </c>
      <c r="BJ137" s="24">
        <f>Table7[[#This Row],[F &lt;1]]+Table7[[#This Row],[F 1-5]]+Table7[[#This Row],[F 6-17 ]]+Table7[[#This Row],[F 18-59]]+Table7[[#This Row],[F &gt;60 ]]</f>
        <v>1757</v>
      </c>
      <c r="BK137" s="24">
        <f>Table7[[#This Row],[M total]]+Table7[[#This Row],[F total]]</f>
        <v>2952</v>
      </c>
      <c r="BL137" s="24" t="b">
        <f>Table7[[#This Row],[Total individuals]]=Table7[[#This Row],[Total affected population individuals]]</f>
        <v>1</v>
      </c>
      <c r="BM137" s="15" t="s">
        <v>844</v>
      </c>
      <c r="BN137" s="15" t="s">
        <v>816</v>
      </c>
      <c r="BO137" s="15" t="s">
        <v>816</v>
      </c>
      <c r="BP137" s="15" t="s">
        <v>844</v>
      </c>
      <c r="BQ137" s="15" t="s">
        <v>816</v>
      </c>
      <c r="BR137" s="15" t="s">
        <v>816</v>
      </c>
      <c r="BS137" s="15" t="s">
        <v>846</v>
      </c>
      <c r="BT137" s="15" t="s">
        <v>373</v>
      </c>
      <c r="BU137" s="15" t="s">
        <v>68</v>
      </c>
      <c r="BV137" s="15" t="s">
        <v>866</v>
      </c>
      <c r="BW137" s="15" t="s">
        <v>373</v>
      </c>
      <c r="BX137" s="15" t="s">
        <v>373</v>
      </c>
      <c r="BY137" s="15" t="s">
        <v>397</v>
      </c>
      <c r="BZ137" s="15" t="s">
        <v>373</v>
      </c>
      <c r="CA137" s="15" t="s">
        <v>373</v>
      </c>
      <c r="CB137" s="15" t="s">
        <v>375</v>
      </c>
      <c r="CC137" s="15" t="s">
        <v>377</v>
      </c>
      <c r="CD137" s="15"/>
      <c r="CE137" s="15" t="s">
        <v>430</v>
      </c>
      <c r="CF137" s="15"/>
    </row>
    <row r="138" spans="1:84" s="21" customFormat="1">
      <c r="A138" s="16">
        <v>44080</v>
      </c>
      <c r="B138" s="16">
        <v>44071</v>
      </c>
      <c r="C138" s="16">
        <v>44080</v>
      </c>
      <c r="D138" s="15" t="s">
        <v>384</v>
      </c>
      <c r="E138" s="15" t="s">
        <v>76</v>
      </c>
      <c r="F138" s="15" t="s">
        <v>146</v>
      </c>
      <c r="G138" s="15" t="s">
        <v>147</v>
      </c>
      <c r="H138" s="15" t="s">
        <v>148</v>
      </c>
      <c r="I138" s="15" t="s">
        <v>149</v>
      </c>
      <c r="J138" s="15" t="s">
        <v>736</v>
      </c>
      <c r="K138" s="16" t="s">
        <v>867</v>
      </c>
      <c r="L138" s="41">
        <v>6.8686699999999998</v>
      </c>
      <c r="M138" s="41">
        <v>30.718367000000001</v>
      </c>
      <c r="N138" s="23" t="s">
        <v>30</v>
      </c>
      <c r="O138" s="15" t="s">
        <v>67</v>
      </c>
      <c r="P138" s="18" t="s">
        <v>384</v>
      </c>
      <c r="Q138" s="15" t="s">
        <v>76</v>
      </c>
      <c r="R138" s="15" t="s">
        <v>146</v>
      </c>
      <c r="S138" s="15" t="s">
        <v>147</v>
      </c>
      <c r="T138" s="15" t="s">
        <v>148</v>
      </c>
      <c r="U138" s="15" t="s">
        <v>149</v>
      </c>
      <c r="V138" s="15" t="s">
        <v>868</v>
      </c>
      <c r="W138" s="17">
        <v>6.7830556</v>
      </c>
      <c r="X138" s="17">
        <v>30.744167000000001</v>
      </c>
      <c r="Y138" s="15" t="s">
        <v>370</v>
      </c>
      <c r="Z138" s="15" t="s">
        <v>37</v>
      </c>
      <c r="AA138" s="15" t="s">
        <v>42</v>
      </c>
      <c r="AB138" s="15" t="s">
        <v>281</v>
      </c>
      <c r="AC138" s="15" t="s">
        <v>372</v>
      </c>
      <c r="AD138" s="15" t="s">
        <v>373</v>
      </c>
      <c r="AE138" s="15" t="s">
        <v>456</v>
      </c>
      <c r="AF138" s="15" t="s">
        <v>373</v>
      </c>
      <c r="AG138" s="15" t="s">
        <v>68</v>
      </c>
      <c r="AH138" s="15" t="s">
        <v>68</v>
      </c>
      <c r="AI138" s="15" t="s">
        <v>68</v>
      </c>
      <c r="AJ138" s="15" t="s">
        <v>68</v>
      </c>
      <c r="AK138" s="15" t="s">
        <v>68</v>
      </c>
      <c r="AL138" s="15" t="s">
        <v>375</v>
      </c>
      <c r="AM138" s="15" t="s">
        <v>68</v>
      </c>
      <c r="AN138" s="15" t="s">
        <v>68</v>
      </c>
      <c r="AO138" s="15" t="s">
        <v>68</v>
      </c>
      <c r="AP138" s="15" t="s">
        <v>68</v>
      </c>
      <c r="AQ138" s="24">
        <v>41</v>
      </c>
      <c r="AR138" s="24">
        <v>108</v>
      </c>
      <c r="AS138" s="24">
        <v>0</v>
      </c>
      <c r="AT138" s="24">
        <v>0</v>
      </c>
      <c r="AU138" s="24">
        <v>0</v>
      </c>
      <c r="AV138" s="24">
        <v>0</v>
      </c>
      <c r="AW138" s="24">
        <f>Table7[[#This Row],[Affected population: IDP (HH) ]]+Table7[[#This Row],[Affected population: Returnee (HH) ]]+Table7[[#This Row],[Affected population: Relocated (HH) ]]</f>
        <v>41</v>
      </c>
      <c r="AX138" s="24">
        <f>Table7[[#This Row],[Affected population: IDP (ind) ]]+Table7[[#This Row],[Affected population: Returnee (ind) ]]+Table7[[#This Row],[Affected population: Relocated (ind) ]]</f>
        <v>108</v>
      </c>
      <c r="AY138" s="24">
        <v>1</v>
      </c>
      <c r="AZ138" s="24">
        <v>1</v>
      </c>
      <c r="BA138" s="24">
        <v>3</v>
      </c>
      <c r="BB138" s="24">
        <v>4</v>
      </c>
      <c r="BC138" s="24">
        <v>9</v>
      </c>
      <c r="BD138" s="24">
        <v>11</v>
      </c>
      <c r="BE138" s="24">
        <v>28</v>
      </c>
      <c r="BF138" s="24">
        <v>41</v>
      </c>
      <c r="BG138" s="24">
        <v>4</v>
      </c>
      <c r="BH138" s="24">
        <v>6</v>
      </c>
      <c r="BI138" s="24">
        <f>Table7[[#This Row],[M &lt;1]]+Table7[[#This Row],[M 1-5]]+Table7[[#This Row],[M 6-17]]+Table7[[#This Row],[M 18-59 ]]+Table7[[#This Row],[M &gt;60]]</f>
        <v>45</v>
      </c>
      <c r="BJ138" s="24">
        <f>Table7[[#This Row],[F &lt;1]]+Table7[[#This Row],[F 1-5]]+Table7[[#This Row],[F 6-17 ]]+Table7[[#This Row],[F 18-59]]+Table7[[#This Row],[F &gt;60 ]]</f>
        <v>63</v>
      </c>
      <c r="BK138" s="24">
        <f>Table7[[#This Row],[M total]]+Table7[[#This Row],[F total]]</f>
        <v>108</v>
      </c>
      <c r="BL138" s="24" t="b">
        <f>Table7[[#This Row],[Total individuals]]=Table7[[#This Row],[Total affected population individuals]]</f>
        <v>1</v>
      </c>
      <c r="BM138" s="15" t="s">
        <v>844</v>
      </c>
      <c r="BN138" s="15" t="s">
        <v>816</v>
      </c>
      <c r="BO138" s="15" t="s">
        <v>816</v>
      </c>
      <c r="BP138" s="15" t="s">
        <v>844</v>
      </c>
      <c r="BQ138" s="15" t="s">
        <v>816</v>
      </c>
      <c r="BR138" s="15" t="s">
        <v>816</v>
      </c>
      <c r="BS138" s="15" t="s">
        <v>846</v>
      </c>
      <c r="BT138" s="15" t="s">
        <v>373</v>
      </c>
      <c r="BU138" s="15" t="s">
        <v>68</v>
      </c>
      <c r="BV138" s="15" t="s">
        <v>396</v>
      </c>
      <c r="BW138" s="15" t="s">
        <v>373</v>
      </c>
      <c r="BX138" s="15" t="s">
        <v>373</v>
      </c>
      <c r="BY138" s="15" t="s">
        <v>397</v>
      </c>
      <c r="BZ138" s="15" t="s">
        <v>373</v>
      </c>
      <c r="CA138" s="15" t="s">
        <v>373</v>
      </c>
      <c r="CB138" s="15" t="s">
        <v>375</v>
      </c>
      <c r="CC138" s="15" t="s">
        <v>377</v>
      </c>
      <c r="CD138" s="15"/>
      <c r="CE138" s="15" t="s">
        <v>378</v>
      </c>
      <c r="CF138" s="15"/>
    </row>
    <row r="139" spans="1:84" s="21" customFormat="1">
      <c r="A139" s="16">
        <v>44084</v>
      </c>
      <c r="B139" s="16">
        <v>44022</v>
      </c>
      <c r="C139" s="16">
        <v>44084</v>
      </c>
      <c r="D139" s="15" t="s">
        <v>500</v>
      </c>
      <c r="E139" s="15" t="s">
        <v>91</v>
      </c>
      <c r="F139" s="15" t="s">
        <v>233</v>
      </c>
      <c r="G139" s="15" t="s">
        <v>234</v>
      </c>
      <c r="H139" s="15" t="s">
        <v>716</v>
      </c>
      <c r="I139" s="15" t="s">
        <v>717</v>
      </c>
      <c r="J139" s="17" t="s">
        <v>869</v>
      </c>
      <c r="K139" s="16" t="s">
        <v>870</v>
      </c>
      <c r="L139" s="41">
        <v>8.1459499999999991</v>
      </c>
      <c r="M139" s="41">
        <v>28.5383</v>
      </c>
      <c r="N139" s="23" t="s">
        <v>30</v>
      </c>
      <c r="O139" s="15" t="s">
        <v>67</v>
      </c>
      <c r="P139" s="18" t="s">
        <v>500</v>
      </c>
      <c r="Q139" s="15" t="s">
        <v>91</v>
      </c>
      <c r="R139" s="15" t="s">
        <v>233</v>
      </c>
      <c r="S139" s="15" t="s">
        <v>234</v>
      </c>
      <c r="T139" s="15" t="s">
        <v>716</v>
      </c>
      <c r="U139" s="15" t="s">
        <v>717</v>
      </c>
      <c r="V139" s="15" t="s">
        <v>871</v>
      </c>
      <c r="W139" s="15">
        <v>8.1459499999999991</v>
      </c>
      <c r="X139" s="15">
        <v>28.5383</v>
      </c>
      <c r="Y139" s="15" t="s">
        <v>872</v>
      </c>
      <c r="Z139" s="15" t="s">
        <v>37</v>
      </c>
      <c r="AA139" s="15" t="s">
        <v>392</v>
      </c>
      <c r="AB139" s="15" t="s">
        <v>281</v>
      </c>
      <c r="AC139" s="15" t="s">
        <v>600</v>
      </c>
      <c r="AD139" s="15" t="s">
        <v>373</v>
      </c>
      <c r="AE139" s="15" t="s">
        <v>374</v>
      </c>
      <c r="AF139" s="15" t="s">
        <v>373</v>
      </c>
      <c r="AG139" s="15" t="s">
        <v>68</v>
      </c>
      <c r="AH139" s="15" t="s">
        <v>68</v>
      </c>
      <c r="AI139" s="15" t="s">
        <v>68</v>
      </c>
      <c r="AJ139" s="15" t="s">
        <v>68</v>
      </c>
      <c r="AK139" s="15" t="s">
        <v>68</v>
      </c>
      <c r="AL139" s="15" t="s">
        <v>375</v>
      </c>
      <c r="AM139" s="15" t="s">
        <v>68</v>
      </c>
      <c r="AN139" s="15" t="s">
        <v>68</v>
      </c>
      <c r="AO139" s="15" t="s">
        <v>68</v>
      </c>
      <c r="AP139" s="15" t="s">
        <v>68</v>
      </c>
      <c r="AQ139" s="24">
        <v>597</v>
      </c>
      <c r="AR139" s="24">
        <v>3015</v>
      </c>
      <c r="AS139" s="24">
        <v>0</v>
      </c>
      <c r="AT139" s="24">
        <v>0</v>
      </c>
      <c r="AU139" s="24">
        <v>0</v>
      </c>
      <c r="AV139" s="24">
        <v>0</v>
      </c>
      <c r="AW139" s="24">
        <f>Table7[[#This Row],[Affected population: IDP (HH) ]]+Table7[[#This Row],[Affected population: Returnee (HH) ]]+Table7[[#This Row],[Affected population: Relocated (HH) ]]</f>
        <v>597</v>
      </c>
      <c r="AX139" s="24">
        <f>Table7[[#This Row],[Affected population: IDP (ind) ]]+Table7[[#This Row],[Affected population: Returnee (ind) ]]+Table7[[#This Row],[Affected population: Relocated (ind) ]]</f>
        <v>3015</v>
      </c>
      <c r="AY139" s="24">
        <v>163</v>
      </c>
      <c r="AZ139" s="24">
        <v>281</v>
      </c>
      <c r="BA139" s="24">
        <v>383</v>
      </c>
      <c r="BB139" s="24">
        <v>413</v>
      </c>
      <c r="BC139" s="24">
        <v>482</v>
      </c>
      <c r="BD139" s="24">
        <v>578</v>
      </c>
      <c r="BE139" s="24">
        <v>142</v>
      </c>
      <c r="BF139" s="24">
        <v>236</v>
      </c>
      <c r="BG139" s="24">
        <v>122</v>
      </c>
      <c r="BH139" s="24">
        <v>215</v>
      </c>
      <c r="BI139" s="24">
        <f>Table7[[#This Row],[M &lt;1]]+Table7[[#This Row],[M 1-5]]+Table7[[#This Row],[M 6-17]]+Table7[[#This Row],[M 18-59 ]]+Table7[[#This Row],[M &gt;60]]</f>
        <v>1292</v>
      </c>
      <c r="BJ139" s="24">
        <f>Table7[[#This Row],[F &lt;1]]+Table7[[#This Row],[F 1-5]]+Table7[[#This Row],[F 6-17 ]]+Table7[[#This Row],[F 18-59]]+Table7[[#This Row],[F &gt;60 ]]</f>
        <v>1723</v>
      </c>
      <c r="BK139" s="24">
        <f>Table7[[#This Row],[M total]]+Table7[[#This Row],[F total]]</f>
        <v>3015</v>
      </c>
      <c r="BL139" s="24" t="b">
        <f>Table7[[#This Row],[Total individuals]]=Table7[[#This Row],[Total affected population individuals]]</f>
        <v>1</v>
      </c>
      <c r="BM139" s="15" t="s">
        <v>375</v>
      </c>
      <c r="BN139" s="15" t="s">
        <v>373</v>
      </c>
      <c r="BO139" s="15" t="s">
        <v>375</v>
      </c>
      <c r="BP139" s="15" t="s">
        <v>375</v>
      </c>
      <c r="BQ139" s="15" t="s">
        <v>373</v>
      </c>
      <c r="BR139" s="15" t="s">
        <v>375</v>
      </c>
      <c r="BS139" s="15" t="s">
        <v>375</v>
      </c>
      <c r="BT139" s="15" t="s">
        <v>373</v>
      </c>
      <c r="BU139" s="15" t="s">
        <v>68</v>
      </c>
      <c r="BV139" s="15" t="s">
        <v>373</v>
      </c>
      <c r="BW139" s="15" t="s">
        <v>396</v>
      </c>
      <c r="BX139" s="15" t="s">
        <v>373</v>
      </c>
      <c r="BY139" s="15" t="s">
        <v>396</v>
      </c>
      <c r="BZ139" s="15" t="s">
        <v>373</v>
      </c>
      <c r="CA139" s="15" t="s">
        <v>396</v>
      </c>
      <c r="CB139" s="15" t="s">
        <v>396</v>
      </c>
      <c r="CC139" s="15" t="s">
        <v>377</v>
      </c>
      <c r="CD139" s="15"/>
      <c r="CE139" s="15" t="s">
        <v>378</v>
      </c>
      <c r="CF139" s="15"/>
    </row>
    <row r="140" spans="1:84" s="21" customFormat="1">
      <c r="A140" s="16">
        <v>44084</v>
      </c>
      <c r="B140" s="16">
        <v>44068</v>
      </c>
      <c r="C140" s="16">
        <v>44083</v>
      </c>
      <c r="D140" s="15" t="s">
        <v>384</v>
      </c>
      <c r="E140" s="15" t="s">
        <v>76</v>
      </c>
      <c r="F140" s="15" t="s">
        <v>133</v>
      </c>
      <c r="G140" s="17" t="s">
        <v>134</v>
      </c>
      <c r="H140" s="15" t="s">
        <v>139</v>
      </c>
      <c r="I140" s="17" t="s">
        <v>140</v>
      </c>
      <c r="J140" s="17" t="s">
        <v>873</v>
      </c>
      <c r="K140" s="16" t="s">
        <v>874</v>
      </c>
      <c r="L140" s="41">
        <v>7.0618034999999999</v>
      </c>
      <c r="M140" s="41">
        <v>29.092580399999999</v>
      </c>
      <c r="N140" s="23" t="s">
        <v>30</v>
      </c>
      <c r="O140" s="15" t="s">
        <v>67</v>
      </c>
      <c r="P140" s="18" t="s">
        <v>384</v>
      </c>
      <c r="Q140" s="15" t="s">
        <v>76</v>
      </c>
      <c r="R140" s="17" t="s">
        <v>133</v>
      </c>
      <c r="S140" s="15" t="s">
        <v>134</v>
      </c>
      <c r="T140" s="15" t="s">
        <v>139</v>
      </c>
      <c r="U140" s="17" t="s">
        <v>140</v>
      </c>
      <c r="V140" s="15" t="s">
        <v>875</v>
      </c>
      <c r="W140" s="15"/>
      <c r="X140" s="15"/>
      <c r="Y140" s="15" t="s">
        <v>411</v>
      </c>
      <c r="Z140" s="15" t="s">
        <v>37</v>
      </c>
      <c r="AA140" s="15" t="s">
        <v>42</v>
      </c>
      <c r="AB140" s="15" t="s">
        <v>281</v>
      </c>
      <c r="AC140" s="15" t="s">
        <v>372</v>
      </c>
      <c r="AD140" s="15" t="s">
        <v>373</v>
      </c>
      <c r="AE140" s="15" t="s">
        <v>456</v>
      </c>
      <c r="AF140" s="15" t="s">
        <v>373</v>
      </c>
      <c r="AG140" s="15" t="s">
        <v>68</v>
      </c>
      <c r="AH140" s="15" t="s">
        <v>68</v>
      </c>
      <c r="AI140" s="15" t="s">
        <v>68</v>
      </c>
      <c r="AJ140" s="15" t="s">
        <v>68</v>
      </c>
      <c r="AK140" s="15" t="s">
        <v>68</v>
      </c>
      <c r="AL140" s="15" t="s">
        <v>373</v>
      </c>
      <c r="AM140" s="15" t="s">
        <v>377</v>
      </c>
      <c r="AN140" s="15" t="s">
        <v>377</v>
      </c>
      <c r="AO140" s="15" t="s">
        <v>395</v>
      </c>
      <c r="AP140" s="15" t="s">
        <v>68</v>
      </c>
      <c r="AQ140" s="24">
        <v>100</v>
      </c>
      <c r="AR140" s="24">
        <v>610</v>
      </c>
      <c r="AS140" s="24">
        <v>0</v>
      </c>
      <c r="AT140" s="24">
        <v>0</v>
      </c>
      <c r="AU140" s="24">
        <v>0</v>
      </c>
      <c r="AV140" s="24">
        <v>0</v>
      </c>
      <c r="AW140" s="24">
        <f>Table7[[#This Row],[Affected population: IDP (HH) ]]+Table7[[#This Row],[Affected population: Returnee (HH) ]]+Table7[[#This Row],[Affected population: Relocated (HH) ]]</f>
        <v>100</v>
      </c>
      <c r="AX140" s="24">
        <f>Table7[[#This Row],[Affected population: IDP (ind) ]]+Table7[[#This Row],[Affected population: Returnee (ind) ]]+Table7[[#This Row],[Affected population: Relocated (ind) ]]</f>
        <v>610</v>
      </c>
      <c r="AY140" s="24">
        <v>27</v>
      </c>
      <c r="AZ140" s="24">
        <v>33</v>
      </c>
      <c r="BA140" s="24">
        <v>41</v>
      </c>
      <c r="BB140" s="24">
        <v>49</v>
      </c>
      <c r="BC140" s="24">
        <v>90</v>
      </c>
      <c r="BD140" s="24">
        <v>112</v>
      </c>
      <c r="BE140" s="24">
        <v>101</v>
      </c>
      <c r="BF140" s="24">
        <v>125</v>
      </c>
      <c r="BG140" s="24">
        <v>16</v>
      </c>
      <c r="BH140" s="24">
        <v>16</v>
      </c>
      <c r="BI140" s="24">
        <f>Table7[[#This Row],[M &lt;1]]+Table7[[#This Row],[M 1-5]]+Table7[[#This Row],[M 6-17]]+Table7[[#This Row],[M 18-59 ]]+Table7[[#This Row],[M &gt;60]]</f>
        <v>275</v>
      </c>
      <c r="BJ140" s="24">
        <f>Table7[[#This Row],[F &lt;1]]+Table7[[#This Row],[F 1-5]]+Table7[[#This Row],[F 6-17 ]]+Table7[[#This Row],[F 18-59]]+Table7[[#This Row],[F &gt;60 ]]</f>
        <v>335</v>
      </c>
      <c r="BK140" s="24">
        <f>Table7[[#This Row],[M total]]+Table7[[#This Row],[F total]]</f>
        <v>610</v>
      </c>
      <c r="BL140" s="24" t="b">
        <f>Table7[[#This Row],[Total individuals]]=Table7[[#This Row],[Total affected population individuals]]</f>
        <v>1</v>
      </c>
      <c r="BM140" s="15" t="s">
        <v>816</v>
      </c>
      <c r="BN140" s="15" t="s">
        <v>816</v>
      </c>
      <c r="BO140" s="15" t="s">
        <v>816</v>
      </c>
      <c r="BP140" s="15" t="s">
        <v>844</v>
      </c>
      <c r="BQ140" s="15" t="s">
        <v>816</v>
      </c>
      <c r="BR140" s="15" t="s">
        <v>816</v>
      </c>
      <c r="BS140" s="15" t="s">
        <v>816</v>
      </c>
      <c r="BT140" s="15" t="s">
        <v>373</v>
      </c>
      <c r="BU140" s="15" t="s">
        <v>68</v>
      </c>
      <c r="BV140" s="15" t="s">
        <v>373</v>
      </c>
      <c r="BW140" s="15" t="s">
        <v>373</v>
      </c>
      <c r="BX140" s="15" t="s">
        <v>373</v>
      </c>
      <c r="BY140" s="15" t="s">
        <v>373</v>
      </c>
      <c r="BZ140" s="15" t="s">
        <v>373</v>
      </c>
      <c r="CA140" s="15" t="s">
        <v>373</v>
      </c>
      <c r="CB140" s="15" t="s">
        <v>373</v>
      </c>
      <c r="CC140" s="15" t="s">
        <v>373</v>
      </c>
      <c r="CD140" s="15"/>
      <c r="CE140" s="15" t="s">
        <v>430</v>
      </c>
      <c r="CF140" s="15"/>
    </row>
    <row r="141" spans="1:84" s="21" customFormat="1">
      <c r="A141" s="16">
        <v>44084</v>
      </c>
      <c r="B141" s="16">
        <v>44022</v>
      </c>
      <c r="C141" s="16">
        <v>44084</v>
      </c>
      <c r="D141" s="15" t="s">
        <v>500</v>
      </c>
      <c r="E141" s="15" t="s">
        <v>91</v>
      </c>
      <c r="F141" s="15" t="s">
        <v>233</v>
      </c>
      <c r="G141" s="15" t="s">
        <v>234</v>
      </c>
      <c r="H141" s="15" t="s">
        <v>239</v>
      </c>
      <c r="I141" s="15" t="s">
        <v>240</v>
      </c>
      <c r="J141" s="17" t="s">
        <v>876</v>
      </c>
      <c r="K141" s="16" t="s">
        <v>877</v>
      </c>
      <c r="L141" s="41">
        <v>7.8848338839999998</v>
      </c>
      <c r="M141" s="41">
        <v>28.817529629999999</v>
      </c>
      <c r="N141" s="23" t="s">
        <v>30</v>
      </c>
      <c r="O141" s="15" t="s">
        <v>67</v>
      </c>
      <c r="P141" s="18" t="s">
        <v>500</v>
      </c>
      <c r="Q141" s="15" t="s">
        <v>91</v>
      </c>
      <c r="R141" s="15" t="s">
        <v>233</v>
      </c>
      <c r="S141" s="15" t="s">
        <v>234</v>
      </c>
      <c r="T141" s="15" t="s">
        <v>239</v>
      </c>
      <c r="U141" s="15" t="s">
        <v>240</v>
      </c>
      <c r="V141" s="15" t="s">
        <v>878</v>
      </c>
      <c r="W141" s="15">
        <v>7.9494800000000003</v>
      </c>
      <c r="X141" s="15">
        <v>28.682832999999999</v>
      </c>
      <c r="Y141" s="15" t="s">
        <v>872</v>
      </c>
      <c r="Z141" s="15" t="s">
        <v>37</v>
      </c>
      <c r="AA141" s="15" t="s">
        <v>392</v>
      </c>
      <c r="AB141" s="15" t="s">
        <v>281</v>
      </c>
      <c r="AC141" s="15" t="s">
        <v>600</v>
      </c>
      <c r="AD141" s="15" t="s">
        <v>373</v>
      </c>
      <c r="AE141" s="15" t="s">
        <v>374</v>
      </c>
      <c r="AF141" s="15" t="s">
        <v>373</v>
      </c>
      <c r="AG141" s="15" t="s">
        <v>68</v>
      </c>
      <c r="AH141" s="15" t="s">
        <v>68</v>
      </c>
      <c r="AI141" s="15" t="s">
        <v>68</v>
      </c>
      <c r="AJ141" s="15" t="s">
        <v>68</v>
      </c>
      <c r="AK141" s="15" t="s">
        <v>68</v>
      </c>
      <c r="AL141" s="15" t="s">
        <v>375</v>
      </c>
      <c r="AM141" s="15" t="s">
        <v>68</v>
      </c>
      <c r="AN141" s="15" t="s">
        <v>68</v>
      </c>
      <c r="AO141" s="15" t="s">
        <v>68</v>
      </c>
      <c r="AP141" s="15" t="s">
        <v>68</v>
      </c>
      <c r="AQ141" s="24">
        <v>394</v>
      </c>
      <c r="AR141" s="24">
        <v>2366</v>
      </c>
      <c r="AS141" s="24">
        <v>0</v>
      </c>
      <c r="AT141" s="24">
        <v>0</v>
      </c>
      <c r="AU141" s="24">
        <v>0</v>
      </c>
      <c r="AV141" s="24">
        <v>0</v>
      </c>
      <c r="AW141" s="24">
        <f>Table7[[#This Row],[Affected population: IDP (HH) ]]+Table7[[#This Row],[Affected population: Returnee (HH) ]]+Table7[[#This Row],[Affected population: Relocated (HH) ]]</f>
        <v>394</v>
      </c>
      <c r="AX141" s="24">
        <f>Table7[[#This Row],[Affected population: IDP (ind) ]]+Table7[[#This Row],[Affected population: Returnee (ind) ]]+Table7[[#This Row],[Affected population: Relocated (ind) ]]</f>
        <v>2366</v>
      </c>
      <c r="AY141" s="24">
        <v>93</v>
      </c>
      <c r="AZ141" s="24">
        <v>122</v>
      </c>
      <c r="BA141" s="24">
        <v>101</v>
      </c>
      <c r="BB141" s="24">
        <v>137</v>
      </c>
      <c r="BC141" s="24">
        <v>413</v>
      </c>
      <c r="BD141" s="24">
        <v>434</v>
      </c>
      <c r="BE141" s="24">
        <v>468</v>
      </c>
      <c r="BF141" s="24">
        <v>489</v>
      </c>
      <c r="BG141" s="24">
        <v>44</v>
      </c>
      <c r="BH141" s="24">
        <v>65</v>
      </c>
      <c r="BI141" s="24">
        <f>Table7[[#This Row],[M &lt;1]]+Table7[[#This Row],[M 1-5]]+Table7[[#This Row],[M 6-17]]+Table7[[#This Row],[M 18-59 ]]+Table7[[#This Row],[M &gt;60]]</f>
        <v>1119</v>
      </c>
      <c r="BJ141" s="24">
        <f>Table7[[#This Row],[F &lt;1]]+Table7[[#This Row],[F 1-5]]+Table7[[#This Row],[F 6-17 ]]+Table7[[#This Row],[F 18-59]]+Table7[[#This Row],[F &gt;60 ]]</f>
        <v>1247</v>
      </c>
      <c r="BK141" s="24">
        <f>Table7[[#This Row],[M total]]+Table7[[#This Row],[F total]]</f>
        <v>2366</v>
      </c>
      <c r="BL141" s="24" t="b">
        <f>Table7[[#This Row],[Total individuals]]=Table7[[#This Row],[Total affected population individuals]]</f>
        <v>1</v>
      </c>
      <c r="BM141" s="15" t="s">
        <v>375</v>
      </c>
      <c r="BN141" s="15" t="s">
        <v>375</v>
      </c>
      <c r="BO141" s="15" t="s">
        <v>375</v>
      </c>
      <c r="BP141" s="15" t="s">
        <v>373</v>
      </c>
      <c r="BQ141" s="15" t="s">
        <v>375</v>
      </c>
      <c r="BR141" s="15" t="s">
        <v>375</v>
      </c>
      <c r="BS141" s="15" t="s">
        <v>375</v>
      </c>
      <c r="BT141" s="15" t="s">
        <v>373</v>
      </c>
      <c r="BU141" s="15" t="s">
        <v>68</v>
      </c>
      <c r="BV141" s="15" t="s">
        <v>373</v>
      </c>
      <c r="BW141" s="15" t="s">
        <v>373</v>
      </c>
      <c r="BX141" s="15" t="s">
        <v>373</v>
      </c>
      <c r="BY141" s="15" t="s">
        <v>879</v>
      </c>
      <c r="BZ141" s="15" t="s">
        <v>373</v>
      </c>
      <c r="CA141" s="15" t="s">
        <v>373</v>
      </c>
      <c r="CB141" s="15" t="s">
        <v>373</v>
      </c>
      <c r="CC141" s="15" t="s">
        <v>377</v>
      </c>
      <c r="CD141" s="15"/>
      <c r="CE141" s="15" t="s">
        <v>378</v>
      </c>
      <c r="CF141" s="17" t="s">
        <v>880</v>
      </c>
    </row>
    <row r="142" spans="1:84" s="21" customFormat="1">
      <c r="A142" s="16">
        <v>44084</v>
      </c>
      <c r="B142" s="16">
        <v>44022</v>
      </c>
      <c r="C142" s="16">
        <v>44084</v>
      </c>
      <c r="D142" s="15" t="s">
        <v>500</v>
      </c>
      <c r="E142" s="15" t="s">
        <v>91</v>
      </c>
      <c r="F142" s="15" t="s">
        <v>233</v>
      </c>
      <c r="G142" s="15" t="s">
        <v>234</v>
      </c>
      <c r="H142" s="15" t="s">
        <v>716</v>
      </c>
      <c r="I142" s="15" t="s">
        <v>717</v>
      </c>
      <c r="J142" s="17" t="s">
        <v>881</v>
      </c>
      <c r="K142" s="16" t="s">
        <v>882</v>
      </c>
      <c r="L142" s="41">
        <v>8.1783099999999997</v>
      </c>
      <c r="M142" s="41">
        <v>28.649132999999999</v>
      </c>
      <c r="N142" s="23" t="s">
        <v>28</v>
      </c>
      <c r="O142" s="15" t="s">
        <v>67</v>
      </c>
      <c r="P142" s="18" t="s">
        <v>500</v>
      </c>
      <c r="Q142" s="15" t="s">
        <v>91</v>
      </c>
      <c r="R142" s="15" t="s">
        <v>233</v>
      </c>
      <c r="S142" s="15" t="s">
        <v>234</v>
      </c>
      <c r="T142" s="15" t="s">
        <v>239</v>
      </c>
      <c r="U142" s="15" t="s">
        <v>240</v>
      </c>
      <c r="V142" s="15" t="s">
        <v>883</v>
      </c>
      <c r="W142" s="15">
        <v>7.9942299999999999</v>
      </c>
      <c r="X142" s="15">
        <v>28.847483</v>
      </c>
      <c r="Y142" s="15" t="s">
        <v>872</v>
      </c>
      <c r="Z142" s="15" t="s">
        <v>37</v>
      </c>
      <c r="AA142" s="15" t="s">
        <v>392</v>
      </c>
      <c r="AB142" s="15" t="s">
        <v>281</v>
      </c>
      <c r="AC142" s="15" t="s">
        <v>600</v>
      </c>
      <c r="AD142" s="15" t="s">
        <v>373</v>
      </c>
      <c r="AE142" s="15" t="s">
        <v>374</v>
      </c>
      <c r="AF142" s="15" t="s">
        <v>373</v>
      </c>
      <c r="AG142" s="15" t="s">
        <v>68</v>
      </c>
      <c r="AH142" s="15" t="s">
        <v>68</v>
      </c>
      <c r="AI142" s="15" t="s">
        <v>68</v>
      </c>
      <c r="AJ142" s="15" t="s">
        <v>68</v>
      </c>
      <c r="AK142" s="15" t="s">
        <v>68</v>
      </c>
      <c r="AL142" s="15" t="s">
        <v>375</v>
      </c>
      <c r="AM142" s="15" t="s">
        <v>68</v>
      </c>
      <c r="AN142" s="15" t="s">
        <v>68</v>
      </c>
      <c r="AO142" s="15" t="s">
        <v>68</v>
      </c>
      <c r="AP142" s="15" t="s">
        <v>68</v>
      </c>
      <c r="AQ142" s="24">
        <v>763</v>
      </c>
      <c r="AR142" s="24">
        <v>3971</v>
      </c>
      <c r="AS142" s="24">
        <v>0</v>
      </c>
      <c r="AT142" s="24">
        <v>0</v>
      </c>
      <c r="AU142" s="24">
        <v>0</v>
      </c>
      <c r="AV142" s="24">
        <v>0</v>
      </c>
      <c r="AW142" s="24">
        <f>Table7[[#This Row],[Affected population: IDP (HH) ]]+Table7[[#This Row],[Affected population: Returnee (HH) ]]+Table7[[#This Row],[Affected population: Relocated (HH) ]]</f>
        <v>763</v>
      </c>
      <c r="AX142" s="24">
        <f>Table7[[#This Row],[Affected population: IDP (ind) ]]+Table7[[#This Row],[Affected population: Returnee (ind) ]]+Table7[[#This Row],[Affected population: Relocated (ind) ]]</f>
        <v>3971</v>
      </c>
      <c r="AY142" s="24">
        <v>293</v>
      </c>
      <c r="AZ142" s="24">
        <v>417</v>
      </c>
      <c r="BA142" s="24">
        <v>375</v>
      </c>
      <c r="BB142" s="24">
        <v>683</v>
      </c>
      <c r="BC142" s="24">
        <v>526</v>
      </c>
      <c r="BD142" s="24">
        <v>721</v>
      </c>
      <c r="BE142" s="24">
        <v>329</v>
      </c>
      <c r="BF142" s="24">
        <v>119</v>
      </c>
      <c r="BG142" s="24">
        <v>350</v>
      </c>
      <c r="BH142" s="24">
        <v>158</v>
      </c>
      <c r="BI142" s="24">
        <f>Table7[[#This Row],[M &lt;1]]+Table7[[#This Row],[M 1-5]]+Table7[[#This Row],[M 6-17]]+Table7[[#This Row],[M 18-59 ]]+Table7[[#This Row],[M &gt;60]]</f>
        <v>1873</v>
      </c>
      <c r="BJ142" s="24">
        <f>Table7[[#This Row],[F &lt;1]]+Table7[[#This Row],[F 1-5]]+Table7[[#This Row],[F 6-17 ]]+Table7[[#This Row],[F 18-59]]+Table7[[#This Row],[F &gt;60 ]]</f>
        <v>2098</v>
      </c>
      <c r="BK142" s="24">
        <f>Table7[[#This Row],[M total]]+Table7[[#This Row],[F total]]</f>
        <v>3971</v>
      </c>
      <c r="BL142" s="24" t="b">
        <f>Table7[[#This Row],[Total individuals]]=Table7[[#This Row],[Total affected population individuals]]</f>
        <v>1</v>
      </c>
      <c r="BM142" s="15" t="s">
        <v>375</v>
      </c>
      <c r="BN142" s="15" t="s">
        <v>373</v>
      </c>
      <c r="BO142" s="15" t="s">
        <v>375</v>
      </c>
      <c r="BP142" s="15" t="s">
        <v>375</v>
      </c>
      <c r="BQ142" s="15" t="s">
        <v>373</v>
      </c>
      <c r="BR142" s="15" t="s">
        <v>373</v>
      </c>
      <c r="BS142" s="15" t="s">
        <v>373</v>
      </c>
      <c r="BT142" s="15" t="s">
        <v>373</v>
      </c>
      <c r="BU142" s="15" t="s">
        <v>68</v>
      </c>
      <c r="BV142" s="15" t="s">
        <v>373</v>
      </c>
      <c r="BW142" s="15" t="s">
        <v>396</v>
      </c>
      <c r="BX142" s="15" t="s">
        <v>373</v>
      </c>
      <c r="BY142" s="15" t="s">
        <v>373</v>
      </c>
      <c r="BZ142" s="15" t="s">
        <v>373</v>
      </c>
      <c r="CA142" s="15" t="s">
        <v>396</v>
      </c>
      <c r="CB142" s="15" t="s">
        <v>396</v>
      </c>
      <c r="CC142" s="15" t="s">
        <v>377</v>
      </c>
      <c r="CD142" s="15"/>
      <c r="CE142" s="15" t="s">
        <v>378</v>
      </c>
      <c r="CF142" s="15"/>
    </row>
    <row r="143" spans="1:84" s="21" customFormat="1">
      <c r="A143" s="16">
        <v>44084</v>
      </c>
      <c r="B143" s="16">
        <v>44022</v>
      </c>
      <c r="C143" s="16">
        <v>44084</v>
      </c>
      <c r="D143" s="15" t="s">
        <v>500</v>
      </c>
      <c r="E143" s="15" t="s">
        <v>91</v>
      </c>
      <c r="F143" s="15" t="s">
        <v>233</v>
      </c>
      <c r="G143" s="15" t="s">
        <v>234</v>
      </c>
      <c r="H143" s="15" t="s">
        <v>239</v>
      </c>
      <c r="I143" s="15" t="s">
        <v>240</v>
      </c>
      <c r="J143" s="17" t="s">
        <v>884</v>
      </c>
      <c r="K143" s="16" t="s">
        <v>885</v>
      </c>
      <c r="L143" s="41">
        <v>7.9380600000000001</v>
      </c>
      <c r="M143" s="41">
        <v>28.845282999999998</v>
      </c>
      <c r="N143" s="23" t="s">
        <v>30</v>
      </c>
      <c r="O143" s="15" t="s">
        <v>67</v>
      </c>
      <c r="P143" s="18" t="s">
        <v>500</v>
      </c>
      <c r="Q143" s="15" t="s">
        <v>91</v>
      </c>
      <c r="R143" s="15" t="s">
        <v>233</v>
      </c>
      <c r="S143" s="15" t="s">
        <v>234</v>
      </c>
      <c r="T143" s="15" t="s">
        <v>239</v>
      </c>
      <c r="U143" s="15" t="s">
        <v>240</v>
      </c>
      <c r="V143" s="15" t="s">
        <v>886</v>
      </c>
      <c r="W143" s="15"/>
      <c r="X143" s="15"/>
      <c r="Y143" s="15" t="s">
        <v>872</v>
      </c>
      <c r="Z143" s="15" t="s">
        <v>37</v>
      </c>
      <c r="AA143" s="15" t="s">
        <v>392</v>
      </c>
      <c r="AB143" s="15" t="s">
        <v>281</v>
      </c>
      <c r="AC143" s="15" t="s">
        <v>600</v>
      </c>
      <c r="AD143" s="15" t="s">
        <v>373</v>
      </c>
      <c r="AE143" s="15" t="s">
        <v>374</v>
      </c>
      <c r="AF143" s="15" t="s">
        <v>373</v>
      </c>
      <c r="AG143" s="15" t="s">
        <v>68</v>
      </c>
      <c r="AH143" s="15" t="s">
        <v>68</v>
      </c>
      <c r="AI143" s="15" t="s">
        <v>68</v>
      </c>
      <c r="AJ143" s="15" t="s">
        <v>68</v>
      </c>
      <c r="AK143" s="15" t="s">
        <v>68</v>
      </c>
      <c r="AL143" s="15" t="s">
        <v>375</v>
      </c>
      <c r="AM143" s="15" t="s">
        <v>68</v>
      </c>
      <c r="AN143" s="15" t="s">
        <v>68</v>
      </c>
      <c r="AO143" s="15" t="s">
        <v>68</v>
      </c>
      <c r="AP143" s="15" t="s">
        <v>68</v>
      </c>
      <c r="AQ143" s="24">
        <v>338</v>
      </c>
      <c r="AR143" s="24">
        <v>2026</v>
      </c>
      <c r="AS143" s="24">
        <v>0</v>
      </c>
      <c r="AT143" s="24">
        <v>0</v>
      </c>
      <c r="AU143" s="24">
        <v>0</v>
      </c>
      <c r="AV143" s="24">
        <v>0</v>
      </c>
      <c r="AW143" s="24">
        <f>Table7[[#This Row],[Affected population: IDP (HH) ]]+Table7[[#This Row],[Affected population: Returnee (HH) ]]+Table7[[#This Row],[Affected population: Relocated (HH) ]]</f>
        <v>338</v>
      </c>
      <c r="AX143" s="24">
        <f>Table7[[#This Row],[Affected population: IDP (ind) ]]+Table7[[#This Row],[Affected population: Returnee (ind) ]]+Table7[[#This Row],[Affected population: Relocated (ind) ]]</f>
        <v>2026</v>
      </c>
      <c r="AY143" s="24">
        <v>67</v>
      </c>
      <c r="AZ143" s="24">
        <v>79</v>
      </c>
      <c r="BA143" s="24">
        <v>79</v>
      </c>
      <c r="BB143" s="24">
        <v>87</v>
      </c>
      <c r="BC143" s="24">
        <v>387</v>
      </c>
      <c r="BD143" s="24">
        <v>399</v>
      </c>
      <c r="BE143" s="24">
        <v>427</v>
      </c>
      <c r="BF143" s="24">
        <v>435</v>
      </c>
      <c r="BG143" s="24">
        <v>29</v>
      </c>
      <c r="BH143" s="24">
        <v>37</v>
      </c>
      <c r="BI143" s="24">
        <f>Table7[[#This Row],[M &lt;1]]+Table7[[#This Row],[M 1-5]]+Table7[[#This Row],[M 6-17]]+Table7[[#This Row],[M 18-59 ]]+Table7[[#This Row],[M &gt;60]]</f>
        <v>989</v>
      </c>
      <c r="BJ143" s="24">
        <f>Table7[[#This Row],[F &lt;1]]+Table7[[#This Row],[F 1-5]]+Table7[[#This Row],[F 6-17 ]]+Table7[[#This Row],[F 18-59]]+Table7[[#This Row],[F &gt;60 ]]</f>
        <v>1037</v>
      </c>
      <c r="BK143" s="24">
        <f>Table7[[#This Row],[M total]]+Table7[[#This Row],[F total]]</f>
        <v>2026</v>
      </c>
      <c r="BL143" s="24" t="b">
        <f>Table7[[#This Row],[Total individuals]]=Table7[[#This Row],[Total affected population individuals]]</f>
        <v>1</v>
      </c>
      <c r="BM143" s="15" t="s">
        <v>375</v>
      </c>
      <c r="BN143" s="15" t="s">
        <v>375</v>
      </c>
      <c r="BO143" s="15" t="s">
        <v>375</v>
      </c>
      <c r="BP143" s="15" t="s">
        <v>375</v>
      </c>
      <c r="BQ143" s="15" t="s">
        <v>375</v>
      </c>
      <c r="BR143" s="15" t="s">
        <v>375</v>
      </c>
      <c r="BS143" s="15" t="s">
        <v>375</v>
      </c>
      <c r="BT143" s="15" t="s">
        <v>373</v>
      </c>
      <c r="BU143" s="15" t="s">
        <v>68</v>
      </c>
      <c r="BV143" s="15" t="s">
        <v>373</v>
      </c>
      <c r="BW143" s="15" t="s">
        <v>373</v>
      </c>
      <c r="BX143" s="15" t="s">
        <v>373</v>
      </c>
      <c r="BY143" s="15" t="s">
        <v>396</v>
      </c>
      <c r="BZ143" s="15" t="s">
        <v>373</v>
      </c>
      <c r="CA143" s="15" t="s">
        <v>373</v>
      </c>
      <c r="CB143" s="15" t="s">
        <v>396</v>
      </c>
      <c r="CC143" s="15" t="s">
        <v>377</v>
      </c>
      <c r="CD143" s="15"/>
      <c r="CE143" s="15" t="s">
        <v>430</v>
      </c>
      <c r="CF143" s="15"/>
    </row>
    <row r="144" spans="1:84" s="21" customFormat="1">
      <c r="A144" s="16">
        <v>44084</v>
      </c>
      <c r="B144" s="16">
        <v>44084</v>
      </c>
      <c r="C144" s="16">
        <v>44084</v>
      </c>
      <c r="D144" s="15" t="s">
        <v>419</v>
      </c>
      <c r="E144" s="15" t="s">
        <v>83</v>
      </c>
      <c r="F144" s="15" t="s">
        <v>185</v>
      </c>
      <c r="G144" s="15" t="s">
        <v>186</v>
      </c>
      <c r="H144" s="15" t="s">
        <v>187</v>
      </c>
      <c r="I144" s="15" t="s">
        <v>188</v>
      </c>
      <c r="J144" s="17" t="s">
        <v>887</v>
      </c>
      <c r="K144" s="16" t="s">
        <v>888</v>
      </c>
      <c r="L144" s="41">
        <v>9.0531939999999995</v>
      </c>
      <c r="M144" s="41">
        <v>29.094711</v>
      </c>
      <c r="N144" s="23" t="s">
        <v>30</v>
      </c>
      <c r="O144" s="15" t="s">
        <v>67</v>
      </c>
      <c r="P144" s="18" t="s">
        <v>419</v>
      </c>
      <c r="Q144" s="15" t="s">
        <v>83</v>
      </c>
      <c r="R144" s="15" t="s">
        <v>185</v>
      </c>
      <c r="S144" s="15" t="s">
        <v>186</v>
      </c>
      <c r="T144" s="15" t="s">
        <v>187</v>
      </c>
      <c r="U144" s="15" t="s">
        <v>188</v>
      </c>
      <c r="V144" s="15" t="s">
        <v>888</v>
      </c>
      <c r="W144" s="15">
        <v>9.0551583000000004</v>
      </c>
      <c r="X144" s="15">
        <v>29.095903</v>
      </c>
      <c r="Y144" s="15" t="s">
        <v>370</v>
      </c>
      <c r="Z144" s="15" t="s">
        <v>37</v>
      </c>
      <c r="AA144" s="15" t="s">
        <v>42</v>
      </c>
      <c r="AB144" s="15" t="s">
        <v>281</v>
      </c>
      <c r="AC144" s="15" t="s">
        <v>372</v>
      </c>
      <c r="AD144" s="15" t="s">
        <v>375</v>
      </c>
      <c r="AE144" s="15" t="s">
        <v>456</v>
      </c>
      <c r="AF144" s="15" t="s">
        <v>373</v>
      </c>
      <c r="AG144" s="15" t="s">
        <v>68</v>
      </c>
      <c r="AH144" s="15" t="s">
        <v>68</v>
      </c>
      <c r="AI144" s="15" t="s">
        <v>68</v>
      </c>
      <c r="AJ144" s="15" t="s">
        <v>68</v>
      </c>
      <c r="AK144" s="15" t="s">
        <v>68</v>
      </c>
      <c r="AL144" s="15" t="s">
        <v>373</v>
      </c>
      <c r="AM144" s="15">
        <v>651</v>
      </c>
      <c r="AN144" s="15">
        <v>93</v>
      </c>
      <c r="AO144" s="15" t="s">
        <v>456</v>
      </c>
      <c r="AP144" s="15" t="s">
        <v>694</v>
      </c>
      <c r="AQ144" s="24">
        <v>140</v>
      </c>
      <c r="AR144" s="24">
        <v>1015</v>
      </c>
      <c r="AS144" s="24">
        <v>0</v>
      </c>
      <c r="AT144" s="24">
        <v>0</v>
      </c>
      <c r="AU144" s="24">
        <v>0</v>
      </c>
      <c r="AV144" s="24">
        <v>0</v>
      </c>
      <c r="AW144" s="24">
        <f>Table7[[#This Row],[Affected population: IDP (HH) ]]+Table7[[#This Row],[Affected population: Returnee (HH) ]]+Table7[[#This Row],[Affected population: Relocated (HH) ]]</f>
        <v>140</v>
      </c>
      <c r="AX144" s="24">
        <f>Table7[[#This Row],[Affected population: IDP (ind) ]]+Table7[[#This Row],[Affected population: Returnee (ind) ]]+Table7[[#This Row],[Affected population: Relocated (ind) ]]</f>
        <v>1015</v>
      </c>
      <c r="AY144" s="24">
        <v>16</v>
      </c>
      <c r="AZ144" s="24">
        <v>15</v>
      </c>
      <c r="BA144" s="24">
        <v>90</v>
      </c>
      <c r="BB144" s="24">
        <v>70</v>
      </c>
      <c r="BC144" s="24">
        <v>137</v>
      </c>
      <c r="BD144" s="24">
        <v>107</v>
      </c>
      <c r="BE144" s="24">
        <v>192</v>
      </c>
      <c r="BF144" s="24">
        <v>295</v>
      </c>
      <c r="BG144" s="24">
        <v>40</v>
      </c>
      <c r="BH144" s="24">
        <v>53</v>
      </c>
      <c r="BI144" s="24">
        <f>Table7[[#This Row],[M &lt;1]]+Table7[[#This Row],[M 1-5]]+Table7[[#This Row],[M 6-17]]+Table7[[#This Row],[M 18-59 ]]+Table7[[#This Row],[M &gt;60]]</f>
        <v>475</v>
      </c>
      <c r="BJ144" s="24">
        <f>Table7[[#This Row],[F &lt;1]]+Table7[[#This Row],[F 1-5]]+Table7[[#This Row],[F 6-17 ]]+Table7[[#This Row],[F 18-59]]+Table7[[#This Row],[F &gt;60 ]]</f>
        <v>540</v>
      </c>
      <c r="BK144" s="24">
        <f>Table7[[#This Row],[M total]]+Table7[[#This Row],[F total]]</f>
        <v>1015</v>
      </c>
      <c r="BL144" s="24" t="b">
        <f>Table7[[#This Row],[Total individuals]]=Table7[[#This Row],[Total affected population individuals]]</f>
        <v>1</v>
      </c>
      <c r="BM144" s="15" t="s">
        <v>844</v>
      </c>
      <c r="BN144" s="15" t="s">
        <v>844</v>
      </c>
      <c r="BO144" s="15" t="s">
        <v>844</v>
      </c>
      <c r="BP144" s="15" t="s">
        <v>844</v>
      </c>
      <c r="BQ144" s="15" t="s">
        <v>844</v>
      </c>
      <c r="BR144" s="15" t="s">
        <v>889</v>
      </c>
      <c r="BS144" s="15" t="s">
        <v>890</v>
      </c>
      <c r="BT144" s="15" t="s">
        <v>373</v>
      </c>
      <c r="BU144" s="15" t="s">
        <v>68</v>
      </c>
      <c r="BV144" s="15" t="s">
        <v>373</v>
      </c>
      <c r="BW144" s="15" t="s">
        <v>373</v>
      </c>
      <c r="BX144" s="15" t="s">
        <v>373</v>
      </c>
      <c r="BY144" s="15" t="s">
        <v>396</v>
      </c>
      <c r="BZ144" s="15" t="s">
        <v>373</v>
      </c>
      <c r="CA144" s="15" t="s">
        <v>373</v>
      </c>
      <c r="CB144" s="15" t="s">
        <v>373</v>
      </c>
      <c r="CC144" s="15" t="s">
        <v>377</v>
      </c>
      <c r="CD144" s="15"/>
      <c r="CE144" s="15" t="s">
        <v>378</v>
      </c>
      <c r="CF144" s="15"/>
    </row>
    <row r="145" spans="1:84" s="21" customFormat="1">
      <c r="A145" s="16">
        <v>44084</v>
      </c>
      <c r="B145" s="16">
        <v>44022</v>
      </c>
      <c r="C145" s="16">
        <v>44084</v>
      </c>
      <c r="D145" s="15" t="s">
        <v>500</v>
      </c>
      <c r="E145" s="15" t="s">
        <v>91</v>
      </c>
      <c r="F145" s="15" t="s">
        <v>233</v>
      </c>
      <c r="G145" s="15" t="s">
        <v>234</v>
      </c>
      <c r="H145" s="15" t="s">
        <v>245</v>
      </c>
      <c r="I145" s="17" t="s">
        <v>246</v>
      </c>
      <c r="J145" s="17" t="s">
        <v>891</v>
      </c>
      <c r="K145" s="16" t="s">
        <v>892</v>
      </c>
      <c r="L145" s="41">
        <v>8.1463300000000007</v>
      </c>
      <c r="M145" s="41">
        <v>28.966583</v>
      </c>
      <c r="N145" s="23" t="s">
        <v>28</v>
      </c>
      <c r="O145" s="15" t="s">
        <v>67</v>
      </c>
      <c r="P145" s="18" t="s">
        <v>500</v>
      </c>
      <c r="Q145" s="15" t="s">
        <v>91</v>
      </c>
      <c r="R145" s="15" t="s">
        <v>233</v>
      </c>
      <c r="S145" s="15" t="s">
        <v>234</v>
      </c>
      <c r="T145" s="15" t="s">
        <v>239</v>
      </c>
      <c r="U145" s="15" t="s">
        <v>240</v>
      </c>
      <c r="V145" s="15" t="s">
        <v>893</v>
      </c>
      <c r="W145" s="15">
        <v>8.2037300000000002</v>
      </c>
      <c r="X145" s="15">
        <v>28.740766666999999</v>
      </c>
      <c r="Y145" s="15" t="s">
        <v>872</v>
      </c>
      <c r="Z145" s="15" t="s">
        <v>37</v>
      </c>
      <c r="AA145" s="15" t="s">
        <v>392</v>
      </c>
      <c r="AB145" s="15" t="s">
        <v>281</v>
      </c>
      <c r="AC145" s="15" t="s">
        <v>600</v>
      </c>
      <c r="AD145" s="15" t="s">
        <v>373</v>
      </c>
      <c r="AE145" s="15" t="s">
        <v>374</v>
      </c>
      <c r="AF145" s="15" t="s">
        <v>373</v>
      </c>
      <c r="AG145" s="15" t="s">
        <v>68</v>
      </c>
      <c r="AH145" s="15" t="s">
        <v>68</v>
      </c>
      <c r="AI145" s="15" t="s">
        <v>68</v>
      </c>
      <c r="AJ145" s="15" t="s">
        <v>68</v>
      </c>
      <c r="AK145" s="15" t="s">
        <v>68</v>
      </c>
      <c r="AL145" s="15" t="s">
        <v>375</v>
      </c>
      <c r="AM145" s="15" t="s">
        <v>68</v>
      </c>
      <c r="AN145" s="15" t="s">
        <v>68</v>
      </c>
      <c r="AO145" s="15" t="s">
        <v>68</v>
      </c>
      <c r="AP145" s="15" t="s">
        <v>68</v>
      </c>
      <c r="AQ145" s="24">
        <v>551</v>
      </c>
      <c r="AR145" s="24">
        <v>3303</v>
      </c>
      <c r="AS145" s="24">
        <v>0</v>
      </c>
      <c r="AT145" s="24">
        <v>0</v>
      </c>
      <c r="AU145" s="24">
        <v>0</v>
      </c>
      <c r="AV145" s="24">
        <v>0</v>
      </c>
      <c r="AW145" s="24">
        <f>Table7[[#This Row],[Affected population: IDP (HH) ]]+Table7[[#This Row],[Affected population: Returnee (HH) ]]+Table7[[#This Row],[Affected population: Relocated (HH) ]]</f>
        <v>551</v>
      </c>
      <c r="AX145" s="24">
        <f>Table7[[#This Row],[Affected population: IDP (ind) ]]+Table7[[#This Row],[Affected population: Returnee (ind) ]]+Table7[[#This Row],[Affected population: Relocated (ind) ]]</f>
        <v>3303</v>
      </c>
      <c r="AY145" s="24">
        <v>235</v>
      </c>
      <c r="AZ145" s="24">
        <v>216</v>
      </c>
      <c r="BA145" s="24">
        <v>302</v>
      </c>
      <c r="BB145" s="24">
        <v>321</v>
      </c>
      <c r="BC145" s="24">
        <v>478</v>
      </c>
      <c r="BD145" s="24">
        <v>498</v>
      </c>
      <c r="BE145" s="24">
        <v>513</v>
      </c>
      <c r="BF145" s="24">
        <v>597</v>
      </c>
      <c r="BG145" s="24">
        <v>62</v>
      </c>
      <c r="BH145" s="24">
        <v>81</v>
      </c>
      <c r="BI145" s="24">
        <f>Table7[[#This Row],[M &lt;1]]+Table7[[#This Row],[M 1-5]]+Table7[[#This Row],[M 6-17]]+Table7[[#This Row],[M 18-59 ]]+Table7[[#This Row],[M &gt;60]]</f>
        <v>1590</v>
      </c>
      <c r="BJ145" s="24">
        <f>Table7[[#This Row],[F &lt;1]]+Table7[[#This Row],[F 1-5]]+Table7[[#This Row],[F 6-17 ]]+Table7[[#This Row],[F 18-59]]+Table7[[#This Row],[F &gt;60 ]]</f>
        <v>1713</v>
      </c>
      <c r="BK145" s="24">
        <f>Table7[[#This Row],[M total]]+Table7[[#This Row],[F total]]</f>
        <v>3303</v>
      </c>
      <c r="BL145" s="24" t="b">
        <f>Table7[[#This Row],[Total individuals]]=Table7[[#This Row],[Total affected population individuals]]</f>
        <v>1</v>
      </c>
      <c r="BM145" s="15" t="s">
        <v>375</v>
      </c>
      <c r="BN145" s="15" t="s">
        <v>373</v>
      </c>
      <c r="BO145" s="15" t="s">
        <v>375</v>
      </c>
      <c r="BP145" s="15" t="s">
        <v>373</v>
      </c>
      <c r="BQ145" s="15" t="s">
        <v>373</v>
      </c>
      <c r="BR145" s="15" t="s">
        <v>373</v>
      </c>
      <c r="BS145" s="15" t="s">
        <v>373</v>
      </c>
      <c r="BT145" s="15" t="s">
        <v>373</v>
      </c>
      <c r="BU145" s="15" t="s">
        <v>68</v>
      </c>
      <c r="BV145" s="15" t="s">
        <v>373</v>
      </c>
      <c r="BW145" s="15" t="s">
        <v>396</v>
      </c>
      <c r="BX145" s="15" t="s">
        <v>373</v>
      </c>
      <c r="BY145" s="15" t="s">
        <v>396</v>
      </c>
      <c r="BZ145" s="15" t="s">
        <v>373</v>
      </c>
      <c r="CA145" s="15" t="s">
        <v>396</v>
      </c>
      <c r="CB145" s="15" t="s">
        <v>396</v>
      </c>
      <c r="CC145" s="15" t="s">
        <v>377</v>
      </c>
      <c r="CD145" s="15"/>
      <c r="CE145" s="15" t="s">
        <v>378</v>
      </c>
      <c r="CF145" s="15"/>
    </row>
    <row r="146" spans="1:84" s="21" customFormat="1">
      <c r="A146" s="16">
        <v>44084</v>
      </c>
      <c r="B146" s="16">
        <v>44084</v>
      </c>
      <c r="C146" s="16">
        <v>44084</v>
      </c>
      <c r="D146" s="15" t="s">
        <v>419</v>
      </c>
      <c r="E146" s="15" t="s">
        <v>83</v>
      </c>
      <c r="F146" s="15" t="s">
        <v>185</v>
      </c>
      <c r="G146" s="15" t="s">
        <v>186</v>
      </c>
      <c r="H146" s="15" t="s">
        <v>189</v>
      </c>
      <c r="I146" s="15" t="s">
        <v>190</v>
      </c>
      <c r="J146" s="17" t="s">
        <v>894</v>
      </c>
      <c r="K146" s="16" t="s">
        <v>190</v>
      </c>
      <c r="L146" s="17">
        <v>9.0421840000000007</v>
      </c>
      <c r="M146" s="17">
        <v>28.833559999999999</v>
      </c>
      <c r="N146" s="23" t="s">
        <v>30</v>
      </c>
      <c r="O146" s="15" t="s">
        <v>67</v>
      </c>
      <c r="P146" s="18" t="s">
        <v>419</v>
      </c>
      <c r="Q146" s="15" t="s">
        <v>83</v>
      </c>
      <c r="R146" s="15" t="s">
        <v>185</v>
      </c>
      <c r="S146" s="15" t="s">
        <v>186</v>
      </c>
      <c r="T146" s="15" t="s">
        <v>189</v>
      </c>
      <c r="U146" s="15" t="s">
        <v>190</v>
      </c>
      <c r="V146" s="15" t="s">
        <v>895</v>
      </c>
      <c r="W146" s="15">
        <v>9.0567436449999992</v>
      </c>
      <c r="X146" s="15">
        <v>28.93824201</v>
      </c>
      <c r="Y146" s="15" t="s">
        <v>370</v>
      </c>
      <c r="Z146" s="15" t="s">
        <v>37</v>
      </c>
      <c r="AA146" s="15" t="s">
        <v>42</v>
      </c>
      <c r="AB146" s="15" t="s">
        <v>281</v>
      </c>
      <c r="AC146" s="15" t="s">
        <v>372</v>
      </c>
      <c r="AD146" s="15" t="s">
        <v>375</v>
      </c>
      <c r="AE146" s="15" t="s">
        <v>456</v>
      </c>
      <c r="AF146" s="15" t="s">
        <v>373</v>
      </c>
      <c r="AG146" s="15" t="s">
        <v>68</v>
      </c>
      <c r="AH146" s="15" t="s">
        <v>68</v>
      </c>
      <c r="AI146" s="15" t="s">
        <v>68</v>
      </c>
      <c r="AJ146" s="15" t="s">
        <v>68</v>
      </c>
      <c r="AK146" s="15" t="s">
        <v>68</v>
      </c>
      <c r="AL146" s="15" t="s">
        <v>373</v>
      </c>
      <c r="AM146" s="15">
        <v>588</v>
      </c>
      <c r="AN146" s="15">
        <v>84</v>
      </c>
      <c r="AO146" s="15" t="s">
        <v>456</v>
      </c>
      <c r="AP146" s="15" t="s">
        <v>694</v>
      </c>
      <c r="AQ146" s="24">
        <v>285</v>
      </c>
      <c r="AR146" s="24">
        <v>2000</v>
      </c>
      <c r="AS146" s="24">
        <v>0</v>
      </c>
      <c r="AT146" s="24">
        <v>0</v>
      </c>
      <c r="AU146" s="24">
        <v>0</v>
      </c>
      <c r="AV146" s="24">
        <v>0</v>
      </c>
      <c r="AW146" s="24">
        <f>Table7[[#This Row],[Affected population: IDP (HH) ]]+Table7[[#This Row],[Affected population: Returnee (HH) ]]+Table7[[#This Row],[Affected population: Relocated (HH) ]]</f>
        <v>285</v>
      </c>
      <c r="AX146" s="24">
        <f>Table7[[#This Row],[Affected population: IDP (ind) ]]+Table7[[#This Row],[Affected population: Returnee (ind) ]]+Table7[[#This Row],[Affected population: Relocated (ind) ]]</f>
        <v>2000</v>
      </c>
      <c r="AY146" s="24">
        <v>18</v>
      </c>
      <c r="AZ146" s="24">
        <v>20</v>
      </c>
      <c r="BA146" s="24">
        <v>77</v>
      </c>
      <c r="BB146" s="24">
        <v>84</v>
      </c>
      <c r="BC146" s="24">
        <v>250</v>
      </c>
      <c r="BD146" s="24">
        <v>243</v>
      </c>
      <c r="BE146" s="24">
        <v>342</v>
      </c>
      <c r="BF146" s="24">
        <v>798</v>
      </c>
      <c r="BG146" s="24">
        <v>74</v>
      </c>
      <c r="BH146" s="24">
        <v>94</v>
      </c>
      <c r="BI146" s="24">
        <f>Table7[[#This Row],[M &lt;1]]+Table7[[#This Row],[M 1-5]]+Table7[[#This Row],[M 6-17]]+Table7[[#This Row],[M 18-59 ]]+Table7[[#This Row],[M &gt;60]]</f>
        <v>761</v>
      </c>
      <c r="BJ146" s="24">
        <f>Table7[[#This Row],[F &lt;1]]+Table7[[#This Row],[F 1-5]]+Table7[[#This Row],[F 6-17 ]]+Table7[[#This Row],[F 18-59]]+Table7[[#This Row],[F &gt;60 ]]</f>
        <v>1239</v>
      </c>
      <c r="BK146" s="24">
        <f>Table7[[#This Row],[M total]]+Table7[[#This Row],[F total]]</f>
        <v>2000</v>
      </c>
      <c r="BL146" s="24" t="b">
        <f>Table7[[#This Row],[Total individuals]]=Table7[[#This Row],[Total affected population individuals]]</f>
        <v>1</v>
      </c>
      <c r="BM146" s="15" t="s">
        <v>844</v>
      </c>
      <c r="BN146" s="15" t="s">
        <v>844</v>
      </c>
      <c r="BO146" s="15" t="s">
        <v>844</v>
      </c>
      <c r="BP146" s="15" t="s">
        <v>896</v>
      </c>
      <c r="BQ146" s="15" t="s">
        <v>844</v>
      </c>
      <c r="BR146" s="15" t="s">
        <v>844</v>
      </c>
      <c r="BS146" s="15" t="s">
        <v>844</v>
      </c>
      <c r="BT146" s="15" t="s">
        <v>373</v>
      </c>
      <c r="BU146" s="15" t="s">
        <v>68</v>
      </c>
      <c r="BV146" s="15" t="s">
        <v>373</v>
      </c>
      <c r="BW146" s="15" t="s">
        <v>373</v>
      </c>
      <c r="BX146" s="15" t="s">
        <v>373</v>
      </c>
      <c r="BY146" s="15" t="s">
        <v>396</v>
      </c>
      <c r="BZ146" s="15" t="s">
        <v>373</v>
      </c>
      <c r="CA146" s="15" t="s">
        <v>373</v>
      </c>
      <c r="CB146" s="15" t="s">
        <v>373</v>
      </c>
      <c r="CC146" s="15" t="s">
        <v>377</v>
      </c>
      <c r="CD146" s="15"/>
      <c r="CE146" s="15" t="s">
        <v>378</v>
      </c>
      <c r="CF146" s="15"/>
    </row>
    <row r="147" spans="1:84" s="21" customFormat="1">
      <c r="A147" s="16">
        <v>44084</v>
      </c>
      <c r="B147" s="16">
        <v>44022</v>
      </c>
      <c r="C147" s="16">
        <v>44084</v>
      </c>
      <c r="D147" s="15" t="s">
        <v>500</v>
      </c>
      <c r="E147" s="15" t="s">
        <v>91</v>
      </c>
      <c r="F147" s="15" t="s">
        <v>233</v>
      </c>
      <c r="G147" s="15" t="s">
        <v>234</v>
      </c>
      <c r="H147" s="15" t="s">
        <v>245</v>
      </c>
      <c r="I147" s="17" t="s">
        <v>246</v>
      </c>
      <c r="J147" s="17" t="s">
        <v>897</v>
      </c>
      <c r="K147" s="16" t="s">
        <v>898</v>
      </c>
      <c r="L147" s="41">
        <v>8.1463300000000007</v>
      </c>
      <c r="M147" s="41">
        <v>28.966583</v>
      </c>
      <c r="N147" s="23" t="s">
        <v>28</v>
      </c>
      <c r="O147" s="15" t="s">
        <v>67</v>
      </c>
      <c r="P147" s="18" t="s">
        <v>500</v>
      </c>
      <c r="Q147" s="15" t="s">
        <v>91</v>
      </c>
      <c r="R147" s="15" t="s">
        <v>233</v>
      </c>
      <c r="S147" s="15" t="s">
        <v>234</v>
      </c>
      <c r="T147" s="15" t="s">
        <v>239</v>
      </c>
      <c r="U147" s="15" t="s">
        <v>240</v>
      </c>
      <c r="V147" s="15" t="s">
        <v>899</v>
      </c>
      <c r="W147" s="15">
        <v>7.9618599999999997</v>
      </c>
      <c r="X147" s="15">
        <v>28.893317</v>
      </c>
      <c r="Y147" s="15" t="s">
        <v>872</v>
      </c>
      <c r="Z147" s="15" t="s">
        <v>37</v>
      </c>
      <c r="AA147" s="15" t="s">
        <v>392</v>
      </c>
      <c r="AB147" s="15" t="s">
        <v>281</v>
      </c>
      <c r="AC147" s="15" t="s">
        <v>600</v>
      </c>
      <c r="AD147" s="15" t="s">
        <v>373</v>
      </c>
      <c r="AE147" s="15" t="s">
        <v>374</v>
      </c>
      <c r="AF147" s="15" t="s">
        <v>373</v>
      </c>
      <c r="AG147" s="15" t="s">
        <v>68</v>
      </c>
      <c r="AH147" s="15" t="s">
        <v>68</v>
      </c>
      <c r="AI147" s="15" t="s">
        <v>68</v>
      </c>
      <c r="AJ147" s="15" t="s">
        <v>68</v>
      </c>
      <c r="AK147" s="15" t="s">
        <v>68</v>
      </c>
      <c r="AL147" s="15" t="s">
        <v>375</v>
      </c>
      <c r="AM147" s="15" t="s">
        <v>68</v>
      </c>
      <c r="AN147" s="15" t="s">
        <v>68</v>
      </c>
      <c r="AO147" s="15" t="s">
        <v>68</v>
      </c>
      <c r="AP147" s="15" t="s">
        <v>68</v>
      </c>
      <c r="AQ147" s="24">
        <v>381</v>
      </c>
      <c r="AR147" s="24">
        <v>2289</v>
      </c>
      <c r="AS147" s="24">
        <v>0</v>
      </c>
      <c r="AT147" s="24">
        <v>0</v>
      </c>
      <c r="AU147" s="24">
        <v>0</v>
      </c>
      <c r="AV147" s="24">
        <v>0</v>
      </c>
      <c r="AW147" s="24">
        <f>Table7[[#This Row],[Affected population: IDP (HH) ]]+Table7[[#This Row],[Affected population: Returnee (HH) ]]+Table7[[#This Row],[Affected population: Relocated (HH) ]]</f>
        <v>381</v>
      </c>
      <c r="AX147" s="24">
        <f>Table7[[#This Row],[Affected population: IDP (ind) ]]+Table7[[#This Row],[Affected population: Returnee (ind) ]]+Table7[[#This Row],[Affected population: Relocated (ind) ]]</f>
        <v>2289</v>
      </c>
      <c r="AY147" s="24">
        <v>106</v>
      </c>
      <c r="AZ147" s="24">
        <v>152</v>
      </c>
      <c r="BA147" s="24">
        <v>113</v>
      </c>
      <c r="BB147" s="24">
        <v>162</v>
      </c>
      <c r="BC147" s="24">
        <v>349</v>
      </c>
      <c r="BD147" s="24">
        <v>410</v>
      </c>
      <c r="BE147" s="24">
        <v>481</v>
      </c>
      <c r="BF147" s="24">
        <v>420</v>
      </c>
      <c r="BG147" s="24">
        <v>45</v>
      </c>
      <c r="BH147" s="24">
        <v>51</v>
      </c>
      <c r="BI147" s="24">
        <f>Table7[[#This Row],[M &lt;1]]+Table7[[#This Row],[M 1-5]]+Table7[[#This Row],[M 6-17]]+Table7[[#This Row],[M 18-59 ]]+Table7[[#This Row],[M &gt;60]]</f>
        <v>1094</v>
      </c>
      <c r="BJ147" s="24">
        <f>Table7[[#This Row],[F &lt;1]]+Table7[[#This Row],[F 1-5]]+Table7[[#This Row],[F 6-17 ]]+Table7[[#This Row],[F 18-59]]+Table7[[#This Row],[F &gt;60 ]]</f>
        <v>1195</v>
      </c>
      <c r="BK147" s="24">
        <f>Table7[[#This Row],[M total]]+Table7[[#This Row],[F total]]</f>
        <v>2289</v>
      </c>
      <c r="BL147" s="24" t="b">
        <f>Table7[[#This Row],[Total individuals]]=Table7[[#This Row],[Total affected population individuals]]</f>
        <v>1</v>
      </c>
      <c r="BM147" s="15" t="s">
        <v>375</v>
      </c>
      <c r="BN147" s="15" t="s">
        <v>375</v>
      </c>
      <c r="BO147" s="15" t="s">
        <v>375</v>
      </c>
      <c r="BP147" s="15" t="s">
        <v>373</v>
      </c>
      <c r="BQ147" s="15" t="s">
        <v>375</v>
      </c>
      <c r="BR147" s="15" t="s">
        <v>375</v>
      </c>
      <c r="BS147" s="15" t="s">
        <v>373</v>
      </c>
      <c r="BT147" s="15" t="s">
        <v>373</v>
      </c>
      <c r="BU147" s="15" t="s">
        <v>68</v>
      </c>
      <c r="BV147" s="15" t="s">
        <v>373</v>
      </c>
      <c r="BW147" s="15" t="s">
        <v>373</v>
      </c>
      <c r="BX147" s="15" t="s">
        <v>373</v>
      </c>
      <c r="BY147" s="15" t="s">
        <v>396</v>
      </c>
      <c r="BZ147" s="15" t="s">
        <v>373</v>
      </c>
      <c r="CA147" s="15" t="s">
        <v>373</v>
      </c>
      <c r="CB147" s="15" t="s">
        <v>396</v>
      </c>
      <c r="CC147" s="15" t="s">
        <v>377</v>
      </c>
      <c r="CD147" s="15"/>
      <c r="CE147" s="15" t="s">
        <v>378</v>
      </c>
      <c r="CF147" s="15"/>
    </row>
    <row r="148" spans="1:84" s="21" customFormat="1">
      <c r="A148" s="16">
        <v>44084</v>
      </c>
      <c r="B148" s="16">
        <v>44022</v>
      </c>
      <c r="C148" s="16">
        <v>44084</v>
      </c>
      <c r="D148" s="15" t="s">
        <v>500</v>
      </c>
      <c r="E148" s="15" t="s">
        <v>91</v>
      </c>
      <c r="F148" s="15" t="s">
        <v>233</v>
      </c>
      <c r="G148" s="15" t="s">
        <v>234</v>
      </c>
      <c r="H148" s="17" t="s">
        <v>713</v>
      </c>
      <c r="I148" s="17" t="s">
        <v>91</v>
      </c>
      <c r="J148" s="17" t="s">
        <v>714</v>
      </c>
      <c r="K148" s="16" t="s">
        <v>715</v>
      </c>
      <c r="L148" s="41">
        <v>8.0947619999999993</v>
      </c>
      <c r="M148" s="41">
        <v>28.652380000000001</v>
      </c>
      <c r="N148" s="23" t="s">
        <v>28</v>
      </c>
      <c r="O148" s="15" t="s">
        <v>67</v>
      </c>
      <c r="P148" s="18" t="s">
        <v>500</v>
      </c>
      <c r="Q148" s="15" t="s">
        <v>91</v>
      </c>
      <c r="R148" s="15" t="s">
        <v>233</v>
      </c>
      <c r="S148" s="15" t="s">
        <v>234</v>
      </c>
      <c r="T148" s="15" t="s">
        <v>716</v>
      </c>
      <c r="U148" s="15" t="s">
        <v>717</v>
      </c>
      <c r="V148" s="15" t="s">
        <v>900</v>
      </c>
      <c r="W148" s="15">
        <v>8.2689115199999996</v>
      </c>
      <c r="X148" s="15">
        <v>28.696684213000001</v>
      </c>
      <c r="Y148" s="15" t="s">
        <v>872</v>
      </c>
      <c r="Z148" s="15" t="s">
        <v>37</v>
      </c>
      <c r="AA148" s="15" t="s">
        <v>392</v>
      </c>
      <c r="AB148" s="15" t="s">
        <v>281</v>
      </c>
      <c r="AC148" s="15" t="s">
        <v>600</v>
      </c>
      <c r="AD148" s="15" t="s">
        <v>373</v>
      </c>
      <c r="AE148" s="15" t="s">
        <v>374</v>
      </c>
      <c r="AF148" s="15" t="s">
        <v>373</v>
      </c>
      <c r="AG148" s="15" t="s">
        <v>68</v>
      </c>
      <c r="AH148" s="15" t="s">
        <v>68</v>
      </c>
      <c r="AI148" s="15" t="s">
        <v>68</v>
      </c>
      <c r="AJ148" s="15" t="s">
        <v>68</v>
      </c>
      <c r="AK148" s="15" t="s">
        <v>68</v>
      </c>
      <c r="AL148" s="15" t="s">
        <v>373</v>
      </c>
      <c r="AM148" s="15" t="s">
        <v>377</v>
      </c>
      <c r="AN148" s="15" t="s">
        <v>377</v>
      </c>
      <c r="AO148" s="15" t="s">
        <v>456</v>
      </c>
      <c r="AP148" s="15" t="s">
        <v>694</v>
      </c>
      <c r="AQ148" s="24">
        <v>926</v>
      </c>
      <c r="AR148" s="24">
        <v>4816</v>
      </c>
      <c r="AS148" s="24">
        <v>0</v>
      </c>
      <c r="AT148" s="24">
        <v>0</v>
      </c>
      <c r="AU148" s="24">
        <v>0</v>
      </c>
      <c r="AV148" s="24">
        <v>0</v>
      </c>
      <c r="AW148" s="24">
        <f>Table7[[#This Row],[Affected population: IDP (HH) ]]+Table7[[#This Row],[Affected population: Returnee (HH) ]]+Table7[[#This Row],[Affected population: Relocated (HH) ]]</f>
        <v>926</v>
      </c>
      <c r="AX148" s="24">
        <f>Table7[[#This Row],[Affected population: IDP (ind) ]]+Table7[[#This Row],[Affected population: Returnee (ind) ]]+Table7[[#This Row],[Affected population: Relocated (ind) ]]</f>
        <v>4816</v>
      </c>
      <c r="AY148" s="24">
        <v>213</v>
      </c>
      <c r="AZ148" s="24">
        <v>217</v>
      </c>
      <c r="BA148" s="24">
        <v>529</v>
      </c>
      <c r="BB148" s="24">
        <v>600</v>
      </c>
      <c r="BC148" s="24">
        <v>713</v>
      </c>
      <c r="BD148" s="24">
        <v>723</v>
      </c>
      <c r="BE148" s="24">
        <v>576</v>
      </c>
      <c r="BF148" s="24">
        <v>343</v>
      </c>
      <c r="BG148" s="24">
        <v>560</v>
      </c>
      <c r="BH148" s="24">
        <v>342</v>
      </c>
      <c r="BI148" s="24">
        <f>Table7[[#This Row],[M &lt;1]]+Table7[[#This Row],[M 1-5]]+Table7[[#This Row],[M 6-17]]+Table7[[#This Row],[M 18-59 ]]+Table7[[#This Row],[M &gt;60]]</f>
        <v>2591</v>
      </c>
      <c r="BJ148" s="24">
        <f>Table7[[#This Row],[F &lt;1]]+Table7[[#This Row],[F 1-5]]+Table7[[#This Row],[F 6-17 ]]+Table7[[#This Row],[F 18-59]]+Table7[[#This Row],[F &gt;60 ]]</f>
        <v>2225</v>
      </c>
      <c r="BK148" s="24">
        <f>Table7[[#This Row],[M total]]+Table7[[#This Row],[F total]]</f>
        <v>4816</v>
      </c>
      <c r="BL148" s="24" t="b">
        <f>Table7[[#This Row],[Total individuals]]=Table7[[#This Row],[Total affected population individuals]]</f>
        <v>1</v>
      </c>
      <c r="BM148" s="15" t="s">
        <v>375</v>
      </c>
      <c r="BN148" s="15" t="s">
        <v>375</v>
      </c>
      <c r="BO148" s="15" t="s">
        <v>375</v>
      </c>
      <c r="BP148" s="15" t="s">
        <v>375</v>
      </c>
      <c r="BQ148" s="15" t="s">
        <v>373</v>
      </c>
      <c r="BR148" s="15" t="s">
        <v>373</v>
      </c>
      <c r="BS148" s="15" t="s">
        <v>373</v>
      </c>
      <c r="BT148" s="15" t="s">
        <v>373</v>
      </c>
      <c r="BU148" s="15" t="s">
        <v>68</v>
      </c>
      <c r="BV148" s="15" t="s">
        <v>373</v>
      </c>
      <c r="BW148" s="15" t="s">
        <v>373</v>
      </c>
      <c r="BX148" s="15" t="s">
        <v>373</v>
      </c>
      <c r="BY148" s="15" t="s">
        <v>373</v>
      </c>
      <c r="BZ148" s="15" t="s">
        <v>373</v>
      </c>
      <c r="CA148" s="15" t="s">
        <v>396</v>
      </c>
      <c r="CB148" s="15" t="s">
        <v>396</v>
      </c>
      <c r="CC148" s="15" t="s">
        <v>377</v>
      </c>
      <c r="CD148" s="15"/>
      <c r="CE148" s="15" t="s">
        <v>378</v>
      </c>
      <c r="CF148" s="15" t="s">
        <v>901</v>
      </c>
    </row>
    <row r="149" spans="1:84" s="21" customFormat="1">
      <c r="A149" s="16">
        <v>44085</v>
      </c>
      <c r="B149" s="16">
        <v>44072</v>
      </c>
      <c r="C149" s="16">
        <v>44085</v>
      </c>
      <c r="D149" s="15" t="s">
        <v>398</v>
      </c>
      <c r="E149" s="15" t="s">
        <v>66</v>
      </c>
      <c r="F149" s="15" t="s">
        <v>69</v>
      </c>
      <c r="G149" s="15" t="s">
        <v>70</v>
      </c>
      <c r="H149" s="15" t="s">
        <v>77</v>
      </c>
      <c r="I149" s="15" t="s">
        <v>78</v>
      </c>
      <c r="J149" s="17" t="s">
        <v>902</v>
      </c>
      <c r="K149" s="16" t="s">
        <v>903</v>
      </c>
      <c r="L149" s="41">
        <v>4.7839900000000002</v>
      </c>
      <c r="M149" s="41">
        <v>31.632767000000001</v>
      </c>
      <c r="N149" s="23" t="s">
        <v>26</v>
      </c>
      <c r="O149" s="15" t="s">
        <v>67</v>
      </c>
      <c r="P149" s="18" t="s">
        <v>436</v>
      </c>
      <c r="Q149" s="22" t="s">
        <v>73</v>
      </c>
      <c r="R149" s="15" t="s">
        <v>664</v>
      </c>
      <c r="S149" s="15" t="s">
        <v>665</v>
      </c>
      <c r="T149" s="15" t="s">
        <v>666</v>
      </c>
      <c r="U149" s="17" t="s">
        <v>667</v>
      </c>
      <c r="V149" s="15" t="s">
        <v>186</v>
      </c>
      <c r="W149" s="15">
        <v>6.9542999999999999</v>
      </c>
      <c r="X149" s="15">
        <v>31.366160000000001</v>
      </c>
      <c r="Y149" s="15" t="s">
        <v>904</v>
      </c>
      <c r="Z149" s="15" t="s">
        <v>36</v>
      </c>
      <c r="AA149" s="15" t="s">
        <v>42</v>
      </c>
      <c r="AB149" s="15" t="s">
        <v>281</v>
      </c>
      <c r="AC149" s="15" t="s">
        <v>669</v>
      </c>
      <c r="AD149" s="15" t="s">
        <v>373</v>
      </c>
      <c r="AE149" s="22" t="s">
        <v>395</v>
      </c>
      <c r="AF149" s="15" t="s">
        <v>373</v>
      </c>
      <c r="AG149" s="15" t="s">
        <v>68</v>
      </c>
      <c r="AH149" s="15" t="s">
        <v>68</v>
      </c>
      <c r="AI149" s="15" t="s">
        <v>68</v>
      </c>
      <c r="AJ149" s="15" t="s">
        <v>68</v>
      </c>
      <c r="AK149" s="15" t="s">
        <v>68</v>
      </c>
      <c r="AL149" s="15" t="s">
        <v>382</v>
      </c>
      <c r="AM149" s="15" t="s">
        <v>68</v>
      </c>
      <c r="AN149" s="15" t="s">
        <v>68</v>
      </c>
      <c r="AO149" s="15" t="s">
        <v>68</v>
      </c>
      <c r="AP149" s="15" t="s">
        <v>68</v>
      </c>
      <c r="AQ149" s="24">
        <v>712</v>
      </c>
      <c r="AR149" s="24">
        <v>4273</v>
      </c>
      <c r="AS149" s="24">
        <v>0</v>
      </c>
      <c r="AT149" s="24">
        <v>0</v>
      </c>
      <c r="AU149" s="24">
        <v>0</v>
      </c>
      <c r="AV149" s="24">
        <v>0</v>
      </c>
      <c r="AW149" s="24">
        <f>Table7[[#This Row],[Affected population: IDP (HH) ]]+Table7[[#This Row],[Affected population: Returnee (HH) ]]+Table7[[#This Row],[Affected population: Relocated (HH) ]]</f>
        <v>712</v>
      </c>
      <c r="AX149" s="24">
        <f>Table7[[#This Row],[Affected population: IDP (ind) ]]+Table7[[#This Row],[Affected population: Returnee (ind) ]]+Table7[[#This Row],[Affected population: Relocated (ind) ]]</f>
        <v>4273</v>
      </c>
      <c r="AY149" s="24">
        <v>222</v>
      </c>
      <c r="AZ149" s="24">
        <v>346</v>
      </c>
      <c r="BA149" s="24">
        <v>346</v>
      </c>
      <c r="BB149" s="24">
        <v>449</v>
      </c>
      <c r="BC149" s="24">
        <v>303</v>
      </c>
      <c r="BD149" s="24">
        <v>367</v>
      </c>
      <c r="BE149" s="24">
        <v>714</v>
      </c>
      <c r="BF149" s="24">
        <v>1222</v>
      </c>
      <c r="BG149" s="24">
        <v>124</v>
      </c>
      <c r="BH149" s="24">
        <v>180</v>
      </c>
      <c r="BI149" s="24">
        <f>Table7[[#This Row],[M &lt;1]]+Table7[[#This Row],[M 1-5]]+Table7[[#This Row],[M 6-17]]+Table7[[#This Row],[M 18-59 ]]+Table7[[#This Row],[M &gt;60]]</f>
        <v>1709</v>
      </c>
      <c r="BJ149" s="24">
        <f>Table7[[#This Row],[F &lt;1]]+Table7[[#This Row],[F 1-5]]+Table7[[#This Row],[F 6-17 ]]+Table7[[#This Row],[F 18-59]]+Table7[[#This Row],[F &gt;60 ]]</f>
        <v>2564</v>
      </c>
      <c r="BK149" s="24">
        <f>Table7[[#This Row],[M total]]+Table7[[#This Row],[F total]]</f>
        <v>4273</v>
      </c>
      <c r="BL149" s="24" t="b">
        <f>Table7[[#This Row],[Total individuals]]=Table7[[#This Row],[Total affected population individuals]]</f>
        <v>1</v>
      </c>
      <c r="BM149" s="15" t="s">
        <v>816</v>
      </c>
      <c r="BN149" s="15" t="s">
        <v>816</v>
      </c>
      <c r="BO149" s="15" t="s">
        <v>816</v>
      </c>
      <c r="BP149" s="15" t="s">
        <v>816</v>
      </c>
      <c r="BQ149" s="15" t="s">
        <v>816</v>
      </c>
      <c r="BR149" s="15" t="s">
        <v>816</v>
      </c>
      <c r="BS149" s="15" t="s">
        <v>844</v>
      </c>
      <c r="BT149" s="15" t="s">
        <v>373</v>
      </c>
      <c r="BU149" s="15" t="s">
        <v>68</v>
      </c>
      <c r="BV149" s="15" t="s">
        <v>396</v>
      </c>
      <c r="BW149" s="15" t="s">
        <v>373</v>
      </c>
      <c r="BX149" s="15" t="s">
        <v>373</v>
      </c>
      <c r="BY149" s="15" t="s">
        <v>396</v>
      </c>
      <c r="BZ149" s="15" t="s">
        <v>396</v>
      </c>
      <c r="CA149" s="15" t="s">
        <v>373</v>
      </c>
      <c r="CB149" s="15" t="s">
        <v>373</v>
      </c>
      <c r="CC149" s="15" t="s">
        <v>377</v>
      </c>
      <c r="CD149" s="15"/>
      <c r="CE149" s="15" t="s">
        <v>430</v>
      </c>
      <c r="CF149" s="17"/>
    </row>
    <row r="150" spans="1:84" s="21" customFormat="1">
      <c r="A150" s="16">
        <v>44085</v>
      </c>
      <c r="B150" s="16">
        <v>44072</v>
      </c>
      <c r="C150" s="16">
        <v>44085</v>
      </c>
      <c r="D150" s="15" t="s">
        <v>398</v>
      </c>
      <c r="E150" s="15" t="s">
        <v>66</v>
      </c>
      <c r="F150" s="15" t="s">
        <v>69</v>
      </c>
      <c r="G150" s="15" t="s">
        <v>70</v>
      </c>
      <c r="H150" s="15" t="s">
        <v>77</v>
      </c>
      <c r="I150" s="15" t="s">
        <v>78</v>
      </c>
      <c r="J150" s="15" t="s">
        <v>736</v>
      </c>
      <c r="K150" s="16" t="s">
        <v>905</v>
      </c>
      <c r="L150" s="41">
        <v>4.7839900000000002</v>
      </c>
      <c r="M150" s="41">
        <v>31.632767000000001</v>
      </c>
      <c r="N150" s="23" t="s">
        <v>26</v>
      </c>
      <c r="O150" s="15" t="s">
        <v>67</v>
      </c>
      <c r="P150" s="18" t="s">
        <v>436</v>
      </c>
      <c r="Q150" s="22" t="s">
        <v>73</v>
      </c>
      <c r="R150" s="15" t="s">
        <v>664</v>
      </c>
      <c r="S150" s="15" t="s">
        <v>665</v>
      </c>
      <c r="T150" s="15" t="s">
        <v>666</v>
      </c>
      <c r="U150" s="17" t="s">
        <v>667</v>
      </c>
      <c r="V150" s="15" t="s">
        <v>186</v>
      </c>
      <c r="W150" s="15">
        <v>6.9542999999999999</v>
      </c>
      <c r="X150" s="15">
        <v>31.366160000000001</v>
      </c>
      <c r="Y150" s="15" t="s">
        <v>370</v>
      </c>
      <c r="Z150" s="15" t="s">
        <v>36</v>
      </c>
      <c r="AA150" s="15" t="s">
        <v>42</v>
      </c>
      <c r="AB150" s="15" t="s">
        <v>281</v>
      </c>
      <c r="AC150" s="15" t="s">
        <v>669</v>
      </c>
      <c r="AD150" s="15" t="s">
        <v>373</v>
      </c>
      <c r="AE150" s="22" t="s">
        <v>395</v>
      </c>
      <c r="AF150" s="15" t="s">
        <v>373</v>
      </c>
      <c r="AG150" s="15" t="s">
        <v>68</v>
      </c>
      <c r="AH150" s="15" t="s">
        <v>68</v>
      </c>
      <c r="AI150" s="15" t="s">
        <v>68</v>
      </c>
      <c r="AJ150" s="15" t="s">
        <v>68</v>
      </c>
      <c r="AK150" s="15" t="s">
        <v>68</v>
      </c>
      <c r="AL150" s="15" t="s">
        <v>375</v>
      </c>
      <c r="AM150" s="15" t="s">
        <v>68</v>
      </c>
      <c r="AN150" s="15" t="s">
        <v>68</v>
      </c>
      <c r="AO150" s="15" t="s">
        <v>68</v>
      </c>
      <c r="AP150" s="15" t="s">
        <v>68</v>
      </c>
      <c r="AQ150" s="24">
        <v>712</v>
      </c>
      <c r="AR150" s="24">
        <v>4273</v>
      </c>
      <c r="AS150" s="24">
        <v>0</v>
      </c>
      <c r="AT150" s="24">
        <v>0</v>
      </c>
      <c r="AU150" s="24">
        <v>0</v>
      </c>
      <c r="AV150" s="24">
        <v>0</v>
      </c>
      <c r="AW150" s="24">
        <f>Table7[[#This Row],[Affected population: IDP (HH) ]]+Table7[[#This Row],[Affected population: Returnee (HH) ]]+Table7[[#This Row],[Affected population: Relocated (HH) ]]</f>
        <v>712</v>
      </c>
      <c r="AX150" s="24">
        <f>Table7[[#This Row],[Affected population: IDP (ind) ]]+Table7[[#This Row],[Affected population: Returnee (ind) ]]+Table7[[#This Row],[Affected population: Relocated (ind) ]]</f>
        <v>4273</v>
      </c>
      <c r="AY150" s="24">
        <v>222</v>
      </c>
      <c r="AZ150" s="24">
        <v>346</v>
      </c>
      <c r="BA150" s="24">
        <v>346</v>
      </c>
      <c r="BB150" s="24">
        <v>449</v>
      </c>
      <c r="BC150" s="24">
        <v>303</v>
      </c>
      <c r="BD150" s="24">
        <v>367</v>
      </c>
      <c r="BE150" s="24">
        <v>714</v>
      </c>
      <c r="BF150" s="24">
        <v>1222</v>
      </c>
      <c r="BG150" s="24">
        <v>124</v>
      </c>
      <c r="BH150" s="24">
        <v>180</v>
      </c>
      <c r="BI150" s="24">
        <f>Table7[[#This Row],[M &lt;1]]+Table7[[#This Row],[M 1-5]]+Table7[[#This Row],[M 6-17]]+Table7[[#This Row],[M 18-59 ]]+Table7[[#This Row],[M &gt;60]]</f>
        <v>1709</v>
      </c>
      <c r="BJ150" s="24">
        <f>Table7[[#This Row],[F &lt;1]]+Table7[[#This Row],[F 1-5]]+Table7[[#This Row],[F 6-17 ]]+Table7[[#This Row],[F 18-59]]+Table7[[#This Row],[F &gt;60 ]]</f>
        <v>2564</v>
      </c>
      <c r="BK150" s="24">
        <f>Table7[[#This Row],[M total]]+Table7[[#This Row],[F total]]</f>
        <v>4273</v>
      </c>
      <c r="BL150" s="24" t="b">
        <f>Table7[[#This Row],[Total individuals]]=Table7[[#This Row],[Total affected population individuals]]</f>
        <v>1</v>
      </c>
      <c r="BM150" s="15" t="s">
        <v>816</v>
      </c>
      <c r="BN150" s="15" t="s">
        <v>816</v>
      </c>
      <c r="BO150" s="15" t="s">
        <v>816</v>
      </c>
      <c r="BP150" s="15" t="s">
        <v>816</v>
      </c>
      <c r="BQ150" s="15" t="s">
        <v>816</v>
      </c>
      <c r="BR150" s="15" t="s">
        <v>816</v>
      </c>
      <c r="BS150" s="15" t="s">
        <v>816</v>
      </c>
      <c r="BT150" s="15" t="s">
        <v>373</v>
      </c>
      <c r="BU150" s="15" t="s">
        <v>68</v>
      </c>
      <c r="BV150" s="15" t="s">
        <v>396</v>
      </c>
      <c r="BW150" s="15" t="s">
        <v>373</v>
      </c>
      <c r="BX150" s="15" t="s">
        <v>373</v>
      </c>
      <c r="BY150" s="15" t="s">
        <v>396</v>
      </c>
      <c r="BZ150" s="15" t="s">
        <v>396</v>
      </c>
      <c r="CA150" s="15" t="s">
        <v>373</v>
      </c>
      <c r="CB150" s="15" t="s">
        <v>373</v>
      </c>
      <c r="CC150" s="15" t="s">
        <v>377</v>
      </c>
      <c r="CD150" s="15"/>
      <c r="CE150" s="15" t="s">
        <v>430</v>
      </c>
      <c r="CF150" s="15"/>
    </row>
    <row r="151" spans="1:84" s="21" customFormat="1">
      <c r="A151" s="16">
        <v>44085</v>
      </c>
      <c r="B151" s="16">
        <v>44032</v>
      </c>
      <c r="C151" s="16">
        <v>44085</v>
      </c>
      <c r="D151" s="15" t="s">
        <v>384</v>
      </c>
      <c r="E151" s="15" t="s">
        <v>76</v>
      </c>
      <c r="F151" s="15" t="s">
        <v>133</v>
      </c>
      <c r="G151" s="17" t="s">
        <v>134</v>
      </c>
      <c r="H151" s="15" t="s">
        <v>142</v>
      </c>
      <c r="I151" s="15" t="s">
        <v>143</v>
      </c>
      <c r="J151" s="17" t="s">
        <v>906</v>
      </c>
      <c r="K151" s="16" t="s">
        <v>907</v>
      </c>
      <c r="L151" s="41">
        <v>6.85138889</v>
      </c>
      <c r="M151" s="41">
        <v>29.223055559999999</v>
      </c>
      <c r="N151" s="23" t="s">
        <v>30</v>
      </c>
      <c r="O151" s="15" t="s">
        <v>67</v>
      </c>
      <c r="P151" s="18" t="s">
        <v>384</v>
      </c>
      <c r="Q151" s="15" t="s">
        <v>76</v>
      </c>
      <c r="R151" s="17" t="s">
        <v>133</v>
      </c>
      <c r="S151" s="15" t="s">
        <v>134</v>
      </c>
      <c r="T151" s="15" t="s">
        <v>142</v>
      </c>
      <c r="U151" s="15" t="s">
        <v>143</v>
      </c>
      <c r="V151" s="15" t="s">
        <v>908</v>
      </c>
      <c r="W151" s="15">
        <v>6.8544444440000003</v>
      </c>
      <c r="X151" s="15">
        <v>29.223611111</v>
      </c>
      <c r="Y151" s="15" t="s">
        <v>469</v>
      </c>
      <c r="Z151" s="15" t="s">
        <v>37</v>
      </c>
      <c r="AA151" s="15" t="s">
        <v>42</v>
      </c>
      <c r="AB151" s="15" t="s">
        <v>281</v>
      </c>
      <c r="AC151" s="15" t="s">
        <v>372</v>
      </c>
      <c r="AD151" s="15" t="s">
        <v>373</v>
      </c>
      <c r="AE151" s="15" t="s">
        <v>456</v>
      </c>
      <c r="AF151" s="15" t="s">
        <v>373</v>
      </c>
      <c r="AG151" s="15" t="s">
        <v>68</v>
      </c>
      <c r="AH151" s="15" t="s">
        <v>68</v>
      </c>
      <c r="AI151" s="15" t="s">
        <v>68</v>
      </c>
      <c r="AJ151" s="15" t="s">
        <v>68</v>
      </c>
      <c r="AK151" s="15" t="s">
        <v>68</v>
      </c>
      <c r="AL151" s="15" t="s">
        <v>373</v>
      </c>
      <c r="AM151" s="15" t="s">
        <v>377</v>
      </c>
      <c r="AN151" s="15" t="s">
        <v>377</v>
      </c>
      <c r="AO151" s="15" t="s">
        <v>395</v>
      </c>
      <c r="AP151" s="15" t="s">
        <v>68</v>
      </c>
      <c r="AQ151" s="24">
        <v>350</v>
      </c>
      <c r="AR151" s="24">
        <v>1680</v>
      </c>
      <c r="AS151" s="24">
        <v>0</v>
      </c>
      <c r="AT151" s="24">
        <v>0</v>
      </c>
      <c r="AU151" s="24">
        <v>0</v>
      </c>
      <c r="AV151" s="24">
        <v>0</v>
      </c>
      <c r="AW151" s="24">
        <f>Table7[[#This Row],[Affected population: IDP (HH) ]]+Table7[[#This Row],[Affected population: Returnee (HH) ]]+Table7[[#This Row],[Affected population: Relocated (HH) ]]</f>
        <v>350</v>
      </c>
      <c r="AX151" s="24">
        <f>Table7[[#This Row],[Affected population: IDP (ind) ]]+Table7[[#This Row],[Affected population: Returnee (ind) ]]+Table7[[#This Row],[Affected population: Relocated (ind) ]]</f>
        <v>1680</v>
      </c>
      <c r="AY151" s="24">
        <v>93</v>
      </c>
      <c r="AZ151" s="24">
        <v>146</v>
      </c>
      <c r="BA151" s="24">
        <v>132</v>
      </c>
      <c r="BB151" s="24">
        <v>160</v>
      </c>
      <c r="BC151" s="24">
        <v>148</v>
      </c>
      <c r="BD151" s="24">
        <v>192</v>
      </c>
      <c r="BE151" s="24">
        <v>212</v>
      </c>
      <c r="BF151" s="24">
        <v>361</v>
      </c>
      <c r="BG151" s="24">
        <v>86</v>
      </c>
      <c r="BH151" s="24">
        <v>150</v>
      </c>
      <c r="BI151" s="24">
        <f>Table7[[#This Row],[M &lt;1]]+Table7[[#This Row],[M 1-5]]+Table7[[#This Row],[M 6-17]]+Table7[[#This Row],[M 18-59 ]]+Table7[[#This Row],[M &gt;60]]</f>
        <v>671</v>
      </c>
      <c r="BJ151" s="24">
        <f>Table7[[#This Row],[F &lt;1]]+Table7[[#This Row],[F 1-5]]+Table7[[#This Row],[F 6-17 ]]+Table7[[#This Row],[F 18-59]]+Table7[[#This Row],[F &gt;60 ]]</f>
        <v>1009</v>
      </c>
      <c r="BK151" s="24">
        <f>Table7[[#This Row],[M total]]+Table7[[#This Row],[F total]]</f>
        <v>1680</v>
      </c>
      <c r="BL151" s="24" t="b">
        <f>Table7[[#This Row],[Total individuals]]=Table7[[#This Row],[Total affected population individuals]]</f>
        <v>1</v>
      </c>
      <c r="BM151" s="15" t="s">
        <v>816</v>
      </c>
      <c r="BN151" s="15" t="s">
        <v>816</v>
      </c>
      <c r="BO151" s="15" t="s">
        <v>816</v>
      </c>
      <c r="BP151" s="15" t="s">
        <v>816</v>
      </c>
      <c r="BQ151" s="15" t="s">
        <v>816</v>
      </c>
      <c r="BR151" s="15" t="s">
        <v>816</v>
      </c>
      <c r="BS151" s="15" t="s">
        <v>816</v>
      </c>
      <c r="BT151" s="15" t="s">
        <v>373</v>
      </c>
      <c r="BU151" s="15" t="s">
        <v>68</v>
      </c>
      <c r="BV151" s="15" t="s">
        <v>373</v>
      </c>
      <c r="BW151" s="15" t="s">
        <v>373</v>
      </c>
      <c r="BX151" s="15" t="s">
        <v>373</v>
      </c>
      <c r="BY151" s="15" t="s">
        <v>373</v>
      </c>
      <c r="BZ151" s="15" t="s">
        <v>373</v>
      </c>
      <c r="CA151" s="15" t="s">
        <v>373</v>
      </c>
      <c r="CB151" s="15" t="s">
        <v>373</v>
      </c>
      <c r="CC151" s="15" t="s">
        <v>909</v>
      </c>
      <c r="CD151" s="15"/>
      <c r="CE151" s="15" t="s">
        <v>430</v>
      </c>
      <c r="CF151" s="15"/>
    </row>
    <row r="152" spans="1:84" s="21" customFormat="1">
      <c r="A152" s="16">
        <v>44085</v>
      </c>
      <c r="B152" s="16">
        <v>44075</v>
      </c>
      <c r="C152" s="16">
        <v>44085</v>
      </c>
      <c r="D152" s="15" t="s">
        <v>398</v>
      </c>
      <c r="E152" s="15" t="s">
        <v>66</v>
      </c>
      <c r="F152" s="15" t="s">
        <v>69</v>
      </c>
      <c r="G152" s="15" t="s">
        <v>70</v>
      </c>
      <c r="H152" s="15" t="s">
        <v>77</v>
      </c>
      <c r="I152" s="15" t="s">
        <v>78</v>
      </c>
      <c r="J152" s="15" t="s">
        <v>736</v>
      </c>
      <c r="K152" s="16" t="s">
        <v>910</v>
      </c>
      <c r="L152" s="41">
        <v>4.7675599999999996</v>
      </c>
      <c r="M152" s="41">
        <v>31.632539999999999</v>
      </c>
      <c r="N152" s="23" t="s">
        <v>26</v>
      </c>
      <c r="O152" s="15" t="s">
        <v>67</v>
      </c>
      <c r="P152" s="18" t="s">
        <v>436</v>
      </c>
      <c r="Q152" s="22" t="s">
        <v>73</v>
      </c>
      <c r="R152" s="15" t="s">
        <v>664</v>
      </c>
      <c r="S152" s="15" t="s">
        <v>665</v>
      </c>
      <c r="T152" s="15" t="s">
        <v>911</v>
      </c>
      <c r="U152" s="15" t="s">
        <v>912</v>
      </c>
      <c r="V152" s="15" t="s">
        <v>913</v>
      </c>
      <c r="W152" s="15">
        <v>7.0851899999999999</v>
      </c>
      <c r="X152" s="15">
        <v>31.37979</v>
      </c>
      <c r="Y152" s="15" t="s">
        <v>493</v>
      </c>
      <c r="Z152" s="15" t="s">
        <v>36</v>
      </c>
      <c r="AA152" s="15" t="s">
        <v>42</v>
      </c>
      <c r="AB152" s="15" t="s">
        <v>281</v>
      </c>
      <c r="AC152" s="15" t="s">
        <v>669</v>
      </c>
      <c r="AD152" s="15" t="s">
        <v>375</v>
      </c>
      <c r="AE152" s="15" t="s">
        <v>456</v>
      </c>
      <c r="AF152" s="15" t="s">
        <v>373</v>
      </c>
      <c r="AG152" s="15" t="s">
        <v>68</v>
      </c>
      <c r="AH152" s="15" t="s">
        <v>68</v>
      </c>
      <c r="AI152" s="15" t="s">
        <v>68</v>
      </c>
      <c r="AJ152" s="15" t="s">
        <v>68</v>
      </c>
      <c r="AK152" s="15" t="s">
        <v>68</v>
      </c>
      <c r="AL152" s="15" t="s">
        <v>382</v>
      </c>
      <c r="AM152" s="15" t="s">
        <v>68</v>
      </c>
      <c r="AN152" s="15" t="s">
        <v>68</v>
      </c>
      <c r="AO152" s="15" t="s">
        <v>68</v>
      </c>
      <c r="AP152" s="15" t="s">
        <v>68</v>
      </c>
      <c r="AQ152" s="24">
        <v>604</v>
      </c>
      <c r="AR152" s="24">
        <v>3623</v>
      </c>
      <c r="AS152" s="24">
        <v>0</v>
      </c>
      <c r="AT152" s="24">
        <v>0</v>
      </c>
      <c r="AU152" s="24">
        <v>0</v>
      </c>
      <c r="AV152" s="24">
        <v>0</v>
      </c>
      <c r="AW152" s="24">
        <f>Table7[[#This Row],[Affected population: IDP (HH) ]]+Table7[[#This Row],[Affected population: Returnee (HH) ]]+Table7[[#This Row],[Affected population: Relocated (HH) ]]</f>
        <v>604</v>
      </c>
      <c r="AX152" s="24">
        <f>Table7[[#This Row],[Affected population: IDP (ind) ]]+Table7[[#This Row],[Affected population: Returnee (ind) ]]+Table7[[#This Row],[Affected population: Relocated (ind) ]]</f>
        <v>3623</v>
      </c>
      <c r="AY152" s="24">
        <v>188</v>
      </c>
      <c r="AZ152" s="24">
        <v>293</v>
      </c>
      <c r="BA152" s="24">
        <v>293</v>
      </c>
      <c r="BB152" s="24">
        <v>380</v>
      </c>
      <c r="BC152" s="24">
        <v>257</v>
      </c>
      <c r="BD152" s="24">
        <v>312</v>
      </c>
      <c r="BE152" s="24">
        <v>605</v>
      </c>
      <c r="BF152" s="24">
        <v>1036</v>
      </c>
      <c r="BG152" s="24">
        <v>105</v>
      </c>
      <c r="BH152" s="24">
        <v>154</v>
      </c>
      <c r="BI152" s="24">
        <f>Table7[[#This Row],[M &lt;1]]+Table7[[#This Row],[M 1-5]]+Table7[[#This Row],[M 6-17]]+Table7[[#This Row],[M 18-59 ]]+Table7[[#This Row],[M &gt;60]]</f>
        <v>1448</v>
      </c>
      <c r="BJ152" s="24">
        <f>Table7[[#This Row],[F &lt;1]]+Table7[[#This Row],[F 1-5]]+Table7[[#This Row],[F 6-17 ]]+Table7[[#This Row],[F 18-59]]+Table7[[#This Row],[F &gt;60 ]]</f>
        <v>2175</v>
      </c>
      <c r="BK152" s="24">
        <f>Table7[[#This Row],[M total]]+Table7[[#This Row],[F total]]</f>
        <v>3623</v>
      </c>
      <c r="BL152" s="24" t="b">
        <f>Table7[[#This Row],[Total individuals]]=Table7[[#This Row],[Total affected population individuals]]</f>
        <v>1</v>
      </c>
      <c r="BM152" s="15" t="s">
        <v>816</v>
      </c>
      <c r="BN152" s="15" t="s">
        <v>816</v>
      </c>
      <c r="BO152" s="15" t="s">
        <v>816</v>
      </c>
      <c r="BP152" s="15" t="s">
        <v>816</v>
      </c>
      <c r="BQ152" s="15" t="s">
        <v>816</v>
      </c>
      <c r="BR152" s="15" t="s">
        <v>816</v>
      </c>
      <c r="BS152" s="15" t="s">
        <v>844</v>
      </c>
      <c r="BT152" s="15" t="s">
        <v>373</v>
      </c>
      <c r="BU152" s="15" t="s">
        <v>68</v>
      </c>
      <c r="BV152" s="15" t="s">
        <v>396</v>
      </c>
      <c r="BW152" s="15" t="s">
        <v>373</v>
      </c>
      <c r="BX152" s="15" t="s">
        <v>373</v>
      </c>
      <c r="BY152" s="15" t="s">
        <v>396</v>
      </c>
      <c r="BZ152" s="15" t="s">
        <v>396</v>
      </c>
      <c r="CA152" s="15" t="s">
        <v>373</v>
      </c>
      <c r="CB152" s="15" t="s">
        <v>373</v>
      </c>
      <c r="CC152" s="15" t="s">
        <v>377</v>
      </c>
      <c r="CD152" s="15"/>
      <c r="CE152" s="15" t="s">
        <v>430</v>
      </c>
      <c r="CF152" s="15"/>
    </row>
    <row r="153" spans="1:84" s="21" customFormat="1">
      <c r="A153" s="16">
        <v>44085</v>
      </c>
      <c r="B153" s="16">
        <v>44071</v>
      </c>
      <c r="C153" s="16">
        <v>44085</v>
      </c>
      <c r="D153" s="15" t="s">
        <v>398</v>
      </c>
      <c r="E153" s="15" t="s">
        <v>66</v>
      </c>
      <c r="F153" s="15" t="s">
        <v>69</v>
      </c>
      <c r="G153" s="15" t="s">
        <v>70</v>
      </c>
      <c r="H153" s="15" t="s">
        <v>77</v>
      </c>
      <c r="I153" s="15" t="s">
        <v>78</v>
      </c>
      <c r="J153" s="15" t="s">
        <v>736</v>
      </c>
      <c r="K153" s="16" t="s">
        <v>914</v>
      </c>
      <c r="L153" s="41">
        <v>4.7979099999999999</v>
      </c>
      <c r="M153" s="41">
        <v>31.636852000000001</v>
      </c>
      <c r="N153" s="23" t="s">
        <v>26</v>
      </c>
      <c r="O153" s="15" t="s">
        <v>67</v>
      </c>
      <c r="P153" s="18" t="s">
        <v>436</v>
      </c>
      <c r="Q153" s="22" t="s">
        <v>73</v>
      </c>
      <c r="R153" s="15" t="s">
        <v>664</v>
      </c>
      <c r="S153" s="15" t="s">
        <v>665</v>
      </c>
      <c r="T153" s="15" t="s">
        <v>672</v>
      </c>
      <c r="U153" s="17" t="s">
        <v>673</v>
      </c>
      <c r="V153" s="15" t="s">
        <v>915</v>
      </c>
      <c r="W153" s="15">
        <v>6.8811600000000004</v>
      </c>
      <c r="X153" s="15">
        <v>31.37809</v>
      </c>
      <c r="Y153" s="15" t="s">
        <v>493</v>
      </c>
      <c r="Z153" s="15" t="s">
        <v>36</v>
      </c>
      <c r="AA153" s="15" t="s">
        <v>42</v>
      </c>
      <c r="AB153" s="15" t="s">
        <v>281</v>
      </c>
      <c r="AC153" s="15" t="s">
        <v>669</v>
      </c>
      <c r="AD153" s="15" t="s">
        <v>375</v>
      </c>
      <c r="AE153" s="15" t="s">
        <v>456</v>
      </c>
      <c r="AF153" s="15" t="s">
        <v>373</v>
      </c>
      <c r="AG153" s="15" t="s">
        <v>68</v>
      </c>
      <c r="AH153" s="15" t="s">
        <v>68</v>
      </c>
      <c r="AI153" s="15" t="s">
        <v>68</v>
      </c>
      <c r="AJ153" s="15" t="s">
        <v>68</v>
      </c>
      <c r="AK153" s="15" t="s">
        <v>68</v>
      </c>
      <c r="AL153" s="15" t="s">
        <v>382</v>
      </c>
      <c r="AM153" s="15" t="s">
        <v>68</v>
      </c>
      <c r="AN153" s="15" t="s">
        <v>68</v>
      </c>
      <c r="AO153" s="15" t="s">
        <v>68</v>
      </c>
      <c r="AP153" s="15" t="s">
        <v>68</v>
      </c>
      <c r="AQ153" s="24">
        <v>1051</v>
      </c>
      <c r="AR153" s="24">
        <v>6293</v>
      </c>
      <c r="AS153" s="24">
        <v>0</v>
      </c>
      <c r="AT153" s="24">
        <v>0</v>
      </c>
      <c r="AU153" s="24">
        <v>0</v>
      </c>
      <c r="AV153" s="24">
        <v>0</v>
      </c>
      <c r="AW153" s="24">
        <f>Table7[[#This Row],[Affected population: IDP (HH) ]]+Table7[[#This Row],[Affected population: Returnee (HH) ]]+Table7[[#This Row],[Affected population: Relocated (HH) ]]</f>
        <v>1051</v>
      </c>
      <c r="AX153" s="24">
        <f>Table7[[#This Row],[Affected population: IDP (ind) ]]+Table7[[#This Row],[Affected population: Returnee (ind) ]]+Table7[[#This Row],[Affected population: Relocated (ind) ]]</f>
        <v>6293</v>
      </c>
      <c r="AY153" s="24">
        <v>327</v>
      </c>
      <c r="AZ153" s="24">
        <v>510</v>
      </c>
      <c r="BA153" s="24">
        <v>510</v>
      </c>
      <c r="BB153" s="24">
        <v>661</v>
      </c>
      <c r="BC153" s="24">
        <v>447</v>
      </c>
      <c r="BD153" s="24">
        <v>541</v>
      </c>
      <c r="BE153" s="24">
        <v>1051</v>
      </c>
      <c r="BF153" s="24">
        <v>1799</v>
      </c>
      <c r="BG153" s="24">
        <v>182</v>
      </c>
      <c r="BH153" s="24">
        <v>265</v>
      </c>
      <c r="BI153" s="24">
        <f>Table7[[#This Row],[M &lt;1]]+Table7[[#This Row],[M 1-5]]+Table7[[#This Row],[M 6-17]]+Table7[[#This Row],[M 18-59 ]]+Table7[[#This Row],[M &gt;60]]</f>
        <v>2517</v>
      </c>
      <c r="BJ153" s="24">
        <f>Table7[[#This Row],[F &lt;1]]+Table7[[#This Row],[F 1-5]]+Table7[[#This Row],[F 6-17 ]]+Table7[[#This Row],[F 18-59]]+Table7[[#This Row],[F &gt;60 ]]</f>
        <v>3776</v>
      </c>
      <c r="BK153" s="24">
        <f>Table7[[#This Row],[M total]]+Table7[[#This Row],[F total]]</f>
        <v>6293</v>
      </c>
      <c r="BL153" s="24" t="b">
        <f>Table7[[#This Row],[Total individuals]]=Table7[[#This Row],[Total affected population individuals]]</f>
        <v>1</v>
      </c>
      <c r="BM153" s="15" t="s">
        <v>816</v>
      </c>
      <c r="BN153" s="15" t="s">
        <v>816</v>
      </c>
      <c r="BO153" s="15" t="s">
        <v>816</v>
      </c>
      <c r="BP153" s="15" t="s">
        <v>816</v>
      </c>
      <c r="BQ153" s="15" t="s">
        <v>816</v>
      </c>
      <c r="BR153" s="15" t="s">
        <v>373</v>
      </c>
      <c r="BS153" s="15" t="s">
        <v>844</v>
      </c>
      <c r="BT153" s="15" t="s">
        <v>373</v>
      </c>
      <c r="BU153" s="15" t="s">
        <v>68</v>
      </c>
      <c r="BV153" s="15" t="s">
        <v>396</v>
      </c>
      <c r="BW153" s="15" t="s">
        <v>373</v>
      </c>
      <c r="BX153" s="15" t="s">
        <v>373</v>
      </c>
      <c r="BY153" s="15" t="s">
        <v>396</v>
      </c>
      <c r="BZ153" s="15" t="s">
        <v>396</v>
      </c>
      <c r="CA153" s="15" t="s">
        <v>373</v>
      </c>
      <c r="CB153" s="15" t="s">
        <v>373</v>
      </c>
      <c r="CC153" s="15" t="s">
        <v>377</v>
      </c>
      <c r="CD153" s="15"/>
      <c r="CE153" s="15" t="s">
        <v>430</v>
      </c>
      <c r="CF153" s="15"/>
    </row>
    <row r="154" spans="1:84" s="21" customFormat="1">
      <c r="A154" s="16">
        <v>44086</v>
      </c>
      <c r="B154" s="16">
        <v>44076</v>
      </c>
      <c r="C154" s="16">
        <v>44089</v>
      </c>
      <c r="D154" s="15" t="s">
        <v>436</v>
      </c>
      <c r="E154" s="15" t="s">
        <v>73</v>
      </c>
      <c r="F154" s="15" t="s">
        <v>84</v>
      </c>
      <c r="G154" s="15" t="s">
        <v>85</v>
      </c>
      <c r="H154" s="15" t="s">
        <v>86</v>
      </c>
      <c r="I154" s="15" t="s">
        <v>87</v>
      </c>
      <c r="J154" s="17" t="s">
        <v>916</v>
      </c>
      <c r="K154" s="16" t="s">
        <v>917</v>
      </c>
      <c r="L154" s="41">
        <v>7.6741659999999996</v>
      </c>
      <c r="M154" s="41">
        <v>33.356124000000001</v>
      </c>
      <c r="N154" s="23" t="s">
        <v>30</v>
      </c>
      <c r="O154" s="15" t="s">
        <v>67</v>
      </c>
      <c r="P154" s="18" t="s">
        <v>436</v>
      </c>
      <c r="Q154" s="22" t="s">
        <v>73</v>
      </c>
      <c r="R154" s="15" t="s">
        <v>84</v>
      </c>
      <c r="S154" s="15" t="s">
        <v>85</v>
      </c>
      <c r="T154" s="15" t="s">
        <v>86</v>
      </c>
      <c r="U154" s="15" t="s">
        <v>87</v>
      </c>
      <c r="V154" s="15" t="s">
        <v>918</v>
      </c>
      <c r="W154" s="15">
        <v>7.9041724999999996</v>
      </c>
      <c r="X154" s="15">
        <v>32.994810600000001</v>
      </c>
      <c r="Y154" s="15" t="s">
        <v>370</v>
      </c>
      <c r="Z154" s="15" t="s">
        <v>37</v>
      </c>
      <c r="AA154" s="15" t="s">
        <v>42</v>
      </c>
      <c r="AB154" s="15" t="s">
        <v>281</v>
      </c>
      <c r="AC154" s="15" t="s">
        <v>669</v>
      </c>
      <c r="AD154" s="15" t="s">
        <v>373</v>
      </c>
      <c r="AE154" s="15" t="s">
        <v>456</v>
      </c>
      <c r="AF154" s="15" t="s">
        <v>373</v>
      </c>
      <c r="AG154" s="15" t="s">
        <v>68</v>
      </c>
      <c r="AH154" s="15" t="s">
        <v>68</v>
      </c>
      <c r="AI154" s="15" t="s">
        <v>68</v>
      </c>
      <c r="AJ154" s="15" t="s">
        <v>68</v>
      </c>
      <c r="AK154" s="15" t="s">
        <v>68</v>
      </c>
      <c r="AL154" s="15" t="s">
        <v>375</v>
      </c>
      <c r="AM154" s="15" t="s">
        <v>68</v>
      </c>
      <c r="AN154" s="15" t="s">
        <v>68</v>
      </c>
      <c r="AO154" s="15" t="s">
        <v>68</v>
      </c>
      <c r="AP154" s="15" t="s">
        <v>68</v>
      </c>
      <c r="AQ154" s="24">
        <v>351</v>
      </c>
      <c r="AR154" s="24">
        <v>1755</v>
      </c>
      <c r="AS154" s="24">
        <v>0</v>
      </c>
      <c r="AT154" s="24">
        <v>0</v>
      </c>
      <c r="AU154" s="24">
        <v>0</v>
      </c>
      <c r="AV154" s="24">
        <v>0</v>
      </c>
      <c r="AW154" s="24">
        <f>Table7[[#This Row],[Affected population: IDP (HH) ]]+Table7[[#This Row],[Affected population: Returnee (HH) ]]+Table7[[#This Row],[Affected population: Relocated (HH) ]]</f>
        <v>351</v>
      </c>
      <c r="AX154" s="24">
        <f>Table7[[#This Row],[Affected population: IDP (ind) ]]+Table7[[#This Row],[Affected population: Returnee (ind) ]]+Table7[[#This Row],[Affected population: Relocated (ind) ]]</f>
        <v>1755</v>
      </c>
      <c r="AY154" s="24">
        <v>92</v>
      </c>
      <c r="AZ154" s="24">
        <v>142</v>
      </c>
      <c r="BA154" s="24">
        <v>142</v>
      </c>
      <c r="BB154" s="24">
        <v>184</v>
      </c>
      <c r="BC154" s="24">
        <v>180</v>
      </c>
      <c r="BD154" s="24">
        <v>220</v>
      </c>
      <c r="BE154" s="24">
        <v>283</v>
      </c>
      <c r="BF154" s="24">
        <v>387</v>
      </c>
      <c r="BG154" s="24">
        <v>50</v>
      </c>
      <c r="BH154" s="24">
        <v>75</v>
      </c>
      <c r="BI154" s="24">
        <f>Table7[[#This Row],[M &lt;1]]+Table7[[#This Row],[M 1-5]]+Table7[[#This Row],[M 6-17]]+Table7[[#This Row],[M 18-59 ]]+Table7[[#This Row],[M &gt;60]]</f>
        <v>747</v>
      </c>
      <c r="BJ154" s="24">
        <f>Table7[[#This Row],[F &lt;1]]+Table7[[#This Row],[F 1-5]]+Table7[[#This Row],[F 6-17 ]]+Table7[[#This Row],[F 18-59]]+Table7[[#This Row],[F &gt;60 ]]</f>
        <v>1008</v>
      </c>
      <c r="BK154" s="24">
        <f>Table7[[#This Row],[M total]]+Table7[[#This Row],[F total]]</f>
        <v>1755</v>
      </c>
      <c r="BL154" s="24" t="b">
        <f>Table7[[#This Row],[Total individuals]]=Table7[[#This Row],[Total affected population individuals]]</f>
        <v>1</v>
      </c>
      <c r="BM154" s="15" t="s">
        <v>844</v>
      </c>
      <c r="BN154" s="15" t="s">
        <v>816</v>
      </c>
      <c r="BO154" s="15" t="s">
        <v>844</v>
      </c>
      <c r="BP154" s="15" t="s">
        <v>846</v>
      </c>
      <c r="BQ154" s="15" t="s">
        <v>816</v>
      </c>
      <c r="BR154" s="15" t="s">
        <v>816</v>
      </c>
      <c r="BS154" s="15" t="s">
        <v>846</v>
      </c>
      <c r="BT154" s="15" t="s">
        <v>373</v>
      </c>
      <c r="BU154" s="15" t="s">
        <v>68</v>
      </c>
      <c r="BV154" s="15" t="s">
        <v>396</v>
      </c>
      <c r="BW154" s="15" t="s">
        <v>373</v>
      </c>
      <c r="BX154" s="15" t="s">
        <v>919</v>
      </c>
      <c r="BY154" s="15" t="s">
        <v>375</v>
      </c>
      <c r="BZ154" s="15" t="s">
        <v>396</v>
      </c>
      <c r="CA154" s="15" t="s">
        <v>373</v>
      </c>
      <c r="CB154" s="15" t="s">
        <v>375</v>
      </c>
      <c r="CC154" s="15" t="s">
        <v>377</v>
      </c>
      <c r="CD154" s="15"/>
      <c r="CE154" s="15" t="s">
        <v>378</v>
      </c>
      <c r="CF154" s="15"/>
    </row>
    <row r="155" spans="1:84" s="21" customFormat="1">
      <c r="A155" s="16">
        <v>44088</v>
      </c>
      <c r="B155" s="16">
        <v>44077</v>
      </c>
      <c r="C155" s="16">
        <v>44088</v>
      </c>
      <c r="D155" s="15" t="s">
        <v>436</v>
      </c>
      <c r="E155" s="15" t="s">
        <v>73</v>
      </c>
      <c r="F155" s="15" t="s">
        <v>84</v>
      </c>
      <c r="G155" s="15" t="s">
        <v>85</v>
      </c>
      <c r="H155" s="15" t="s">
        <v>95</v>
      </c>
      <c r="I155" s="15" t="s">
        <v>96</v>
      </c>
      <c r="J155" s="17" t="s">
        <v>920</v>
      </c>
      <c r="K155" s="16" t="s">
        <v>921</v>
      </c>
      <c r="L155" s="41">
        <v>7.4541529999999998</v>
      </c>
      <c r="M155" s="41">
        <v>33.050069999999998</v>
      </c>
      <c r="N155" s="23" t="s">
        <v>30</v>
      </c>
      <c r="O155" s="15" t="s">
        <v>67</v>
      </c>
      <c r="P155" s="18" t="s">
        <v>436</v>
      </c>
      <c r="Q155" s="22" t="s">
        <v>73</v>
      </c>
      <c r="R155" s="15" t="s">
        <v>84</v>
      </c>
      <c r="S155" s="15" t="s">
        <v>85</v>
      </c>
      <c r="T155" s="15" t="s">
        <v>95</v>
      </c>
      <c r="U155" s="15" t="s">
        <v>96</v>
      </c>
      <c r="V155" s="15" t="s">
        <v>922</v>
      </c>
      <c r="W155" s="15">
        <v>7.6997941000000001</v>
      </c>
      <c r="X155" s="15">
        <v>33.0321006</v>
      </c>
      <c r="Y155" s="15" t="s">
        <v>370</v>
      </c>
      <c r="Z155" s="15" t="s">
        <v>37</v>
      </c>
      <c r="AA155" s="15" t="s">
        <v>42</v>
      </c>
      <c r="AB155" s="15" t="s">
        <v>281</v>
      </c>
      <c r="AC155" s="15" t="s">
        <v>669</v>
      </c>
      <c r="AD155" s="15" t="s">
        <v>375</v>
      </c>
      <c r="AE155" s="15" t="s">
        <v>456</v>
      </c>
      <c r="AF155" s="15" t="s">
        <v>373</v>
      </c>
      <c r="AG155" s="15" t="s">
        <v>68</v>
      </c>
      <c r="AH155" s="15" t="s">
        <v>68</v>
      </c>
      <c r="AI155" s="15" t="s">
        <v>68</v>
      </c>
      <c r="AJ155" s="15" t="s">
        <v>68</v>
      </c>
      <c r="AK155" s="15" t="s">
        <v>68</v>
      </c>
      <c r="AL155" s="15" t="s">
        <v>375</v>
      </c>
      <c r="AM155" s="15" t="s">
        <v>68</v>
      </c>
      <c r="AN155" s="15" t="s">
        <v>68</v>
      </c>
      <c r="AO155" s="15" t="s">
        <v>68</v>
      </c>
      <c r="AP155" s="15" t="s">
        <v>68</v>
      </c>
      <c r="AQ155" s="24">
        <v>334</v>
      </c>
      <c r="AR155" s="24">
        <v>1670</v>
      </c>
      <c r="AS155" s="24">
        <v>0</v>
      </c>
      <c r="AT155" s="24">
        <v>0</v>
      </c>
      <c r="AU155" s="24">
        <v>0</v>
      </c>
      <c r="AV155" s="24">
        <v>0</v>
      </c>
      <c r="AW155" s="24">
        <f>Table7[[#This Row],[Affected population: IDP (HH) ]]+Table7[[#This Row],[Affected population: Returnee (HH) ]]+Table7[[#This Row],[Affected population: Relocated (HH) ]]</f>
        <v>334</v>
      </c>
      <c r="AX155" s="24">
        <f>Table7[[#This Row],[Affected population: IDP (ind) ]]+Table7[[#This Row],[Affected population: Returnee (ind) ]]+Table7[[#This Row],[Affected population: Relocated (ind) ]]</f>
        <v>1670</v>
      </c>
      <c r="AY155" s="24">
        <v>87</v>
      </c>
      <c r="AZ155" s="24">
        <v>135</v>
      </c>
      <c r="BA155" s="24">
        <v>135</v>
      </c>
      <c r="BB155" s="24">
        <v>175</v>
      </c>
      <c r="BC155" s="24">
        <v>119</v>
      </c>
      <c r="BD155" s="24">
        <v>143</v>
      </c>
      <c r="BE155" s="24">
        <v>279</v>
      </c>
      <c r="BF155" s="24">
        <v>477</v>
      </c>
      <c r="BG155" s="24">
        <v>48</v>
      </c>
      <c r="BH155" s="24">
        <v>72</v>
      </c>
      <c r="BI155" s="24">
        <f>Table7[[#This Row],[M &lt;1]]+Table7[[#This Row],[M 1-5]]+Table7[[#This Row],[M 6-17]]+Table7[[#This Row],[M 18-59 ]]+Table7[[#This Row],[M &gt;60]]</f>
        <v>668</v>
      </c>
      <c r="BJ155" s="24">
        <f>Table7[[#This Row],[F &lt;1]]+Table7[[#This Row],[F 1-5]]+Table7[[#This Row],[F 6-17 ]]+Table7[[#This Row],[F 18-59]]+Table7[[#This Row],[F &gt;60 ]]</f>
        <v>1002</v>
      </c>
      <c r="BK155" s="24">
        <f>Table7[[#This Row],[M total]]+Table7[[#This Row],[F total]]</f>
        <v>1670</v>
      </c>
      <c r="BL155" s="24" t="b">
        <f>Table7[[#This Row],[Total individuals]]=Table7[[#This Row],[Total affected population individuals]]</f>
        <v>1</v>
      </c>
      <c r="BM155" s="15" t="s">
        <v>923</v>
      </c>
      <c r="BN155" s="15" t="s">
        <v>816</v>
      </c>
      <c r="BO155" s="15" t="s">
        <v>924</v>
      </c>
      <c r="BP155" s="15" t="s">
        <v>846</v>
      </c>
      <c r="BQ155" s="15" t="s">
        <v>816</v>
      </c>
      <c r="BR155" s="15" t="s">
        <v>816</v>
      </c>
      <c r="BS155" s="15" t="s">
        <v>846</v>
      </c>
      <c r="BT155" s="15" t="s">
        <v>373</v>
      </c>
      <c r="BU155" s="15" t="s">
        <v>68</v>
      </c>
      <c r="BV155" s="15" t="s">
        <v>396</v>
      </c>
      <c r="BW155" s="15" t="s">
        <v>373</v>
      </c>
      <c r="BX155" s="15" t="s">
        <v>919</v>
      </c>
      <c r="BY155" s="15" t="s">
        <v>375</v>
      </c>
      <c r="BZ155" s="15" t="s">
        <v>396</v>
      </c>
      <c r="CA155" s="15" t="s">
        <v>373</v>
      </c>
      <c r="CB155" s="15" t="s">
        <v>375</v>
      </c>
      <c r="CC155" s="15" t="s">
        <v>377</v>
      </c>
      <c r="CD155" s="15"/>
      <c r="CE155" s="15" t="s">
        <v>378</v>
      </c>
      <c r="CF155" s="15"/>
    </row>
    <row r="156" spans="1:84" s="21" customFormat="1">
      <c r="A156" s="16">
        <v>44089</v>
      </c>
      <c r="B156" s="16">
        <v>44041</v>
      </c>
      <c r="C156" s="16">
        <v>44089</v>
      </c>
      <c r="D156" s="15" t="s">
        <v>384</v>
      </c>
      <c r="E156" s="15" t="s">
        <v>76</v>
      </c>
      <c r="F156" s="15" t="s">
        <v>133</v>
      </c>
      <c r="G156" s="17" t="s">
        <v>134</v>
      </c>
      <c r="H156" s="17" t="s">
        <v>137</v>
      </c>
      <c r="I156" s="15" t="s">
        <v>138</v>
      </c>
      <c r="J156" s="17" t="s">
        <v>925</v>
      </c>
      <c r="K156" s="16" t="s">
        <v>926</v>
      </c>
      <c r="L156" s="41">
        <v>6.9666829999999997</v>
      </c>
      <c r="M156" s="41">
        <v>29.369729</v>
      </c>
      <c r="N156" s="23" t="s">
        <v>30</v>
      </c>
      <c r="O156" s="15" t="s">
        <v>67</v>
      </c>
      <c r="P156" s="18" t="s">
        <v>384</v>
      </c>
      <c r="Q156" s="15" t="s">
        <v>76</v>
      </c>
      <c r="R156" s="17" t="s">
        <v>133</v>
      </c>
      <c r="S156" s="15" t="s">
        <v>134</v>
      </c>
      <c r="T156" s="17" t="s">
        <v>137</v>
      </c>
      <c r="U156" s="17" t="s">
        <v>138</v>
      </c>
      <c r="V156" s="15" t="s">
        <v>927</v>
      </c>
      <c r="W156" s="15">
        <v>6.9900989999999998</v>
      </c>
      <c r="X156" s="15">
        <v>29.369568000000001</v>
      </c>
      <c r="Y156" s="15" t="s">
        <v>370</v>
      </c>
      <c r="Z156" s="15" t="s">
        <v>37</v>
      </c>
      <c r="AA156" s="15" t="s">
        <v>42</v>
      </c>
      <c r="AB156" s="15" t="s">
        <v>281</v>
      </c>
      <c r="AC156" s="15" t="s">
        <v>372</v>
      </c>
      <c r="AD156" s="15" t="s">
        <v>373</v>
      </c>
      <c r="AE156" s="22" t="s">
        <v>395</v>
      </c>
      <c r="AF156" s="15" t="s">
        <v>373</v>
      </c>
      <c r="AG156" s="15" t="s">
        <v>68</v>
      </c>
      <c r="AH156" s="15" t="s">
        <v>68</v>
      </c>
      <c r="AI156" s="15" t="s">
        <v>68</v>
      </c>
      <c r="AJ156" s="15" t="s">
        <v>68</v>
      </c>
      <c r="AK156" s="15" t="s">
        <v>68</v>
      </c>
      <c r="AL156" s="15" t="s">
        <v>68</v>
      </c>
      <c r="AM156" s="15" t="s">
        <v>68</v>
      </c>
      <c r="AN156" s="15" t="s">
        <v>68</v>
      </c>
      <c r="AO156" s="15" t="s">
        <v>485</v>
      </c>
      <c r="AP156" s="15" t="s">
        <v>375</v>
      </c>
      <c r="AQ156" s="24">
        <v>68</v>
      </c>
      <c r="AR156" s="24">
        <v>430</v>
      </c>
      <c r="AS156" s="24">
        <v>0</v>
      </c>
      <c r="AT156" s="24">
        <v>0</v>
      </c>
      <c r="AU156" s="24">
        <v>0</v>
      </c>
      <c r="AV156" s="24">
        <v>0</v>
      </c>
      <c r="AW156" s="24">
        <f>Table7[[#This Row],[Affected population: IDP (HH) ]]+Table7[[#This Row],[Affected population: Returnee (HH) ]]+Table7[[#This Row],[Affected population: Relocated (HH) ]]</f>
        <v>68</v>
      </c>
      <c r="AX156" s="24">
        <f>Table7[[#This Row],[Affected population: IDP (ind) ]]+Table7[[#This Row],[Affected population: Returnee (ind) ]]+Table7[[#This Row],[Affected population: Relocated (ind) ]]</f>
        <v>430</v>
      </c>
      <c r="AY156" s="24">
        <v>13</v>
      </c>
      <c r="AZ156" s="24">
        <v>14</v>
      </c>
      <c r="BA156" s="24">
        <v>23</v>
      </c>
      <c r="BB156" s="24">
        <v>25</v>
      </c>
      <c r="BC156" s="24">
        <v>36</v>
      </c>
      <c r="BD156" s="24">
        <v>42</v>
      </c>
      <c r="BE156" s="24">
        <v>90</v>
      </c>
      <c r="BF156" s="24">
        <v>146</v>
      </c>
      <c r="BG156" s="24">
        <v>16</v>
      </c>
      <c r="BH156" s="24">
        <v>25</v>
      </c>
      <c r="BI156" s="24">
        <f>Table7[[#This Row],[M &lt;1]]+Table7[[#This Row],[M 1-5]]+Table7[[#This Row],[M 6-17]]+Table7[[#This Row],[M 18-59 ]]+Table7[[#This Row],[M &gt;60]]</f>
        <v>178</v>
      </c>
      <c r="BJ156" s="24">
        <f>Table7[[#This Row],[F &lt;1]]+Table7[[#This Row],[F 1-5]]+Table7[[#This Row],[F 6-17 ]]+Table7[[#This Row],[F 18-59]]+Table7[[#This Row],[F &gt;60 ]]</f>
        <v>252</v>
      </c>
      <c r="BK156" s="24">
        <f>Table7[[#This Row],[M total]]+Table7[[#This Row],[F total]]</f>
        <v>430</v>
      </c>
      <c r="BL156" s="24" t="b">
        <f>Table7[[#This Row],[Total individuals]]=Table7[[#This Row],[Total affected population individuals]]</f>
        <v>1</v>
      </c>
      <c r="BM156" s="15" t="s">
        <v>816</v>
      </c>
      <c r="BN156" s="15" t="s">
        <v>816</v>
      </c>
      <c r="BO156" s="15" t="s">
        <v>816</v>
      </c>
      <c r="BP156" s="15" t="s">
        <v>844</v>
      </c>
      <c r="BQ156" s="15" t="s">
        <v>816</v>
      </c>
      <c r="BR156" s="15" t="s">
        <v>816</v>
      </c>
      <c r="BS156" s="15" t="s">
        <v>844</v>
      </c>
      <c r="BT156" s="15" t="s">
        <v>373</v>
      </c>
      <c r="BU156" s="15" t="s">
        <v>68</v>
      </c>
      <c r="BV156" s="15" t="s">
        <v>373</v>
      </c>
      <c r="BW156" s="15" t="s">
        <v>373</v>
      </c>
      <c r="BX156" s="15" t="s">
        <v>373</v>
      </c>
      <c r="BY156" s="15" t="s">
        <v>928</v>
      </c>
      <c r="BZ156" s="15" t="s">
        <v>373</v>
      </c>
      <c r="CA156" s="15" t="s">
        <v>373</v>
      </c>
      <c r="CB156" s="15" t="s">
        <v>852</v>
      </c>
      <c r="CC156" s="15" t="s">
        <v>377</v>
      </c>
      <c r="CD156" s="15"/>
      <c r="CE156" s="15" t="s">
        <v>430</v>
      </c>
      <c r="CF156" s="15"/>
    </row>
    <row r="157" spans="1:84" s="21" customFormat="1">
      <c r="A157" s="16">
        <v>44089</v>
      </c>
      <c r="B157" s="16">
        <v>44027</v>
      </c>
      <c r="C157" s="16">
        <v>44084</v>
      </c>
      <c r="D157" s="15" t="s">
        <v>500</v>
      </c>
      <c r="E157" s="15" t="s">
        <v>91</v>
      </c>
      <c r="F157" s="15" t="s">
        <v>233</v>
      </c>
      <c r="G157" s="15" t="s">
        <v>234</v>
      </c>
      <c r="H157" s="15" t="s">
        <v>716</v>
      </c>
      <c r="I157" s="15" t="s">
        <v>717</v>
      </c>
      <c r="J157" s="17" t="s">
        <v>929</v>
      </c>
      <c r="K157" s="16" t="s">
        <v>930</v>
      </c>
      <c r="L157" s="41">
        <v>8.1869800000000001</v>
      </c>
      <c r="M157" s="41">
        <v>28.737217000000001</v>
      </c>
      <c r="N157" s="23" t="s">
        <v>30</v>
      </c>
      <c r="O157" s="15" t="s">
        <v>67</v>
      </c>
      <c r="P157" s="18" t="s">
        <v>500</v>
      </c>
      <c r="Q157" s="15" t="s">
        <v>91</v>
      </c>
      <c r="R157" s="15" t="s">
        <v>233</v>
      </c>
      <c r="S157" s="15" t="s">
        <v>234</v>
      </c>
      <c r="T157" s="15" t="s">
        <v>716</v>
      </c>
      <c r="U157" s="15" t="s">
        <v>717</v>
      </c>
      <c r="V157" s="15" t="s">
        <v>931</v>
      </c>
      <c r="W157" s="15">
        <v>8.0633099999999995</v>
      </c>
      <c r="X157" s="15">
        <v>28.591200000000001</v>
      </c>
      <c r="Y157" s="15" t="s">
        <v>872</v>
      </c>
      <c r="Z157" s="15" t="s">
        <v>37</v>
      </c>
      <c r="AA157" s="15" t="s">
        <v>392</v>
      </c>
      <c r="AB157" s="15" t="s">
        <v>281</v>
      </c>
      <c r="AC157" s="15" t="s">
        <v>372</v>
      </c>
      <c r="AD157" s="15" t="s">
        <v>373</v>
      </c>
      <c r="AE157" s="15" t="s">
        <v>374</v>
      </c>
      <c r="AF157" s="15" t="s">
        <v>373</v>
      </c>
      <c r="AG157" s="15" t="s">
        <v>68</v>
      </c>
      <c r="AH157" s="15" t="s">
        <v>68</v>
      </c>
      <c r="AI157" s="15" t="s">
        <v>68</v>
      </c>
      <c r="AJ157" s="15" t="s">
        <v>68</v>
      </c>
      <c r="AK157" s="15" t="s">
        <v>68</v>
      </c>
      <c r="AL157" s="15" t="s">
        <v>375</v>
      </c>
      <c r="AM157" s="15" t="s">
        <v>68</v>
      </c>
      <c r="AN157" s="15" t="s">
        <v>68</v>
      </c>
      <c r="AO157" s="15" t="s">
        <v>68</v>
      </c>
      <c r="AP157" s="15" t="s">
        <v>68</v>
      </c>
      <c r="AQ157" s="24">
        <v>269</v>
      </c>
      <c r="AR157" s="24">
        <v>1400</v>
      </c>
      <c r="AS157" s="24">
        <v>0</v>
      </c>
      <c r="AT157" s="24">
        <v>0</v>
      </c>
      <c r="AU157" s="24">
        <v>0</v>
      </c>
      <c r="AV157" s="24">
        <v>0</v>
      </c>
      <c r="AW157" s="24">
        <f>Table7[[#This Row],[Affected population: IDP (HH) ]]+Table7[[#This Row],[Affected population: Returnee (HH) ]]+Table7[[#This Row],[Affected population: Relocated (HH) ]]</f>
        <v>269</v>
      </c>
      <c r="AX157" s="24">
        <f>Table7[[#This Row],[Affected population: IDP (ind) ]]+Table7[[#This Row],[Affected population: Returnee (ind) ]]+Table7[[#This Row],[Affected population: Relocated (ind) ]]</f>
        <v>1400</v>
      </c>
      <c r="AY157" s="24">
        <v>43</v>
      </c>
      <c r="AZ157" s="24">
        <v>74</v>
      </c>
      <c r="BA157" s="24">
        <v>57</v>
      </c>
      <c r="BB157" s="24">
        <v>88</v>
      </c>
      <c r="BC157" s="24">
        <v>123</v>
      </c>
      <c r="BD157" s="24">
        <v>238</v>
      </c>
      <c r="BE157" s="24">
        <v>218</v>
      </c>
      <c r="BF157" s="24">
        <v>216</v>
      </c>
      <c r="BG157" s="24">
        <v>170</v>
      </c>
      <c r="BH157" s="24">
        <v>173</v>
      </c>
      <c r="BI157" s="24">
        <f>Table7[[#This Row],[M &lt;1]]+Table7[[#This Row],[M 1-5]]+Table7[[#This Row],[M 6-17]]+Table7[[#This Row],[M 18-59 ]]+Table7[[#This Row],[M &gt;60]]</f>
        <v>611</v>
      </c>
      <c r="BJ157" s="24">
        <f>Table7[[#This Row],[F &lt;1]]+Table7[[#This Row],[F 1-5]]+Table7[[#This Row],[F 6-17 ]]+Table7[[#This Row],[F 18-59]]+Table7[[#This Row],[F &gt;60 ]]</f>
        <v>789</v>
      </c>
      <c r="BK157" s="24">
        <f>Table7[[#This Row],[M total]]+Table7[[#This Row],[F total]]</f>
        <v>1400</v>
      </c>
      <c r="BL157" s="24" t="b">
        <f>Table7[[#This Row],[Total individuals]]=Table7[[#This Row],[Total affected population individuals]]</f>
        <v>1</v>
      </c>
      <c r="BM157" s="15" t="s">
        <v>375</v>
      </c>
      <c r="BN157" s="15" t="s">
        <v>373</v>
      </c>
      <c r="BO157" s="15" t="s">
        <v>375</v>
      </c>
      <c r="BP157" s="15" t="s">
        <v>375</v>
      </c>
      <c r="BQ157" s="15" t="s">
        <v>373</v>
      </c>
      <c r="BR157" s="15" t="s">
        <v>375</v>
      </c>
      <c r="BS157" s="15" t="s">
        <v>375</v>
      </c>
      <c r="BT157" s="15" t="s">
        <v>373</v>
      </c>
      <c r="BU157" s="15" t="s">
        <v>68</v>
      </c>
      <c r="BV157" s="15" t="s">
        <v>373</v>
      </c>
      <c r="BW157" s="15" t="s">
        <v>373</v>
      </c>
      <c r="BX157" s="15" t="s">
        <v>373</v>
      </c>
      <c r="BY157" s="15" t="s">
        <v>396</v>
      </c>
      <c r="BZ157" s="15" t="s">
        <v>373</v>
      </c>
      <c r="CA157" s="15" t="s">
        <v>396</v>
      </c>
      <c r="CB157" s="15" t="s">
        <v>396</v>
      </c>
      <c r="CC157" s="15" t="s">
        <v>373</v>
      </c>
      <c r="CD157" s="15"/>
      <c r="CE157" s="15" t="s">
        <v>378</v>
      </c>
      <c r="CF157" s="15"/>
    </row>
    <row r="158" spans="1:84" s="21" customFormat="1">
      <c r="A158" s="16">
        <v>44089</v>
      </c>
      <c r="B158" s="16">
        <v>44041</v>
      </c>
      <c r="C158" s="16">
        <v>44089</v>
      </c>
      <c r="D158" s="15" t="s">
        <v>384</v>
      </c>
      <c r="E158" s="15" t="s">
        <v>76</v>
      </c>
      <c r="F158" s="15" t="s">
        <v>133</v>
      </c>
      <c r="G158" s="17" t="s">
        <v>134</v>
      </c>
      <c r="H158" s="15" t="s">
        <v>137</v>
      </c>
      <c r="I158" s="15" t="s">
        <v>138</v>
      </c>
      <c r="J158" s="15" t="s">
        <v>736</v>
      </c>
      <c r="K158" s="16" t="s">
        <v>932</v>
      </c>
      <c r="L158" s="41">
        <v>7.10138889</v>
      </c>
      <c r="M158" s="41">
        <v>29.425000000000001</v>
      </c>
      <c r="N158" s="23" t="s">
        <v>30</v>
      </c>
      <c r="O158" s="15" t="s">
        <v>67</v>
      </c>
      <c r="P158" s="18" t="s">
        <v>384</v>
      </c>
      <c r="Q158" s="15" t="s">
        <v>76</v>
      </c>
      <c r="R158" s="17" t="s">
        <v>133</v>
      </c>
      <c r="S158" s="15" t="s">
        <v>134</v>
      </c>
      <c r="T158" s="15" t="s">
        <v>137</v>
      </c>
      <c r="U158" s="15" t="s">
        <v>138</v>
      </c>
      <c r="V158" s="15" t="s">
        <v>933</v>
      </c>
      <c r="W158" s="15">
        <v>7.0126999999999997</v>
      </c>
      <c r="X158" s="15">
        <v>29.379560000000001</v>
      </c>
      <c r="Y158" s="15" t="s">
        <v>370</v>
      </c>
      <c r="Z158" s="15" t="s">
        <v>37</v>
      </c>
      <c r="AA158" s="15" t="s">
        <v>42</v>
      </c>
      <c r="AB158" s="15" t="s">
        <v>281</v>
      </c>
      <c r="AC158" s="15" t="s">
        <v>372</v>
      </c>
      <c r="AD158" s="15" t="s">
        <v>373</v>
      </c>
      <c r="AE158" s="22" t="s">
        <v>395</v>
      </c>
      <c r="AF158" s="15" t="s">
        <v>373</v>
      </c>
      <c r="AG158" s="15" t="s">
        <v>68</v>
      </c>
      <c r="AH158" s="15" t="s">
        <v>68</v>
      </c>
      <c r="AI158" s="15" t="s">
        <v>68</v>
      </c>
      <c r="AJ158" s="15" t="s">
        <v>68</v>
      </c>
      <c r="AK158" s="15" t="s">
        <v>68</v>
      </c>
      <c r="AL158" s="15" t="s">
        <v>68</v>
      </c>
      <c r="AM158" s="15" t="s">
        <v>68</v>
      </c>
      <c r="AN158" s="15" t="s">
        <v>68</v>
      </c>
      <c r="AO158" s="15" t="s">
        <v>485</v>
      </c>
      <c r="AP158" s="15" t="s">
        <v>375</v>
      </c>
      <c r="AQ158" s="24">
        <v>161</v>
      </c>
      <c r="AR158" s="24">
        <v>1040</v>
      </c>
      <c r="AS158" s="24">
        <v>0</v>
      </c>
      <c r="AT158" s="24">
        <v>0</v>
      </c>
      <c r="AU158" s="24">
        <v>0</v>
      </c>
      <c r="AV158" s="24">
        <v>0</v>
      </c>
      <c r="AW158" s="24">
        <f>Table7[[#This Row],[Affected population: IDP (HH) ]]+Table7[[#This Row],[Affected population: Returnee (HH) ]]+Table7[[#This Row],[Affected population: Relocated (HH) ]]</f>
        <v>161</v>
      </c>
      <c r="AX158" s="24">
        <f>Table7[[#This Row],[Affected population: IDP (ind) ]]+Table7[[#This Row],[Affected population: Returnee (ind) ]]+Table7[[#This Row],[Affected population: Relocated (ind) ]]</f>
        <v>1040</v>
      </c>
      <c r="AY158" s="24">
        <v>18</v>
      </c>
      <c r="AZ158" s="24">
        <v>29</v>
      </c>
      <c r="BA158" s="24">
        <v>31</v>
      </c>
      <c r="BB158" s="24">
        <v>37</v>
      </c>
      <c r="BC158" s="24">
        <v>86</v>
      </c>
      <c r="BD158" s="24">
        <v>102</v>
      </c>
      <c r="BE158" s="24">
        <v>257</v>
      </c>
      <c r="BF158" s="24">
        <v>382</v>
      </c>
      <c r="BG158" s="24">
        <v>38</v>
      </c>
      <c r="BH158" s="24">
        <v>60</v>
      </c>
      <c r="BI158" s="24">
        <f>Table7[[#This Row],[M &lt;1]]+Table7[[#This Row],[M 1-5]]+Table7[[#This Row],[M 6-17]]+Table7[[#This Row],[M 18-59 ]]+Table7[[#This Row],[M &gt;60]]</f>
        <v>430</v>
      </c>
      <c r="BJ158" s="24">
        <f>Table7[[#This Row],[F &lt;1]]+Table7[[#This Row],[F 1-5]]+Table7[[#This Row],[F 6-17 ]]+Table7[[#This Row],[F 18-59]]+Table7[[#This Row],[F &gt;60 ]]</f>
        <v>610</v>
      </c>
      <c r="BK158" s="24">
        <f>Table7[[#This Row],[M total]]+Table7[[#This Row],[F total]]</f>
        <v>1040</v>
      </c>
      <c r="BL158" s="24" t="b">
        <f>Table7[[#This Row],[Total individuals]]=Table7[[#This Row],[Total affected population individuals]]</f>
        <v>1</v>
      </c>
      <c r="BM158" s="15" t="s">
        <v>816</v>
      </c>
      <c r="BN158" s="15" t="s">
        <v>816</v>
      </c>
      <c r="BO158" s="15" t="s">
        <v>816</v>
      </c>
      <c r="BP158" s="15" t="s">
        <v>844</v>
      </c>
      <c r="BQ158" s="15" t="s">
        <v>816</v>
      </c>
      <c r="BR158" s="15" t="s">
        <v>816</v>
      </c>
      <c r="BS158" s="15" t="s">
        <v>844</v>
      </c>
      <c r="BT158" s="15" t="s">
        <v>373</v>
      </c>
      <c r="BU158" s="15" t="s">
        <v>68</v>
      </c>
      <c r="BV158" s="15" t="s">
        <v>852</v>
      </c>
      <c r="BW158" s="15" t="s">
        <v>373</v>
      </c>
      <c r="BX158" s="15" t="s">
        <v>373</v>
      </c>
      <c r="BY158" s="15" t="s">
        <v>852</v>
      </c>
      <c r="BZ158" s="15" t="s">
        <v>373</v>
      </c>
      <c r="CA158" s="15" t="s">
        <v>373</v>
      </c>
      <c r="CB158" s="15" t="s">
        <v>852</v>
      </c>
      <c r="CC158" s="15" t="s">
        <v>377</v>
      </c>
      <c r="CD158" s="15"/>
      <c r="CE158" s="15" t="s">
        <v>430</v>
      </c>
      <c r="CF158" s="15"/>
    </row>
    <row r="159" spans="1:84" s="21" customFormat="1">
      <c r="A159" s="16">
        <v>44089</v>
      </c>
      <c r="B159" s="16">
        <v>44037</v>
      </c>
      <c r="C159" s="16">
        <v>44089</v>
      </c>
      <c r="D159" s="15" t="s">
        <v>384</v>
      </c>
      <c r="E159" s="15" t="s">
        <v>76</v>
      </c>
      <c r="F159" s="15" t="s">
        <v>133</v>
      </c>
      <c r="G159" s="17" t="s">
        <v>134</v>
      </c>
      <c r="H159" s="15" t="s">
        <v>139</v>
      </c>
      <c r="I159" s="17" t="s">
        <v>140</v>
      </c>
      <c r="J159" s="15" t="s">
        <v>736</v>
      </c>
      <c r="K159" s="16" t="s">
        <v>934</v>
      </c>
      <c r="L159" s="41">
        <v>7.0627719999999998</v>
      </c>
      <c r="M159" s="41">
        <v>29.092445000000001</v>
      </c>
      <c r="N159" s="23" t="s">
        <v>30</v>
      </c>
      <c r="O159" s="15" t="s">
        <v>67</v>
      </c>
      <c r="P159" s="18" t="s">
        <v>384</v>
      </c>
      <c r="Q159" s="15" t="s">
        <v>76</v>
      </c>
      <c r="R159" s="17" t="s">
        <v>133</v>
      </c>
      <c r="S159" s="15" t="s">
        <v>134</v>
      </c>
      <c r="T159" s="15" t="s">
        <v>139</v>
      </c>
      <c r="U159" s="17" t="s">
        <v>140</v>
      </c>
      <c r="V159" s="15" t="s">
        <v>935</v>
      </c>
      <c r="W159" s="15">
        <v>7.2960310000000002</v>
      </c>
      <c r="X159" s="15">
        <v>29.034502</v>
      </c>
      <c r="Y159" s="15" t="s">
        <v>411</v>
      </c>
      <c r="Z159" s="15" t="s">
        <v>37</v>
      </c>
      <c r="AA159" s="15" t="s">
        <v>42</v>
      </c>
      <c r="AB159" s="15" t="s">
        <v>281</v>
      </c>
      <c r="AC159" s="15" t="s">
        <v>372</v>
      </c>
      <c r="AD159" s="15" t="s">
        <v>373</v>
      </c>
      <c r="AE159" s="15" t="s">
        <v>456</v>
      </c>
      <c r="AF159" s="15" t="s">
        <v>373</v>
      </c>
      <c r="AG159" s="15" t="s">
        <v>68</v>
      </c>
      <c r="AH159" s="15" t="s">
        <v>68</v>
      </c>
      <c r="AI159" s="15" t="s">
        <v>68</v>
      </c>
      <c r="AJ159" s="15" t="s">
        <v>68</v>
      </c>
      <c r="AK159" s="15" t="s">
        <v>68</v>
      </c>
      <c r="AL159" s="15" t="s">
        <v>373</v>
      </c>
      <c r="AM159" s="15" t="s">
        <v>377</v>
      </c>
      <c r="AN159" s="15" t="s">
        <v>377</v>
      </c>
      <c r="AO159" s="15" t="s">
        <v>395</v>
      </c>
      <c r="AP159" s="15" t="s">
        <v>68</v>
      </c>
      <c r="AQ159" s="24">
        <v>97</v>
      </c>
      <c r="AR159" s="24">
        <v>565</v>
      </c>
      <c r="AS159" s="24">
        <v>0</v>
      </c>
      <c r="AT159" s="24">
        <v>0</v>
      </c>
      <c r="AU159" s="24">
        <v>0</v>
      </c>
      <c r="AV159" s="24">
        <v>0</v>
      </c>
      <c r="AW159" s="24">
        <f>Table7[[#This Row],[Affected population: IDP (HH) ]]+Table7[[#This Row],[Affected population: Returnee (HH) ]]+Table7[[#This Row],[Affected population: Relocated (HH) ]]</f>
        <v>97</v>
      </c>
      <c r="AX159" s="24">
        <f>Table7[[#This Row],[Affected population: IDP (ind) ]]+Table7[[#This Row],[Affected population: Returnee (ind) ]]+Table7[[#This Row],[Affected population: Relocated (ind) ]]</f>
        <v>565</v>
      </c>
      <c r="AY159" s="24">
        <v>25</v>
      </c>
      <c r="AZ159" s="24">
        <v>30</v>
      </c>
      <c r="BA159" s="24">
        <v>38</v>
      </c>
      <c r="BB159" s="24">
        <v>45</v>
      </c>
      <c r="BC159" s="24">
        <v>83</v>
      </c>
      <c r="BD159" s="24">
        <v>103</v>
      </c>
      <c r="BE159" s="24">
        <v>93</v>
      </c>
      <c r="BF159" s="24">
        <v>116</v>
      </c>
      <c r="BG159" s="24">
        <v>15</v>
      </c>
      <c r="BH159" s="24">
        <v>17</v>
      </c>
      <c r="BI159" s="24">
        <f>Table7[[#This Row],[M &lt;1]]+Table7[[#This Row],[M 1-5]]+Table7[[#This Row],[M 6-17]]+Table7[[#This Row],[M 18-59 ]]+Table7[[#This Row],[M &gt;60]]</f>
        <v>254</v>
      </c>
      <c r="BJ159" s="24">
        <f>Table7[[#This Row],[F &lt;1]]+Table7[[#This Row],[F 1-5]]+Table7[[#This Row],[F 6-17 ]]+Table7[[#This Row],[F 18-59]]+Table7[[#This Row],[F &gt;60 ]]</f>
        <v>311</v>
      </c>
      <c r="BK159" s="24">
        <f>Table7[[#This Row],[M total]]+Table7[[#This Row],[F total]]</f>
        <v>565</v>
      </c>
      <c r="BL159" s="24" t="b">
        <f>Table7[[#This Row],[Total individuals]]=Table7[[#This Row],[Total affected population individuals]]</f>
        <v>1</v>
      </c>
      <c r="BM159" s="15" t="s">
        <v>816</v>
      </c>
      <c r="BN159" s="15" t="s">
        <v>816</v>
      </c>
      <c r="BO159" s="15" t="s">
        <v>816</v>
      </c>
      <c r="BP159" s="15" t="s">
        <v>844</v>
      </c>
      <c r="BQ159" s="15" t="s">
        <v>816</v>
      </c>
      <c r="BR159" s="15" t="s">
        <v>816</v>
      </c>
      <c r="BS159" s="15" t="s">
        <v>816</v>
      </c>
      <c r="BT159" s="15" t="s">
        <v>373</v>
      </c>
      <c r="BU159" s="15" t="s">
        <v>68</v>
      </c>
      <c r="BV159" s="15" t="s">
        <v>373</v>
      </c>
      <c r="BW159" s="15" t="s">
        <v>373</v>
      </c>
      <c r="BX159" s="15" t="s">
        <v>373</v>
      </c>
      <c r="BY159" s="15" t="s">
        <v>373</v>
      </c>
      <c r="BZ159" s="15" t="s">
        <v>373</v>
      </c>
      <c r="CA159" s="15" t="s">
        <v>373</v>
      </c>
      <c r="CB159" s="15" t="s">
        <v>373</v>
      </c>
      <c r="CC159" s="15" t="s">
        <v>909</v>
      </c>
      <c r="CD159" s="15"/>
      <c r="CE159" s="15" t="s">
        <v>430</v>
      </c>
      <c r="CF159" s="15"/>
    </row>
    <row r="160" spans="1:84" s="21" customFormat="1">
      <c r="A160" s="16">
        <v>44089</v>
      </c>
      <c r="B160" s="16">
        <v>44047</v>
      </c>
      <c r="C160" s="16">
        <v>44089</v>
      </c>
      <c r="D160" s="15" t="s">
        <v>431</v>
      </c>
      <c r="E160" s="15" t="s">
        <v>97</v>
      </c>
      <c r="F160" s="15" t="s">
        <v>267</v>
      </c>
      <c r="G160" s="15" t="s">
        <v>268</v>
      </c>
      <c r="H160" s="15" t="s">
        <v>269</v>
      </c>
      <c r="I160" s="15" t="s">
        <v>270</v>
      </c>
      <c r="J160" s="15" t="s">
        <v>736</v>
      </c>
      <c r="K160" s="16" t="s">
        <v>936</v>
      </c>
      <c r="L160" s="41">
        <v>5.0391066000000002</v>
      </c>
      <c r="M160" s="41">
        <v>29.441626299999999</v>
      </c>
      <c r="N160" s="23" t="s">
        <v>30</v>
      </c>
      <c r="O160" s="15" t="s">
        <v>67</v>
      </c>
      <c r="P160" s="18" t="s">
        <v>431</v>
      </c>
      <c r="Q160" s="22" t="s">
        <v>97</v>
      </c>
      <c r="R160" s="15" t="s">
        <v>267</v>
      </c>
      <c r="S160" s="15" t="s">
        <v>268</v>
      </c>
      <c r="T160" s="15" t="s">
        <v>269</v>
      </c>
      <c r="U160" s="15" t="s">
        <v>270</v>
      </c>
      <c r="V160" s="15" t="s">
        <v>936</v>
      </c>
      <c r="W160" s="15">
        <v>5.0391066000000002</v>
      </c>
      <c r="X160" s="15">
        <v>29.441626299999999</v>
      </c>
      <c r="Y160" s="15" t="s">
        <v>411</v>
      </c>
      <c r="Z160" s="15" t="s">
        <v>37</v>
      </c>
      <c r="AA160" s="15" t="s">
        <v>42</v>
      </c>
      <c r="AB160" s="15" t="s">
        <v>281</v>
      </c>
      <c r="AC160" s="15" t="s">
        <v>372</v>
      </c>
      <c r="AD160" s="15" t="s">
        <v>375</v>
      </c>
      <c r="AE160" s="22" t="s">
        <v>395</v>
      </c>
      <c r="AF160" s="15" t="s">
        <v>373</v>
      </c>
      <c r="AG160" s="15" t="s">
        <v>68</v>
      </c>
      <c r="AH160" s="15" t="s">
        <v>68</v>
      </c>
      <c r="AI160" s="15" t="s">
        <v>68</v>
      </c>
      <c r="AJ160" s="15" t="s">
        <v>68</v>
      </c>
      <c r="AK160" s="15" t="s">
        <v>68</v>
      </c>
      <c r="AL160" s="15" t="s">
        <v>373</v>
      </c>
      <c r="AM160" s="15" t="s">
        <v>377</v>
      </c>
      <c r="AN160" s="15" t="s">
        <v>377</v>
      </c>
      <c r="AO160" s="15" t="s">
        <v>456</v>
      </c>
      <c r="AP160" s="15" t="s">
        <v>68</v>
      </c>
      <c r="AQ160" s="24">
        <v>75</v>
      </c>
      <c r="AR160" s="24">
        <v>450</v>
      </c>
      <c r="AS160" s="24">
        <v>0</v>
      </c>
      <c r="AT160" s="24">
        <v>0</v>
      </c>
      <c r="AU160" s="24">
        <v>0</v>
      </c>
      <c r="AV160" s="24">
        <v>0</v>
      </c>
      <c r="AW160" s="24">
        <f>Table7[[#This Row],[Affected population: IDP (HH) ]]+Table7[[#This Row],[Affected population: Returnee (HH) ]]+Table7[[#This Row],[Affected population: Relocated (HH) ]]</f>
        <v>75</v>
      </c>
      <c r="AX160" s="24">
        <f>Table7[[#This Row],[Affected population: IDP (ind) ]]+Table7[[#This Row],[Affected population: Returnee (ind) ]]+Table7[[#This Row],[Affected population: Relocated (ind) ]]</f>
        <v>450</v>
      </c>
      <c r="AY160" s="24">
        <v>3</v>
      </c>
      <c r="AZ160" s="24">
        <v>4</v>
      </c>
      <c r="BA160" s="24">
        <v>14</v>
      </c>
      <c r="BB160" s="24">
        <v>16</v>
      </c>
      <c r="BC160" s="24">
        <v>37</v>
      </c>
      <c r="BD160" s="24">
        <v>44</v>
      </c>
      <c r="BE160" s="24">
        <v>115</v>
      </c>
      <c r="BF160" s="24">
        <v>174</v>
      </c>
      <c r="BG160" s="24">
        <v>17</v>
      </c>
      <c r="BH160" s="24">
        <v>26</v>
      </c>
      <c r="BI160" s="24">
        <f>Table7[[#This Row],[M &lt;1]]+Table7[[#This Row],[M 1-5]]+Table7[[#This Row],[M 6-17]]+Table7[[#This Row],[M 18-59 ]]+Table7[[#This Row],[M &gt;60]]</f>
        <v>186</v>
      </c>
      <c r="BJ160" s="24">
        <f>Table7[[#This Row],[F &lt;1]]+Table7[[#This Row],[F 1-5]]+Table7[[#This Row],[F 6-17 ]]+Table7[[#This Row],[F 18-59]]+Table7[[#This Row],[F &gt;60 ]]</f>
        <v>264</v>
      </c>
      <c r="BK160" s="24">
        <f>Table7[[#This Row],[M total]]+Table7[[#This Row],[F total]]</f>
        <v>450</v>
      </c>
      <c r="BL160" s="24" t="b">
        <f>Table7[[#This Row],[Total individuals]]=Table7[[#This Row],[Total affected population individuals]]</f>
        <v>1</v>
      </c>
      <c r="BM160" s="15" t="s">
        <v>816</v>
      </c>
      <c r="BN160" s="15" t="s">
        <v>844</v>
      </c>
      <c r="BO160" s="15" t="s">
        <v>844</v>
      </c>
      <c r="BP160" s="15" t="s">
        <v>844</v>
      </c>
      <c r="BQ160" s="15" t="s">
        <v>816</v>
      </c>
      <c r="BR160" s="15" t="s">
        <v>816</v>
      </c>
      <c r="BS160" s="15" t="s">
        <v>844</v>
      </c>
      <c r="BT160" s="15" t="s">
        <v>373</v>
      </c>
      <c r="BU160" s="15" t="s">
        <v>68</v>
      </c>
      <c r="BV160" s="15" t="s">
        <v>373</v>
      </c>
      <c r="BW160" s="15" t="s">
        <v>373</v>
      </c>
      <c r="BX160" s="15" t="s">
        <v>373</v>
      </c>
      <c r="BY160" s="15" t="s">
        <v>373</v>
      </c>
      <c r="BZ160" s="15" t="s">
        <v>373</v>
      </c>
      <c r="CA160" s="15" t="s">
        <v>373</v>
      </c>
      <c r="CB160" s="15" t="s">
        <v>373</v>
      </c>
      <c r="CC160" s="15" t="s">
        <v>373</v>
      </c>
      <c r="CD160" s="15"/>
      <c r="CE160" s="15" t="s">
        <v>430</v>
      </c>
      <c r="CF160" s="15"/>
    </row>
    <row r="161" spans="1:84" s="21" customFormat="1">
      <c r="A161" s="16">
        <v>44089</v>
      </c>
      <c r="B161" s="16">
        <v>44047</v>
      </c>
      <c r="C161" s="16">
        <v>44089</v>
      </c>
      <c r="D161" s="15" t="s">
        <v>431</v>
      </c>
      <c r="E161" s="15" t="s">
        <v>97</v>
      </c>
      <c r="F161" s="15" t="s">
        <v>267</v>
      </c>
      <c r="G161" s="15" t="s">
        <v>268</v>
      </c>
      <c r="H161" s="15" t="s">
        <v>271</v>
      </c>
      <c r="I161" s="15" t="s">
        <v>268</v>
      </c>
      <c r="J161" s="15" t="s">
        <v>736</v>
      </c>
      <c r="K161" s="16" t="s">
        <v>937</v>
      </c>
      <c r="L161" s="41">
        <v>4.8496766999999998</v>
      </c>
      <c r="M161" s="41">
        <v>29.459399999999999</v>
      </c>
      <c r="N161" s="23" t="s">
        <v>30</v>
      </c>
      <c r="O161" s="15" t="s">
        <v>67</v>
      </c>
      <c r="P161" s="18" t="s">
        <v>431</v>
      </c>
      <c r="Q161" s="22" t="s">
        <v>97</v>
      </c>
      <c r="R161" s="15" t="s">
        <v>267</v>
      </c>
      <c r="S161" s="15" t="s">
        <v>268</v>
      </c>
      <c r="T161" s="15" t="s">
        <v>271</v>
      </c>
      <c r="U161" s="15" t="s">
        <v>268</v>
      </c>
      <c r="V161" s="15" t="s">
        <v>938</v>
      </c>
      <c r="W161" s="15">
        <v>4.9355555549999997</v>
      </c>
      <c r="X161" s="15">
        <v>29.435833334000002</v>
      </c>
      <c r="Y161" s="15" t="s">
        <v>411</v>
      </c>
      <c r="Z161" s="15" t="s">
        <v>37</v>
      </c>
      <c r="AA161" s="15" t="s">
        <v>42</v>
      </c>
      <c r="AB161" s="15" t="s">
        <v>281</v>
      </c>
      <c r="AC161" s="15" t="s">
        <v>372</v>
      </c>
      <c r="AD161" s="15" t="s">
        <v>375</v>
      </c>
      <c r="AE161" s="22" t="s">
        <v>395</v>
      </c>
      <c r="AF161" s="15" t="s">
        <v>373</v>
      </c>
      <c r="AG161" s="15" t="s">
        <v>68</v>
      </c>
      <c r="AH161" s="15" t="s">
        <v>68</v>
      </c>
      <c r="AI161" s="15" t="s">
        <v>68</v>
      </c>
      <c r="AJ161" s="15" t="s">
        <v>68</v>
      </c>
      <c r="AK161" s="15" t="s">
        <v>68</v>
      </c>
      <c r="AL161" s="15" t="s">
        <v>373</v>
      </c>
      <c r="AM161" s="15" t="s">
        <v>377</v>
      </c>
      <c r="AN161" s="15" t="s">
        <v>377</v>
      </c>
      <c r="AO161" s="15" t="s">
        <v>456</v>
      </c>
      <c r="AP161" s="15" t="s">
        <v>68</v>
      </c>
      <c r="AQ161" s="24">
        <v>58</v>
      </c>
      <c r="AR161" s="24">
        <v>340</v>
      </c>
      <c r="AS161" s="24">
        <v>0</v>
      </c>
      <c r="AT161" s="24">
        <v>0</v>
      </c>
      <c r="AU161" s="24">
        <v>0</v>
      </c>
      <c r="AV161" s="24">
        <v>0</v>
      </c>
      <c r="AW161" s="24">
        <f>Table7[[#This Row],[Affected population: IDP (HH) ]]+Table7[[#This Row],[Affected population: Returnee (HH) ]]+Table7[[#This Row],[Affected population: Relocated (HH) ]]</f>
        <v>58</v>
      </c>
      <c r="AX161" s="24">
        <f>Table7[[#This Row],[Affected population: IDP (ind) ]]+Table7[[#This Row],[Affected population: Returnee (ind) ]]+Table7[[#This Row],[Affected population: Relocated (ind) ]]</f>
        <v>340</v>
      </c>
      <c r="AY161" s="24">
        <v>3</v>
      </c>
      <c r="AZ161" s="24">
        <v>3</v>
      </c>
      <c r="BA161" s="24">
        <v>10</v>
      </c>
      <c r="BB161" s="24">
        <v>12</v>
      </c>
      <c r="BC161" s="24">
        <v>29</v>
      </c>
      <c r="BD161" s="24">
        <v>34</v>
      </c>
      <c r="BE161" s="24">
        <v>85</v>
      </c>
      <c r="BF161" s="24">
        <v>131</v>
      </c>
      <c r="BG161" s="24">
        <v>13</v>
      </c>
      <c r="BH161" s="24">
        <v>20</v>
      </c>
      <c r="BI161" s="24">
        <f>Table7[[#This Row],[M &lt;1]]+Table7[[#This Row],[M 1-5]]+Table7[[#This Row],[M 6-17]]+Table7[[#This Row],[M 18-59 ]]+Table7[[#This Row],[M &gt;60]]</f>
        <v>140</v>
      </c>
      <c r="BJ161" s="24">
        <f>Table7[[#This Row],[F &lt;1]]+Table7[[#This Row],[F 1-5]]+Table7[[#This Row],[F 6-17 ]]+Table7[[#This Row],[F 18-59]]+Table7[[#This Row],[F &gt;60 ]]</f>
        <v>200</v>
      </c>
      <c r="BK161" s="24">
        <f>Table7[[#This Row],[M total]]+Table7[[#This Row],[F total]]</f>
        <v>340</v>
      </c>
      <c r="BL161" s="24" t="b">
        <f>Table7[[#This Row],[Total individuals]]=Table7[[#This Row],[Total affected population individuals]]</f>
        <v>1</v>
      </c>
      <c r="BM161" s="15" t="s">
        <v>816</v>
      </c>
      <c r="BN161" s="15" t="s">
        <v>844</v>
      </c>
      <c r="BO161" s="15" t="s">
        <v>844</v>
      </c>
      <c r="BP161" s="15" t="s">
        <v>844</v>
      </c>
      <c r="BQ161" s="15" t="s">
        <v>816</v>
      </c>
      <c r="BR161" s="15" t="s">
        <v>816</v>
      </c>
      <c r="BS161" s="15" t="s">
        <v>844</v>
      </c>
      <c r="BT161" s="15" t="s">
        <v>373</v>
      </c>
      <c r="BU161" s="15" t="s">
        <v>68</v>
      </c>
      <c r="BV161" s="15" t="s">
        <v>373</v>
      </c>
      <c r="BW161" s="15" t="s">
        <v>373</v>
      </c>
      <c r="BX161" s="15" t="s">
        <v>373</v>
      </c>
      <c r="BY161" s="15" t="s">
        <v>373</v>
      </c>
      <c r="BZ161" s="15" t="s">
        <v>373</v>
      </c>
      <c r="CA161" s="15" t="s">
        <v>373</v>
      </c>
      <c r="CB161" s="15" t="s">
        <v>373</v>
      </c>
      <c r="CC161" s="15" t="s">
        <v>373</v>
      </c>
      <c r="CD161" s="15"/>
      <c r="CE161" s="15" t="s">
        <v>430</v>
      </c>
      <c r="CF161" s="15"/>
    </row>
    <row r="162" spans="1:84" s="21" customFormat="1">
      <c r="A162" s="16">
        <v>44089</v>
      </c>
      <c r="B162" s="16">
        <v>44078</v>
      </c>
      <c r="C162" s="16">
        <v>44089</v>
      </c>
      <c r="D162" s="15" t="s">
        <v>431</v>
      </c>
      <c r="E162" s="15" t="s">
        <v>97</v>
      </c>
      <c r="F162" s="15" t="s">
        <v>267</v>
      </c>
      <c r="G162" s="15" t="s">
        <v>268</v>
      </c>
      <c r="H162" s="15" t="s">
        <v>271</v>
      </c>
      <c r="I162" s="15" t="s">
        <v>268</v>
      </c>
      <c r="J162" s="17" t="s">
        <v>939</v>
      </c>
      <c r="K162" s="16" t="s">
        <v>940</v>
      </c>
      <c r="L162" s="41">
        <v>4.9147221999999999</v>
      </c>
      <c r="M162" s="41">
        <v>29.476944400000001</v>
      </c>
      <c r="N162" s="23" t="s">
        <v>30</v>
      </c>
      <c r="O162" s="15" t="s">
        <v>67</v>
      </c>
      <c r="P162" s="18" t="s">
        <v>431</v>
      </c>
      <c r="Q162" s="22" t="s">
        <v>97</v>
      </c>
      <c r="R162" s="15" t="s">
        <v>267</v>
      </c>
      <c r="S162" s="15" t="s">
        <v>268</v>
      </c>
      <c r="T162" s="15" t="s">
        <v>271</v>
      </c>
      <c r="U162" s="15" t="s">
        <v>268</v>
      </c>
      <c r="V162" s="15" t="s">
        <v>941</v>
      </c>
      <c r="W162" s="15">
        <v>4.9333669999999996</v>
      </c>
      <c r="X162" s="15">
        <v>29.4026</v>
      </c>
      <c r="Y162" s="15" t="s">
        <v>942</v>
      </c>
      <c r="Z162" s="15" t="s">
        <v>37</v>
      </c>
      <c r="AA162" s="15" t="s">
        <v>42</v>
      </c>
      <c r="AB162" s="15" t="s">
        <v>281</v>
      </c>
      <c r="AC162" s="15" t="s">
        <v>372</v>
      </c>
      <c r="AD162" s="15" t="s">
        <v>375</v>
      </c>
      <c r="AE162" s="22" t="s">
        <v>395</v>
      </c>
      <c r="AF162" s="15" t="s">
        <v>373</v>
      </c>
      <c r="AG162" s="15" t="s">
        <v>68</v>
      </c>
      <c r="AH162" s="15" t="s">
        <v>68</v>
      </c>
      <c r="AI162" s="15" t="s">
        <v>68</v>
      </c>
      <c r="AJ162" s="15" t="s">
        <v>68</v>
      </c>
      <c r="AK162" s="15" t="s">
        <v>68</v>
      </c>
      <c r="AL162" s="15" t="s">
        <v>373</v>
      </c>
      <c r="AM162" s="15" t="s">
        <v>377</v>
      </c>
      <c r="AN162" s="15" t="s">
        <v>377</v>
      </c>
      <c r="AO162" s="15" t="s">
        <v>456</v>
      </c>
      <c r="AP162" s="15" t="s">
        <v>68</v>
      </c>
      <c r="AQ162" s="24">
        <v>314</v>
      </c>
      <c r="AR162" s="24">
        <v>1886</v>
      </c>
      <c r="AS162" s="24">
        <v>0</v>
      </c>
      <c r="AT162" s="24">
        <v>0</v>
      </c>
      <c r="AU162" s="24">
        <v>0</v>
      </c>
      <c r="AV162" s="24">
        <v>0</v>
      </c>
      <c r="AW162" s="24">
        <f>Table7[[#This Row],[Affected population: IDP (HH) ]]+Table7[[#This Row],[Affected population: Returnee (HH) ]]+Table7[[#This Row],[Affected population: Relocated (HH) ]]</f>
        <v>314</v>
      </c>
      <c r="AX162" s="24">
        <f>Table7[[#This Row],[Affected population: IDP (ind) ]]+Table7[[#This Row],[Affected population: Returnee (ind) ]]+Table7[[#This Row],[Affected population: Relocated (ind) ]]</f>
        <v>1886</v>
      </c>
      <c r="AY162" s="24">
        <v>14</v>
      </c>
      <c r="AZ162" s="24">
        <v>16</v>
      </c>
      <c r="BA162" s="24">
        <v>57</v>
      </c>
      <c r="BB162" s="24">
        <v>67</v>
      </c>
      <c r="BC162" s="24">
        <v>157</v>
      </c>
      <c r="BD162" s="24">
        <v>184</v>
      </c>
      <c r="BE162" s="24">
        <v>483</v>
      </c>
      <c r="BF162" s="24">
        <v>730</v>
      </c>
      <c r="BG162" s="24">
        <v>68</v>
      </c>
      <c r="BH162" s="24">
        <v>110</v>
      </c>
      <c r="BI162" s="24">
        <f>Table7[[#This Row],[M &lt;1]]+Table7[[#This Row],[M 1-5]]+Table7[[#This Row],[M 6-17]]+Table7[[#This Row],[M 18-59 ]]+Table7[[#This Row],[M &gt;60]]</f>
        <v>779</v>
      </c>
      <c r="BJ162" s="24">
        <f>Table7[[#This Row],[F &lt;1]]+Table7[[#This Row],[F 1-5]]+Table7[[#This Row],[F 6-17 ]]+Table7[[#This Row],[F 18-59]]+Table7[[#This Row],[F &gt;60 ]]</f>
        <v>1107</v>
      </c>
      <c r="BK162" s="24">
        <f>Table7[[#This Row],[M total]]+Table7[[#This Row],[F total]]</f>
        <v>1886</v>
      </c>
      <c r="BL162" s="24" t="b">
        <f>Table7[[#This Row],[Total individuals]]=Table7[[#This Row],[Total affected population individuals]]</f>
        <v>1</v>
      </c>
      <c r="BM162" s="15" t="s">
        <v>816</v>
      </c>
      <c r="BN162" s="15" t="s">
        <v>844</v>
      </c>
      <c r="BO162" s="15" t="s">
        <v>844</v>
      </c>
      <c r="BP162" s="15" t="s">
        <v>844</v>
      </c>
      <c r="BQ162" s="15" t="s">
        <v>816</v>
      </c>
      <c r="BR162" s="15" t="s">
        <v>816</v>
      </c>
      <c r="BS162" s="15" t="s">
        <v>844</v>
      </c>
      <c r="BT162" s="15" t="s">
        <v>373</v>
      </c>
      <c r="BU162" s="15" t="s">
        <v>68</v>
      </c>
      <c r="BV162" s="15"/>
      <c r="BW162" s="15"/>
      <c r="BX162" s="15"/>
      <c r="BY162" s="15"/>
      <c r="BZ162" s="15"/>
      <c r="CA162" s="15"/>
      <c r="CB162" s="15"/>
      <c r="CC162" s="15"/>
      <c r="CD162" s="15"/>
      <c r="CE162" s="15" t="s">
        <v>430</v>
      </c>
      <c r="CF162" s="15"/>
    </row>
    <row r="163" spans="1:84" s="21" customFormat="1">
      <c r="A163" s="16">
        <v>44089</v>
      </c>
      <c r="B163" s="16">
        <v>44047</v>
      </c>
      <c r="C163" s="16">
        <v>44089</v>
      </c>
      <c r="D163" s="15" t="s">
        <v>431</v>
      </c>
      <c r="E163" s="15" t="s">
        <v>97</v>
      </c>
      <c r="F163" s="15" t="s">
        <v>267</v>
      </c>
      <c r="G163" s="15" t="s">
        <v>268</v>
      </c>
      <c r="H163" s="15" t="s">
        <v>271</v>
      </c>
      <c r="I163" s="15" t="s">
        <v>268</v>
      </c>
      <c r="J163" s="15" t="s">
        <v>736</v>
      </c>
      <c r="K163" s="16" t="s">
        <v>938</v>
      </c>
      <c r="L163" s="41">
        <v>4.9355555549999997</v>
      </c>
      <c r="M163" s="41">
        <v>29.435833334000002</v>
      </c>
      <c r="N163" s="23" t="s">
        <v>30</v>
      </c>
      <c r="O163" s="15" t="s">
        <v>67</v>
      </c>
      <c r="P163" s="18" t="s">
        <v>431</v>
      </c>
      <c r="Q163" s="22" t="s">
        <v>97</v>
      </c>
      <c r="R163" s="15" t="s">
        <v>267</v>
      </c>
      <c r="S163" s="15" t="s">
        <v>268</v>
      </c>
      <c r="T163" s="15" t="s">
        <v>271</v>
      </c>
      <c r="U163" s="15" t="s">
        <v>268</v>
      </c>
      <c r="V163" s="15" t="s">
        <v>938</v>
      </c>
      <c r="W163" s="15">
        <v>4.9355555549999997</v>
      </c>
      <c r="X163" s="15">
        <v>29.435833334000002</v>
      </c>
      <c r="Y163" s="15" t="s">
        <v>411</v>
      </c>
      <c r="Z163" s="15" t="s">
        <v>37</v>
      </c>
      <c r="AA163" s="15" t="s">
        <v>42</v>
      </c>
      <c r="AB163" s="15" t="s">
        <v>281</v>
      </c>
      <c r="AC163" s="15" t="s">
        <v>372</v>
      </c>
      <c r="AD163" s="15" t="s">
        <v>375</v>
      </c>
      <c r="AE163" s="22" t="s">
        <v>395</v>
      </c>
      <c r="AF163" s="15" t="s">
        <v>373</v>
      </c>
      <c r="AG163" s="15" t="s">
        <v>68</v>
      </c>
      <c r="AH163" s="15" t="s">
        <v>68</v>
      </c>
      <c r="AI163" s="15" t="s">
        <v>68</v>
      </c>
      <c r="AJ163" s="15" t="s">
        <v>68</v>
      </c>
      <c r="AK163" s="15" t="s">
        <v>68</v>
      </c>
      <c r="AL163" s="15" t="s">
        <v>373</v>
      </c>
      <c r="AM163" s="15" t="s">
        <v>377</v>
      </c>
      <c r="AN163" s="15" t="s">
        <v>377</v>
      </c>
      <c r="AO163" s="15" t="s">
        <v>456</v>
      </c>
      <c r="AP163" s="15" t="s">
        <v>68</v>
      </c>
      <c r="AQ163" s="24">
        <v>77</v>
      </c>
      <c r="AR163" s="24">
        <v>462</v>
      </c>
      <c r="AS163" s="24">
        <v>0</v>
      </c>
      <c r="AT163" s="24">
        <v>0</v>
      </c>
      <c r="AU163" s="24">
        <v>0</v>
      </c>
      <c r="AV163" s="24">
        <v>0</v>
      </c>
      <c r="AW163" s="24">
        <f>Table7[[#This Row],[Affected population: IDP (HH) ]]+Table7[[#This Row],[Affected population: Returnee (HH) ]]+Table7[[#This Row],[Affected population: Relocated (HH) ]]</f>
        <v>77</v>
      </c>
      <c r="AX163" s="24">
        <f>Table7[[#This Row],[Affected population: IDP (ind) ]]+Table7[[#This Row],[Affected population: Returnee (ind) ]]+Table7[[#This Row],[Affected population: Relocated (ind) ]]</f>
        <v>462</v>
      </c>
      <c r="AY163" s="24">
        <v>3</v>
      </c>
      <c r="AZ163" s="24">
        <v>4</v>
      </c>
      <c r="BA163" s="24">
        <v>15</v>
      </c>
      <c r="BB163" s="24">
        <v>16</v>
      </c>
      <c r="BC163" s="24">
        <v>38</v>
      </c>
      <c r="BD163" s="24">
        <v>45</v>
      </c>
      <c r="BE163" s="24">
        <v>118</v>
      </c>
      <c r="BF163" s="24">
        <v>179</v>
      </c>
      <c r="BG163" s="24">
        <v>17</v>
      </c>
      <c r="BH163" s="24">
        <v>27</v>
      </c>
      <c r="BI163" s="24">
        <f>Table7[[#This Row],[M &lt;1]]+Table7[[#This Row],[M 1-5]]+Table7[[#This Row],[M 6-17]]+Table7[[#This Row],[M 18-59 ]]+Table7[[#This Row],[M &gt;60]]</f>
        <v>191</v>
      </c>
      <c r="BJ163" s="24">
        <f>Table7[[#This Row],[F &lt;1]]+Table7[[#This Row],[F 1-5]]+Table7[[#This Row],[F 6-17 ]]+Table7[[#This Row],[F 18-59]]+Table7[[#This Row],[F &gt;60 ]]</f>
        <v>271</v>
      </c>
      <c r="BK163" s="24">
        <f>Table7[[#This Row],[M total]]+Table7[[#This Row],[F total]]</f>
        <v>462</v>
      </c>
      <c r="BL163" s="24" t="b">
        <f>Table7[[#This Row],[Total individuals]]=Table7[[#This Row],[Total affected population individuals]]</f>
        <v>1</v>
      </c>
      <c r="BM163" s="15" t="s">
        <v>816</v>
      </c>
      <c r="BN163" s="15" t="s">
        <v>844</v>
      </c>
      <c r="BO163" s="15" t="s">
        <v>844</v>
      </c>
      <c r="BP163" s="15" t="s">
        <v>844</v>
      </c>
      <c r="BQ163" s="15" t="s">
        <v>816</v>
      </c>
      <c r="BR163" s="15" t="s">
        <v>816</v>
      </c>
      <c r="BS163" s="15" t="s">
        <v>844</v>
      </c>
      <c r="BT163" s="15" t="s">
        <v>373</v>
      </c>
      <c r="BU163" s="15" t="s">
        <v>68</v>
      </c>
      <c r="BV163" s="15" t="s">
        <v>373</v>
      </c>
      <c r="BW163" s="15" t="s">
        <v>373</v>
      </c>
      <c r="BX163" s="15" t="s">
        <v>373</v>
      </c>
      <c r="BY163" s="15" t="s">
        <v>373</v>
      </c>
      <c r="BZ163" s="15" t="s">
        <v>373</v>
      </c>
      <c r="CA163" s="15" t="s">
        <v>373</v>
      </c>
      <c r="CB163" s="15" t="s">
        <v>373</v>
      </c>
      <c r="CC163" s="15" t="s">
        <v>373</v>
      </c>
      <c r="CD163" s="15"/>
      <c r="CE163" s="15" t="s">
        <v>430</v>
      </c>
      <c r="CF163" s="15"/>
    </row>
    <row r="164" spans="1:84" s="21" customFormat="1">
      <c r="A164" s="16">
        <v>44089</v>
      </c>
      <c r="B164" s="16">
        <v>44047</v>
      </c>
      <c r="C164" s="16">
        <v>44089</v>
      </c>
      <c r="D164" s="15" t="s">
        <v>431</v>
      </c>
      <c r="E164" s="15" t="s">
        <v>97</v>
      </c>
      <c r="F164" s="15" t="s">
        <v>267</v>
      </c>
      <c r="G164" s="15" t="s">
        <v>268</v>
      </c>
      <c r="H164" s="15" t="s">
        <v>269</v>
      </c>
      <c r="I164" s="15" t="s">
        <v>270</v>
      </c>
      <c r="J164" s="15" t="s">
        <v>736</v>
      </c>
      <c r="K164" s="16" t="s">
        <v>943</v>
      </c>
      <c r="L164" s="41">
        <v>4.9637412999999997</v>
      </c>
      <c r="M164" s="41">
        <v>29.456901899999998</v>
      </c>
      <c r="N164" s="23" t="s">
        <v>30</v>
      </c>
      <c r="O164" s="15" t="s">
        <v>67</v>
      </c>
      <c r="P164" s="18" t="s">
        <v>431</v>
      </c>
      <c r="Q164" s="22" t="s">
        <v>97</v>
      </c>
      <c r="R164" s="15" t="s">
        <v>267</v>
      </c>
      <c r="S164" s="15" t="s">
        <v>268</v>
      </c>
      <c r="T164" s="15" t="s">
        <v>269</v>
      </c>
      <c r="U164" s="15" t="s">
        <v>270</v>
      </c>
      <c r="V164" s="15" t="s">
        <v>944</v>
      </c>
      <c r="W164" s="15">
        <v>4.9637412999999997</v>
      </c>
      <c r="X164" s="15">
        <v>29.456901899999998</v>
      </c>
      <c r="Y164" s="15" t="s">
        <v>411</v>
      </c>
      <c r="Z164" s="15" t="s">
        <v>37</v>
      </c>
      <c r="AA164" s="15" t="s">
        <v>42</v>
      </c>
      <c r="AB164" s="15" t="s">
        <v>281</v>
      </c>
      <c r="AC164" s="15" t="s">
        <v>372</v>
      </c>
      <c r="AD164" s="15" t="s">
        <v>375</v>
      </c>
      <c r="AE164" s="22" t="s">
        <v>395</v>
      </c>
      <c r="AF164" s="15" t="s">
        <v>373</v>
      </c>
      <c r="AG164" s="15" t="s">
        <v>68</v>
      </c>
      <c r="AH164" s="15" t="s">
        <v>68</v>
      </c>
      <c r="AI164" s="15" t="s">
        <v>68</v>
      </c>
      <c r="AJ164" s="15" t="s">
        <v>68</v>
      </c>
      <c r="AK164" s="15" t="s">
        <v>68</v>
      </c>
      <c r="AL164" s="15" t="s">
        <v>373</v>
      </c>
      <c r="AM164" s="15" t="s">
        <v>377</v>
      </c>
      <c r="AN164" s="15" t="s">
        <v>377</v>
      </c>
      <c r="AO164" s="15" t="s">
        <v>456</v>
      </c>
      <c r="AP164" s="15" t="s">
        <v>68</v>
      </c>
      <c r="AQ164" s="24">
        <v>133</v>
      </c>
      <c r="AR164" s="24">
        <v>798</v>
      </c>
      <c r="AS164" s="24">
        <v>0</v>
      </c>
      <c r="AT164" s="24">
        <v>0</v>
      </c>
      <c r="AU164" s="24">
        <v>0</v>
      </c>
      <c r="AV164" s="24">
        <v>0</v>
      </c>
      <c r="AW164" s="24">
        <f>Table7[[#This Row],[Affected population: IDP (HH) ]]+Table7[[#This Row],[Affected population: Returnee (HH) ]]+Table7[[#This Row],[Affected population: Relocated (HH) ]]</f>
        <v>133</v>
      </c>
      <c r="AX164" s="24">
        <f>Table7[[#This Row],[Affected population: IDP (ind) ]]+Table7[[#This Row],[Affected population: Returnee (ind) ]]+Table7[[#This Row],[Affected population: Relocated (ind) ]]</f>
        <v>798</v>
      </c>
      <c r="AY164" s="24">
        <v>6</v>
      </c>
      <c r="AZ164" s="24">
        <v>7</v>
      </c>
      <c r="BA164" s="24">
        <v>25</v>
      </c>
      <c r="BB164" s="24">
        <v>28</v>
      </c>
      <c r="BC164" s="24">
        <v>66</v>
      </c>
      <c r="BD164" s="24">
        <v>78</v>
      </c>
      <c r="BE164" s="24">
        <v>204</v>
      </c>
      <c r="BF164" s="24">
        <v>309</v>
      </c>
      <c r="BG164" s="24">
        <v>29</v>
      </c>
      <c r="BH164" s="24">
        <v>46</v>
      </c>
      <c r="BI164" s="24">
        <f>Table7[[#This Row],[M &lt;1]]+Table7[[#This Row],[M 1-5]]+Table7[[#This Row],[M 6-17]]+Table7[[#This Row],[M 18-59 ]]+Table7[[#This Row],[M &gt;60]]</f>
        <v>330</v>
      </c>
      <c r="BJ164" s="24">
        <f>Table7[[#This Row],[F &lt;1]]+Table7[[#This Row],[F 1-5]]+Table7[[#This Row],[F 6-17 ]]+Table7[[#This Row],[F 18-59]]+Table7[[#This Row],[F &gt;60 ]]</f>
        <v>468</v>
      </c>
      <c r="BK164" s="24">
        <f>Table7[[#This Row],[M total]]+Table7[[#This Row],[F total]]</f>
        <v>798</v>
      </c>
      <c r="BL164" s="24" t="b">
        <f>Table7[[#This Row],[Total individuals]]=Table7[[#This Row],[Total affected population individuals]]</f>
        <v>1</v>
      </c>
      <c r="BM164" s="15" t="s">
        <v>816</v>
      </c>
      <c r="BN164" s="15" t="s">
        <v>816</v>
      </c>
      <c r="BO164" s="15" t="s">
        <v>844</v>
      </c>
      <c r="BP164" s="15" t="s">
        <v>844</v>
      </c>
      <c r="BQ164" s="15" t="s">
        <v>816</v>
      </c>
      <c r="BR164" s="15" t="s">
        <v>816</v>
      </c>
      <c r="BS164" s="15" t="s">
        <v>844</v>
      </c>
      <c r="BT164" s="15" t="s">
        <v>373</v>
      </c>
      <c r="BU164" s="15" t="s">
        <v>68</v>
      </c>
      <c r="BV164" s="15" t="s">
        <v>373</v>
      </c>
      <c r="BW164" s="15" t="s">
        <v>373</v>
      </c>
      <c r="BX164" s="15" t="s">
        <v>373</v>
      </c>
      <c r="BY164" s="15" t="s">
        <v>373</v>
      </c>
      <c r="BZ164" s="15" t="s">
        <v>373</v>
      </c>
      <c r="CA164" s="15" t="s">
        <v>373</v>
      </c>
      <c r="CB164" s="15" t="s">
        <v>373</v>
      </c>
      <c r="CC164" s="15" t="s">
        <v>373</v>
      </c>
      <c r="CD164" s="15"/>
      <c r="CE164" s="15" t="s">
        <v>430</v>
      </c>
      <c r="CF164" s="15"/>
    </row>
    <row r="165" spans="1:84" s="21" customFormat="1">
      <c r="A165" s="16">
        <v>44089</v>
      </c>
      <c r="B165" s="16">
        <v>44047</v>
      </c>
      <c r="C165" s="16">
        <v>44089</v>
      </c>
      <c r="D165" s="15" t="s">
        <v>431</v>
      </c>
      <c r="E165" s="15" t="s">
        <v>97</v>
      </c>
      <c r="F165" s="15" t="s">
        <v>267</v>
      </c>
      <c r="G165" s="15" t="s">
        <v>268</v>
      </c>
      <c r="H165" s="15" t="s">
        <v>271</v>
      </c>
      <c r="I165" s="15" t="s">
        <v>268</v>
      </c>
      <c r="J165" s="15" t="s">
        <v>736</v>
      </c>
      <c r="K165" s="16" t="s">
        <v>945</v>
      </c>
      <c r="L165" s="41">
        <v>4.9333669999999996</v>
      </c>
      <c r="M165" s="41">
        <v>29.4026</v>
      </c>
      <c r="N165" s="23" t="s">
        <v>30</v>
      </c>
      <c r="O165" s="15" t="s">
        <v>67</v>
      </c>
      <c r="P165" s="18" t="s">
        <v>431</v>
      </c>
      <c r="Q165" s="22" t="s">
        <v>97</v>
      </c>
      <c r="R165" s="15" t="s">
        <v>267</v>
      </c>
      <c r="S165" s="15" t="s">
        <v>268</v>
      </c>
      <c r="T165" s="15" t="s">
        <v>271</v>
      </c>
      <c r="U165" s="15" t="s">
        <v>268</v>
      </c>
      <c r="V165" s="15" t="s">
        <v>941</v>
      </c>
      <c r="W165" s="15">
        <v>4.9333669999999996</v>
      </c>
      <c r="X165" s="15">
        <v>29.4026</v>
      </c>
      <c r="Y165" s="15" t="s">
        <v>411</v>
      </c>
      <c r="Z165" s="15" t="s">
        <v>37</v>
      </c>
      <c r="AA165" s="15" t="s">
        <v>42</v>
      </c>
      <c r="AB165" s="15" t="s">
        <v>281</v>
      </c>
      <c r="AC165" s="15" t="s">
        <v>372</v>
      </c>
      <c r="AD165" s="15" t="s">
        <v>375</v>
      </c>
      <c r="AE165" s="22" t="s">
        <v>395</v>
      </c>
      <c r="AF165" s="15" t="s">
        <v>373</v>
      </c>
      <c r="AG165" s="15" t="s">
        <v>68</v>
      </c>
      <c r="AH165" s="15" t="s">
        <v>68</v>
      </c>
      <c r="AI165" s="15" t="s">
        <v>68</v>
      </c>
      <c r="AJ165" s="15" t="s">
        <v>68</v>
      </c>
      <c r="AK165" s="15" t="s">
        <v>68</v>
      </c>
      <c r="AL165" s="15" t="s">
        <v>373</v>
      </c>
      <c r="AM165" s="15" t="s">
        <v>377</v>
      </c>
      <c r="AN165" s="15" t="s">
        <v>377</v>
      </c>
      <c r="AO165" s="15" t="s">
        <v>456</v>
      </c>
      <c r="AP165" s="15" t="s">
        <v>68</v>
      </c>
      <c r="AQ165" s="24">
        <v>314</v>
      </c>
      <c r="AR165" s="24">
        <v>1884</v>
      </c>
      <c r="AS165" s="24">
        <v>0</v>
      </c>
      <c r="AT165" s="24">
        <v>0</v>
      </c>
      <c r="AU165" s="24">
        <v>0</v>
      </c>
      <c r="AV165" s="24">
        <v>0</v>
      </c>
      <c r="AW165" s="24">
        <f>Table7[[#This Row],[Affected population: IDP (HH) ]]+Table7[[#This Row],[Affected population: Returnee (HH) ]]+Table7[[#This Row],[Affected population: Relocated (HH) ]]</f>
        <v>314</v>
      </c>
      <c r="AX165" s="24">
        <f>Table7[[#This Row],[Affected population: IDP (ind) ]]+Table7[[#This Row],[Affected population: Returnee (ind) ]]+Table7[[#This Row],[Affected population: Relocated (ind) ]]</f>
        <v>1884</v>
      </c>
      <c r="AY165" s="24">
        <v>14</v>
      </c>
      <c r="AZ165" s="24">
        <v>16</v>
      </c>
      <c r="BA165" s="24">
        <v>57</v>
      </c>
      <c r="BB165" s="24">
        <v>67</v>
      </c>
      <c r="BC165" s="24">
        <v>155</v>
      </c>
      <c r="BD165" s="24">
        <v>184</v>
      </c>
      <c r="BE165" s="24">
        <v>483</v>
      </c>
      <c r="BF165" s="24">
        <v>730</v>
      </c>
      <c r="BG165" s="24">
        <v>68</v>
      </c>
      <c r="BH165" s="24">
        <v>110</v>
      </c>
      <c r="BI165" s="24">
        <f>Table7[[#This Row],[M &lt;1]]+Table7[[#This Row],[M 1-5]]+Table7[[#This Row],[M 6-17]]+Table7[[#This Row],[M 18-59 ]]+Table7[[#This Row],[M &gt;60]]</f>
        <v>777</v>
      </c>
      <c r="BJ165" s="24">
        <f>Table7[[#This Row],[F &lt;1]]+Table7[[#This Row],[F 1-5]]+Table7[[#This Row],[F 6-17 ]]+Table7[[#This Row],[F 18-59]]+Table7[[#This Row],[F &gt;60 ]]</f>
        <v>1107</v>
      </c>
      <c r="BK165" s="24">
        <f>Table7[[#This Row],[M total]]+Table7[[#This Row],[F total]]</f>
        <v>1884</v>
      </c>
      <c r="BL165" s="24" t="b">
        <f>Table7[[#This Row],[Total individuals]]=Table7[[#This Row],[Total affected population individuals]]</f>
        <v>1</v>
      </c>
      <c r="BM165" s="15" t="s">
        <v>816</v>
      </c>
      <c r="BN165" s="15" t="s">
        <v>844</v>
      </c>
      <c r="BO165" s="15" t="s">
        <v>844</v>
      </c>
      <c r="BP165" s="15" t="s">
        <v>844</v>
      </c>
      <c r="BQ165" s="15" t="s">
        <v>816</v>
      </c>
      <c r="BR165" s="15" t="s">
        <v>816</v>
      </c>
      <c r="BS165" s="15" t="s">
        <v>844</v>
      </c>
      <c r="BT165" s="15" t="s">
        <v>373</v>
      </c>
      <c r="BU165" s="15" t="s">
        <v>68</v>
      </c>
      <c r="BV165" s="15" t="s">
        <v>373</v>
      </c>
      <c r="BW165" s="15" t="s">
        <v>373</v>
      </c>
      <c r="BX165" s="15" t="s">
        <v>373</v>
      </c>
      <c r="BY165" s="15" t="s">
        <v>373</v>
      </c>
      <c r="BZ165" s="15" t="s">
        <v>373</v>
      </c>
      <c r="CA165" s="15" t="s">
        <v>373</v>
      </c>
      <c r="CB165" s="15" t="s">
        <v>373</v>
      </c>
      <c r="CC165" s="15" t="s">
        <v>373</v>
      </c>
      <c r="CD165" s="15"/>
      <c r="CE165" s="15" t="s">
        <v>430</v>
      </c>
      <c r="CF165" s="15"/>
    </row>
    <row r="166" spans="1:84" s="21" customFormat="1">
      <c r="A166" s="16">
        <v>44089</v>
      </c>
      <c r="B166" s="16">
        <v>44084</v>
      </c>
      <c r="C166" s="16">
        <v>44089</v>
      </c>
      <c r="D166" s="15" t="s">
        <v>436</v>
      </c>
      <c r="E166" s="15" t="s">
        <v>73</v>
      </c>
      <c r="F166" s="15" t="s">
        <v>84</v>
      </c>
      <c r="G166" s="15" t="s">
        <v>85</v>
      </c>
      <c r="H166" s="15" t="s">
        <v>89</v>
      </c>
      <c r="I166" s="15" t="s">
        <v>90</v>
      </c>
      <c r="J166" s="17" t="s">
        <v>946</v>
      </c>
      <c r="K166" s="16" t="s">
        <v>947</v>
      </c>
      <c r="L166" s="41">
        <v>7.7934540999999999</v>
      </c>
      <c r="M166" s="41">
        <v>33.005605199999998</v>
      </c>
      <c r="N166" s="23" t="s">
        <v>30</v>
      </c>
      <c r="O166" s="15" t="s">
        <v>67</v>
      </c>
      <c r="P166" s="18" t="s">
        <v>436</v>
      </c>
      <c r="Q166" s="22" t="s">
        <v>73</v>
      </c>
      <c r="R166" s="15" t="s">
        <v>84</v>
      </c>
      <c r="S166" s="15" t="s">
        <v>85</v>
      </c>
      <c r="T166" s="15" t="s">
        <v>89</v>
      </c>
      <c r="U166" s="15" t="s">
        <v>90</v>
      </c>
      <c r="V166" s="15" t="s">
        <v>948</v>
      </c>
      <c r="W166" s="15">
        <v>7.7790803999999998</v>
      </c>
      <c r="X166" s="15">
        <v>33.012135200000003</v>
      </c>
      <c r="Y166" s="15" t="s">
        <v>370</v>
      </c>
      <c r="Z166" s="15" t="s">
        <v>37</v>
      </c>
      <c r="AA166" s="15" t="s">
        <v>42</v>
      </c>
      <c r="AB166" s="15" t="s">
        <v>281</v>
      </c>
      <c r="AC166" s="15" t="s">
        <v>669</v>
      </c>
      <c r="AD166" s="15" t="s">
        <v>375</v>
      </c>
      <c r="AE166" s="15" t="s">
        <v>456</v>
      </c>
      <c r="AF166" s="15" t="s">
        <v>373</v>
      </c>
      <c r="AG166" s="15" t="s">
        <v>68</v>
      </c>
      <c r="AH166" s="15" t="s">
        <v>68</v>
      </c>
      <c r="AI166" s="15" t="s">
        <v>68</v>
      </c>
      <c r="AJ166" s="15" t="s">
        <v>68</v>
      </c>
      <c r="AK166" s="15" t="s">
        <v>68</v>
      </c>
      <c r="AL166" s="15" t="s">
        <v>375</v>
      </c>
      <c r="AM166" s="15" t="s">
        <v>68</v>
      </c>
      <c r="AN166" s="15" t="s">
        <v>68</v>
      </c>
      <c r="AO166" s="15" t="s">
        <v>68</v>
      </c>
      <c r="AP166" s="15" t="s">
        <v>68</v>
      </c>
      <c r="AQ166" s="24">
        <v>878</v>
      </c>
      <c r="AR166" s="24">
        <v>4390</v>
      </c>
      <c r="AS166" s="24">
        <v>0</v>
      </c>
      <c r="AT166" s="24">
        <v>0</v>
      </c>
      <c r="AU166" s="24">
        <v>0</v>
      </c>
      <c r="AV166" s="24">
        <v>0</v>
      </c>
      <c r="AW166" s="24">
        <f>Table7[[#This Row],[Affected population: IDP (HH) ]]+Table7[[#This Row],[Affected population: Returnee (HH) ]]+Table7[[#This Row],[Affected population: Relocated (HH) ]]</f>
        <v>878</v>
      </c>
      <c r="AX166" s="24">
        <f>Table7[[#This Row],[Affected population: IDP (ind) ]]+Table7[[#This Row],[Affected population: Returnee (ind) ]]+Table7[[#This Row],[Affected population: Relocated (ind) ]]</f>
        <v>4390</v>
      </c>
      <c r="AY166" s="24">
        <v>230</v>
      </c>
      <c r="AZ166" s="24">
        <v>355</v>
      </c>
      <c r="BA166" s="24">
        <v>355</v>
      </c>
      <c r="BB166" s="24">
        <v>460</v>
      </c>
      <c r="BC166" s="24">
        <v>439</v>
      </c>
      <c r="BD166" s="24">
        <v>564</v>
      </c>
      <c r="BE166" s="24">
        <v>523</v>
      </c>
      <c r="BF166" s="24">
        <v>899</v>
      </c>
      <c r="BG166" s="24">
        <v>209</v>
      </c>
      <c r="BH166" s="24">
        <v>356</v>
      </c>
      <c r="BI166" s="24">
        <f>Table7[[#This Row],[M &lt;1]]+Table7[[#This Row],[M 1-5]]+Table7[[#This Row],[M 6-17]]+Table7[[#This Row],[M 18-59 ]]+Table7[[#This Row],[M &gt;60]]</f>
        <v>1756</v>
      </c>
      <c r="BJ166" s="24">
        <f>Table7[[#This Row],[F &lt;1]]+Table7[[#This Row],[F 1-5]]+Table7[[#This Row],[F 6-17 ]]+Table7[[#This Row],[F 18-59]]+Table7[[#This Row],[F &gt;60 ]]</f>
        <v>2634</v>
      </c>
      <c r="BK166" s="24">
        <f>Table7[[#This Row],[M total]]+Table7[[#This Row],[F total]]</f>
        <v>4390</v>
      </c>
      <c r="BL166" s="24" t="b">
        <f>Table7[[#This Row],[Total individuals]]=Table7[[#This Row],[Total affected population individuals]]</f>
        <v>1</v>
      </c>
      <c r="BM166" s="15" t="s">
        <v>844</v>
      </c>
      <c r="BN166" s="15" t="s">
        <v>816</v>
      </c>
      <c r="BO166" s="15" t="s">
        <v>844</v>
      </c>
      <c r="BP166" s="15" t="s">
        <v>846</v>
      </c>
      <c r="BQ166" s="15" t="s">
        <v>816</v>
      </c>
      <c r="BR166" s="15" t="s">
        <v>844</v>
      </c>
      <c r="BS166" s="15" t="s">
        <v>846</v>
      </c>
      <c r="BT166" s="15" t="s">
        <v>373</v>
      </c>
      <c r="BU166" s="15" t="s">
        <v>68</v>
      </c>
      <c r="BV166" s="15" t="s">
        <v>396</v>
      </c>
      <c r="BW166" s="15" t="s">
        <v>373</v>
      </c>
      <c r="BX166" s="15" t="s">
        <v>396</v>
      </c>
      <c r="BY166" s="15" t="s">
        <v>375</v>
      </c>
      <c r="BZ166" s="15" t="s">
        <v>396</v>
      </c>
      <c r="CA166" s="15" t="s">
        <v>396</v>
      </c>
      <c r="CB166" s="15" t="s">
        <v>375</v>
      </c>
      <c r="CC166" s="15" t="s">
        <v>377</v>
      </c>
      <c r="CD166" s="15"/>
      <c r="CE166" s="15" t="s">
        <v>378</v>
      </c>
      <c r="CF166" s="15"/>
    </row>
    <row r="167" spans="1:84" s="21" customFormat="1">
      <c r="A167" s="16">
        <v>44089</v>
      </c>
      <c r="B167" s="16">
        <v>44077</v>
      </c>
      <c r="C167" s="16">
        <v>44089</v>
      </c>
      <c r="D167" s="15" t="s">
        <v>436</v>
      </c>
      <c r="E167" s="15" t="s">
        <v>73</v>
      </c>
      <c r="F167" s="15" t="s">
        <v>84</v>
      </c>
      <c r="G167" s="15" t="s">
        <v>85</v>
      </c>
      <c r="H167" s="15" t="s">
        <v>92</v>
      </c>
      <c r="I167" s="15" t="s">
        <v>93</v>
      </c>
      <c r="J167" s="17" t="s">
        <v>949</v>
      </c>
      <c r="K167" s="16" t="s">
        <v>950</v>
      </c>
      <c r="L167" s="41">
        <v>7.8810609999999999</v>
      </c>
      <c r="M167" s="41">
        <v>33.001297299999997</v>
      </c>
      <c r="N167" s="23" t="s">
        <v>30</v>
      </c>
      <c r="O167" s="15" t="s">
        <v>67</v>
      </c>
      <c r="P167" s="18" t="s">
        <v>436</v>
      </c>
      <c r="Q167" s="22" t="s">
        <v>73</v>
      </c>
      <c r="R167" s="15" t="s">
        <v>84</v>
      </c>
      <c r="S167" s="15" t="s">
        <v>85</v>
      </c>
      <c r="T167" s="15" t="s">
        <v>92</v>
      </c>
      <c r="U167" s="15" t="s">
        <v>93</v>
      </c>
      <c r="V167" s="15" t="s">
        <v>951</v>
      </c>
      <c r="W167" s="15">
        <v>7.803375</v>
      </c>
      <c r="X167" s="15">
        <v>32.970117000000002</v>
      </c>
      <c r="Y167" s="15" t="s">
        <v>370</v>
      </c>
      <c r="Z167" s="15" t="s">
        <v>37</v>
      </c>
      <c r="AA167" s="15" t="s">
        <v>42</v>
      </c>
      <c r="AB167" s="15" t="s">
        <v>281</v>
      </c>
      <c r="AC167" s="15" t="s">
        <v>669</v>
      </c>
      <c r="AD167" s="15" t="s">
        <v>375</v>
      </c>
      <c r="AE167" s="15" t="s">
        <v>456</v>
      </c>
      <c r="AF167" s="15" t="s">
        <v>373</v>
      </c>
      <c r="AG167" s="15" t="s">
        <v>68</v>
      </c>
      <c r="AH167" s="15" t="s">
        <v>68</v>
      </c>
      <c r="AI167" s="15" t="s">
        <v>68</v>
      </c>
      <c r="AJ167" s="15" t="s">
        <v>68</v>
      </c>
      <c r="AK167" s="15" t="s">
        <v>68</v>
      </c>
      <c r="AL167" s="15" t="s">
        <v>375</v>
      </c>
      <c r="AM167" s="15" t="s">
        <v>68</v>
      </c>
      <c r="AN167" s="15" t="s">
        <v>68</v>
      </c>
      <c r="AO167" s="15" t="s">
        <v>68</v>
      </c>
      <c r="AP167" s="15" t="s">
        <v>68</v>
      </c>
      <c r="AQ167" s="24">
        <v>586</v>
      </c>
      <c r="AR167" s="24">
        <v>2930</v>
      </c>
      <c r="AS167" s="24">
        <v>0</v>
      </c>
      <c r="AT167" s="24">
        <v>0</v>
      </c>
      <c r="AU167" s="24">
        <v>0</v>
      </c>
      <c r="AV167" s="24">
        <v>0</v>
      </c>
      <c r="AW167" s="24">
        <f>Table7[[#This Row],[Affected population: IDP (HH) ]]+Table7[[#This Row],[Affected population: Returnee (HH) ]]+Table7[[#This Row],[Affected population: Relocated (HH) ]]</f>
        <v>586</v>
      </c>
      <c r="AX167" s="24">
        <f>Table7[[#This Row],[Affected population: IDP (ind) ]]+Table7[[#This Row],[Affected population: Returnee (ind) ]]+Table7[[#This Row],[Affected population: Relocated (ind) ]]</f>
        <v>2930</v>
      </c>
      <c r="AY167" s="24">
        <v>153</v>
      </c>
      <c r="AZ167" s="24">
        <v>237</v>
      </c>
      <c r="BA167" s="24">
        <v>237</v>
      </c>
      <c r="BB167" s="24">
        <v>307</v>
      </c>
      <c r="BC167" s="24">
        <v>249</v>
      </c>
      <c r="BD167" s="24">
        <v>368</v>
      </c>
      <c r="BE167" s="24">
        <v>490</v>
      </c>
      <c r="BF167" s="24">
        <v>679</v>
      </c>
      <c r="BG167" s="24">
        <v>84</v>
      </c>
      <c r="BH167" s="24">
        <v>126</v>
      </c>
      <c r="BI167" s="24">
        <f>Table7[[#This Row],[M &lt;1]]+Table7[[#This Row],[M 1-5]]+Table7[[#This Row],[M 6-17]]+Table7[[#This Row],[M 18-59 ]]+Table7[[#This Row],[M &gt;60]]</f>
        <v>1213</v>
      </c>
      <c r="BJ167" s="24">
        <f>Table7[[#This Row],[F &lt;1]]+Table7[[#This Row],[F 1-5]]+Table7[[#This Row],[F 6-17 ]]+Table7[[#This Row],[F 18-59]]+Table7[[#This Row],[F &gt;60 ]]</f>
        <v>1717</v>
      </c>
      <c r="BK167" s="24">
        <f>Table7[[#This Row],[M total]]+Table7[[#This Row],[F total]]</f>
        <v>2930</v>
      </c>
      <c r="BL167" s="24" t="b">
        <f>Table7[[#This Row],[Total individuals]]=Table7[[#This Row],[Total affected population individuals]]</f>
        <v>1</v>
      </c>
      <c r="BM167" s="15" t="s">
        <v>844</v>
      </c>
      <c r="BN167" s="15" t="s">
        <v>816</v>
      </c>
      <c r="BO167" s="15" t="s">
        <v>844</v>
      </c>
      <c r="BP167" s="15" t="s">
        <v>846</v>
      </c>
      <c r="BQ167" s="15" t="s">
        <v>816</v>
      </c>
      <c r="BR167" s="15" t="s">
        <v>816</v>
      </c>
      <c r="BS167" s="15" t="s">
        <v>846</v>
      </c>
      <c r="BT167" s="15" t="s">
        <v>373</v>
      </c>
      <c r="BU167" s="15" t="s">
        <v>68</v>
      </c>
      <c r="BV167" s="15" t="s">
        <v>396</v>
      </c>
      <c r="BW167" s="15" t="s">
        <v>396</v>
      </c>
      <c r="BX167" s="15" t="s">
        <v>396</v>
      </c>
      <c r="BY167" s="15" t="s">
        <v>375</v>
      </c>
      <c r="BZ167" s="15" t="s">
        <v>396</v>
      </c>
      <c r="CA167" s="15" t="s">
        <v>373</v>
      </c>
      <c r="CB167" s="15" t="s">
        <v>375</v>
      </c>
      <c r="CC167" s="15" t="s">
        <v>377</v>
      </c>
      <c r="CD167" s="15"/>
      <c r="CE167" s="15" t="s">
        <v>378</v>
      </c>
      <c r="CF167" s="15"/>
    </row>
    <row r="168" spans="1:84" s="21" customFormat="1">
      <c r="A168" s="16">
        <v>44090</v>
      </c>
      <c r="B168" s="16">
        <v>44077</v>
      </c>
      <c r="C168" s="16">
        <v>44090</v>
      </c>
      <c r="D168" s="15" t="s">
        <v>775</v>
      </c>
      <c r="E168" s="15" t="s">
        <v>88</v>
      </c>
      <c r="F168" s="15" t="s">
        <v>952</v>
      </c>
      <c r="G168" s="15" t="s">
        <v>953</v>
      </c>
      <c r="H168" s="15" t="s">
        <v>954</v>
      </c>
      <c r="I168" s="15" t="s">
        <v>955</v>
      </c>
      <c r="J168" s="17" t="s">
        <v>956</v>
      </c>
      <c r="K168" s="16" t="s">
        <v>957</v>
      </c>
      <c r="L168" s="41">
        <v>10.126810085000001</v>
      </c>
      <c r="M168" s="41">
        <v>32.093223821000002</v>
      </c>
      <c r="N168" s="23" t="s">
        <v>30</v>
      </c>
      <c r="O168" s="15" t="s">
        <v>67</v>
      </c>
      <c r="P168" s="18" t="s">
        <v>775</v>
      </c>
      <c r="Q168" s="15" t="s">
        <v>88</v>
      </c>
      <c r="R168" s="15" t="s">
        <v>952</v>
      </c>
      <c r="S168" s="15" t="s">
        <v>953</v>
      </c>
      <c r="T168" s="15" t="s">
        <v>954</v>
      </c>
      <c r="U168" s="15" t="s">
        <v>955</v>
      </c>
      <c r="V168" s="15" t="s">
        <v>957</v>
      </c>
      <c r="W168" s="15">
        <v>10.126810085000001</v>
      </c>
      <c r="X168" s="15">
        <v>32.093223821000002</v>
      </c>
      <c r="Y168" s="15" t="s">
        <v>469</v>
      </c>
      <c r="Z168" s="15" t="s">
        <v>37</v>
      </c>
      <c r="AA168" s="15" t="s">
        <v>958</v>
      </c>
      <c r="AB168" s="15" t="s">
        <v>281</v>
      </c>
      <c r="AC168" s="15" t="s">
        <v>372</v>
      </c>
      <c r="AD168" s="15" t="s">
        <v>373</v>
      </c>
      <c r="AE168" s="15" t="s">
        <v>374</v>
      </c>
      <c r="AF168" s="15" t="s">
        <v>373</v>
      </c>
      <c r="AG168" s="15" t="s">
        <v>68</v>
      </c>
      <c r="AH168" s="15" t="s">
        <v>68</v>
      </c>
      <c r="AI168" s="15" t="s">
        <v>68</v>
      </c>
      <c r="AJ168" s="15" t="s">
        <v>68</v>
      </c>
      <c r="AK168" s="15" t="s">
        <v>68</v>
      </c>
      <c r="AL168" s="15" t="s">
        <v>373</v>
      </c>
      <c r="AM168" s="15" t="s">
        <v>377</v>
      </c>
      <c r="AN168" s="15" t="s">
        <v>377</v>
      </c>
      <c r="AO168" s="15" t="s">
        <v>377</v>
      </c>
      <c r="AP168" s="15" t="s">
        <v>959</v>
      </c>
      <c r="AQ168" s="24">
        <v>94</v>
      </c>
      <c r="AR168" s="24">
        <v>656</v>
      </c>
      <c r="AS168" s="24">
        <v>0</v>
      </c>
      <c r="AT168" s="24">
        <v>0</v>
      </c>
      <c r="AU168" s="24">
        <v>0</v>
      </c>
      <c r="AV168" s="24">
        <v>0</v>
      </c>
      <c r="AW168" s="24">
        <f>Table7[[#This Row],[Affected population: IDP (HH) ]]+Table7[[#This Row],[Affected population: Returnee (HH) ]]+Table7[[#This Row],[Affected population: Relocated (HH) ]]</f>
        <v>94</v>
      </c>
      <c r="AX168" s="24">
        <f>Table7[[#This Row],[Affected population: IDP (ind) ]]+Table7[[#This Row],[Affected population: Returnee (ind) ]]+Table7[[#This Row],[Affected population: Relocated (ind) ]]</f>
        <v>656</v>
      </c>
      <c r="AY168" s="24">
        <v>20</v>
      </c>
      <c r="AZ168" s="24">
        <v>45</v>
      </c>
      <c r="BA168" s="24">
        <v>40</v>
      </c>
      <c r="BB168" s="24">
        <v>120</v>
      </c>
      <c r="BC168" s="24">
        <v>71</v>
      </c>
      <c r="BD168" s="24">
        <v>208</v>
      </c>
      <c r="BE168" s="24">
        <v>27</v>
      </c>
      <c r="BF168" s="24">
        <v>87</v>
      </c>
      <c r="BG168" s="24">
        <v>18</v>
      </c>
      <c r="BH168" s="24">
        <v>20</v>
      </c>
      <c r="BI168" s="24">
        <f>Table7[[#This Row],[M &lt;1]]+Table7[[#This Row],[M 1-5]]+Table7[[#This Row],[M 6-17]]+Table7[[#This Row],[M 18-59 ]]+Table7[[#This Row],[M &gt;60]]</f>
        <v>176</v>
      </c>
      <c r="BJ168" s="24">
        <f>Table7[[#This Row],[F &lt;1]]+Table7[[#This Row],[F 1-5]]+Table7[[#This Row],[F 6-17 ]]+Table7[[#This Row],[F 18-59]]+Table7[[#This Row],[F &gt;60 ]]</f>
        <v>480</v>
      </c>
      <c r="BK168" s="24">
        <f>Table7[[#This Row],[M total]]+Table7[[#This Row],[F total]]</f>
        <v>656</v>
      </c>
      <c r="BL168" s="24" t="b">
        <f>Table7[[#This Row],[Total individuals]]=Table7[[#This Row],[Total affected population individuals]]</f>
        <v>1</v>
      </c>
      <c r="BM168" s="15" t="s">
        <v>382</v>
      </c>
      <c r="BN168" s="15" t="s">
        <v>375</v>
      </c>
      <c r="BO168" s="15" t="s">
        <v>382</v>
      </c>
      <c r="BP168" s="15" t="s">
        <v>373</v>
      </c>
      <c r="BQ168" s="15" t="s">
        <v>373</v>
      </c>
      <c r="BR168" s="15" t="s">
        <v>375</v>
      </c>
      <c r="BS168" s="15" t="s">
        <v>373</v>
      </c>
      <c r="BT168" s="15" t="s">
        <v>373</v>
      </c>
      <c r="BU168" s="15" t="s">
        <v>68</v>
      </c>
      <c r="BV168" s="15" t="s">
        <v>816</v>
      </c>
      <c r="BW168" s="15" t="s">
        <v>816</v>
      </c>
      <c r="BX168" s="15" t="s">
        <v>816</v>
      </c>
      <c r="BY168" s="15" t="s">
        <v>816</v>
      </c>
      <c r="BZ168" s="15" t="s">
        <v>816</v>
      </c>
      <c r="CA168" s="15" t="s">
        <v>816</v>
      </c>
      <c r="CB168" s="15" t="s">
        <v>816</v>
      </c>
      <c r="CC168" s="15" t="s">
        <v>377</v>
      </c>
      <c r="CD168" s="15"/>
      <c r="CE168" s="15" t="s">
        <v>430</v>
      </c>
      <c r="CF168" s="15"/>
    </row>
    <row r="169" spans="1:84" s="21" customFormat="1">
      <c r="A169" s="16">
        <v>44090</v>
      </c>
      <c r="B169" s="16">
        <v>44058</v>
      </c>
      <c r="C169" s="16">
        <v>44089</v>
      </c>
      <c r="D169" s="15" t="s">
        <v>384</v>
      </c>
      <c r="E169" s="15" t="s">
        <v>76</v>
      </c>
      <c r="F169" s="15" t="s">
        <v>133</v>
      </c>
      <c r="G169" s="17" t="s">
        <v>134</v>
      </c>
      <c r="H169" s="15" t="s">
        <v>135</v>
      </c>
      <c r="I169" s="17" t="s">
        <v>136</v>
      </c>
      <c r="J169" s="17" t="s">
        <v>960</v>
      </c>
      <c r="K169" s="16" t="s">
        <v>961</v>
      </c>
      <c r="L169" s="41">
        <v>6.98935</v>
      </c>
      <c r="M169" s="41">
        <v>29.330200000000001</v>
      </c>
      <c r="N169" s="23" t="s">
        <v>30</v>
      </c>
      <c r="O169" s="15" t="s">
        <v>67</v>
      </c>
      <c r="P169" s="18" t="s">
        <v>384</v>
      </c>
      <c r="Q169" s="15" t="s">
        <v>76</v>
      </c>
      <c r="R169" s="17" t="s">
        <v>133</v>
      </c>
      <c r="S169" s="15" t="s">
        <v>134</v>
      </c>
      <c r="T169" s="15" t="s">
        <v>135</v>
      </c>
      <c r="U169" s="17" t="s">
        <v>136</v>
      </c>
      <c r="V169" s="15" t="s">
        <v>962</v>
      </c>
      <c r="W169" s="15">
        <v>6.9749239999999997</v>
      </c>
      <c r="X169" s="15">
        <v>29.295245000000001</v>
      </c>
      <c r="Y169" s="15" t="s">
        <v>963</v>
      </c>
      <c r="Z169" s="15" t="s">
        <v>37</v>
      </c>
      <c r="AA169" s="15" t="s">
        <v>42</v>
      </c>
      <c r="AB169" s="15" t="s">
        <v>281</v>
      </c>
      <c r="AC169" s="15" t="s">
        <v>372</v>
      </c>
      <c r="AD169" s="15" t="s">
        <v>373</v>
      </c>
      <c r="AE169" s="22" t="s">
        <v>395</v>
      </c>
      <c r="AF169" s="15" t="s">
        <v>373</v>
      </c>
      <c r="AG169" s="15" t="s">
        <v>68</v>
      </c>
      <c r="AH169" s="15" t="s">
        <v>68</v>
      </c>
      <c r="AI169" s="15" t="s">
        <v>68</v>
      </c>
      <c r="AJ169" s="15" t="s">
        <v>68</v>
      </c>
      <c r="AK169" s="15" t="s">
        <v>68</v>
      </c>
      <c r="AL169" s="15" t="s">
        <v>68</v>
      </c>
      <c r="AM169" s="15" t="s">
        <v>68</v>
      </c>
      <c r="AN169" s="15" t="s">
        <v>68</v>
      </c>
      <c r="AO169" s="15" t="s">
        <v>485</v>
      </c>
      <c r="AP169" s="15" t="s">
        <v>375</v>
      </c>
      <c r="AQ169" s="24">
        <v>183</v>
      </c>
      <c r="AR169" s="24">
        <v>958</v>
      </c>
      <c r="AS169" s="24">
        <v>0</v>
      </c>
      <c r="AT169" s="24">
        <v>0</v>
      </c>
      <c r="AU169" s="24">
        <v>0</v>
      </c>
      <c r="AV169" s="24">
        <v>0</v>
      </c>
      <c r="AW169" s="24">
        <f>Table7[[#This Row],[Affected population: IDP (HH) ]]+Table7[[#This Row],[Affected population: Returnee (HH) ]]+Table7[[#This Row],[Affected population: Relocated (HH) ]]</f>
        <v>183</v>
      </c>
      <c r="AX169" s="24">
        <f>Table7[[#This Row],[Affected population: IDP (ind) ]]+Table7[[#This Row],[Affected population: Returnee (ind) ]]+Table7[[#This Row],[Affected population: Relocated (ind) ]]</f>
        <v>958</v>
      </c>
      <c r="AY169" s="24">
        <v>17</v>
      </c>
      <c r="AZ169" s="24">
        <v>18</v>
      </c>
      <c r="BA169" s="24">
        <v>29</v>
      </c>
      <c r="BB169" s="24">
        <v>34</v>
      </c>
      <c r="BC169" s="24">
        <v>80</v>
      </c>
      <c r="BD169" s="24">
        <v>94</v>
      </c>
      <c r="BE169" s="24">
        <v>235</v>
      </c>
      <c r="BF169" s="24">
        <v>360</v>
      </c>
      <c r="BG169" s="24">
        <v>35</v>
      </c>
      <c r="BH169" s="24">
        <v>56</v>
      </c>
      <c r="BI169" s="24">
        <f>Table7[[#This Row],[M &lt;1]]+Table7[[#This Row],[M 1-5]]+Table7[[#This Row],[M 6-17]]+Table7[[#This Row],[M 18-59 ]]+Table7[[#This Row],[M &gt;60]]</f>
        <v>396</v>
      </c>
      <c r="BJ169" s="24">
        <f>Table7[[#This Row],[F &lt;1]]+Table7[[#This Row],[F 1-5]]+Table7[[#This Row],[F 6-17 ]]+Table7[[#This Row],[F 18-59]]+Table7[[#This Row],[F &gt;60 ]]</f>
        <v>562</v>
      </c>
      <c r="BK169" s="24">
        <f>Table7[[#This Row],[M total]]+Table7[[#This Row],[F total]]</f>
        <v>958</v>
      </c>
      <c r="BL169" s="24" t="b">
        <f>Table7[[#This Row],[Total individuals]]=Table7[[#This Row],[Total affected population individuals]]</f>
        <v>1</v>
      </c>
      <c r="BM169" s="15" t="s">
        <v>844</v>
      </c>
      <c r="BN169" s="15" t="s">
        <v>816</v>
      </c>
      <c r="BO169" s="15" t="s">
        <v>816</v>
      </c>
      <c r="BP169" s="15" t="s">
        <v>844</v>
      </c>
      <c r="BQ169" s="15" t="s">
        <v>844</v>
      </c>
      <c r="BR169" s="15" t="s">
        <v>816</v>
      </c>
      <c r="BS169" s="15" t="s">
        <v>844</v>
      </c>
      <c r="BT169" s="15" t="s">
        <v>373</v>
      </c>
      <c r="BU169" s="15" t="s">
        <v>68</v>
      </c>
      <c r="BV169" s="15" t="s">
        <v>373</v>
      </c>
      <c r="BW169" s="15" t="s">
        <v>373</v>
      </c>
      <c r="BX169" s="15" t="s">
        <v>373</v>
      </c>
      <c r="BY169" s="15" t="s">
        <v>852</v>
      </c>
      <c r="BZ169" s="15" t="s">
        <v>373</v>
      </c>
      <c r="CA169" s="15" t="s">
        <v>373</v>
      </c>
      <c r="CB169" s="15" t="s">
        <v>852</v>
      </c>
      <c r="CC169" s="15" t="s">
        <v>377</v>
      </c>
      <c r="CD169" s="15"/>
      <c r="CE169" s="15" t="s">
        <v>430</v>
      </c>
      <c r="CF169" s="15"/>
    </row>
    <row r="170" spans="1:84" s="21" customFormat="1">
      <c r="A170" s="16">
        <v>44090</v>
      </c>
      <c r="B170" s="16">
        <v>44078</v>
      </c>
      <c r="C170" s="16">
        <v>44090</v>
      </c>
      <c r="D170" s="15" t="s">
        <v>500</v>
      </c>
      <c r="E170" s="15" t="s">
        <v>91</v>
      </c>
      <c r="F170" s="15" t="s">
        <v>233</v>
      </c>
      <c r="G170" s="15" t="s">
        <v>234</v>
      </c>
      <c r="H170" s="15" t="s">
        <v>235</v>
      </c>
      <c r="I170" s="15" t="s">
        <v>236</v>
      </c>
      <c r="J170" s="17" t="s">
        <v>964</v>
      </c>
      <c r="K170" s="16" t="s">
        <v>965</v>
      </c>
      <c r="L170" s="41">
        <v>8.35</v>
      </c>
      <c r="M170" s="41">
        <v>29.08333</v>
      </c>
      <c r="N170" s="23" t="s">
        <v>30</v>
      </c>
      <c r="O170" s="15" t="s">
        <v>67</v>
      </c>
      <c r="P170" s="18" t="s">
        <v>500</v>
      </c>
      <c r="Q170" s="15" t="s">
        <v>91</v>
      </c>
      <c r="R170" s="15" t="s">
        <v>233</v>
      </c>
      <c r="S170" s="15" t="s">
        <v>234</v>
      </c>
      <c r="T170" s="15" t="s">
        <v>235</v>
      </c>
      <c r="U170" s="15" t="s">
        <v>236</v>
      </c>
      <c r="V170" s="15" t="s">
        <v>966</v>
      </c>
      <c r="W170" s="15">
        <v>8.4240999999999993</v>
      </c>
      <c r="X170" s="15">
        <v>29.125682999999999</v>
      </c>
      <c r="Y170" s="15" t="s">
        <v>469</v>
      </c>
      <c r="Z170" s="15" t="s">
        <v>37</v>
      </c>
      <c r="AA170" s="15" t="s">
        <v>42</v>
      </c>
      <c r="AB170" s="15" t="s">
        <v>281</v>
      </c>
      <c r="AC170" s="15" t="s">
        <v>600</v>
      </c>
      <c r="AD170" s="15" t="s">
        <v>373</v>
      </c>
      <c r="AE170" s="15" t="s">
        <v>374</v>
      </c>
      <c r="AF170" s="15" t="s">
        <v>373</v>
      </c>
      <c r="AG170" s="15" t="s">
        <v>68</v>
      </c>
      <c r="AH170" s="15" t="s">
        <v>68</v>
      </c>
      <c r="AI170" s="15" t="s">
        <v>68</v>
      </c>
      <c r="AJ170" s="15" t="s">
        <v>68</v>
      </c>
      <c r="AK170" s="15" t="s">
        <v>68</v>
      </c>
      <c r="AL170" s="15" t="s">
        <v>373</v>
      </c>
      <c r="AM170" s="15" t="s">
        <v>377</v>
      </c>
      <c r="AN170" s="15" t="s">
        <v>377</v>
      </c>
      <c r="AO170" s="15" t="s">
        <v>456</v>
      </c>
      <c r="AP170" s="15" t="s">
        <v>694</v>
      </c>
      <c r="AQ170" s="24">
        <v>612</v>
      </c>
      <c r="AR170" s="24">
        <v>3061</v>
      </c>
      <c r="AS170" s="24">
        <v>0</v>
      </c>
      <c r="AT170" s="24">
        <v>0</v>
      </c>
      <c r="AU170" s="24">
        <v>0</v>
      </c>
      <c r="AV170" s="24">
        <v>0</v>
      </c>
      <c r="AW170" s="24">
        <f>Table7[[#This Row],[Affected population: IDP (HH) ]]+Table7[[#This Row],[Affected population: Returnee (HH) ]]+Table7[[#This Row],[Affected population: Relocated (HH) ]]</f>
        <v>612</v>
      </c>
      <c r="AX170" s="24">
        <f>Table7[[#This Row],[Affected population: IDP (ind) ]]+Table7[[#This Row],[Affected population: Returnee (ind) ]]+Table7[[#This Row],[Affected population: Relocated (ind) ]]</f>
        <v>3061</v>
      </c>
      <c r="AY170" s="24">
        <v>304</v>
      </c>
      <c r="AZ170" s="24">
        <v>356</v>
      </c>
      <c r="BA170" s="24">
        <v>355</v>
      </c>
      <c r="BB170" s="24">
        <v>369</v>
      </c>
      <c r="BC170" s="24">
        <v>363</v>
      </c>
      <c r="BD170" s="24">
        <v>376</v>
      </c>
      <c r="BE170" s="24">
        <v>384</v>
      </c>
      <c r="BF170" s="24">
        <v>398</v>
      </c>
      <c r="BG170" s="24">
        <v>71</v>
      </c>
      <c r="BH170" s="24">
        <v>85</v>
      </c>
      <c r="BI170" s="24">
        <f>Table7[[#This Row],[M &lt;1]]+Table7[[#This Row],[M 1-5]]+Table7[[#This Row],[M 6-17]]+Table7[[#This Row],[M 18-59 ]]+Table7[[#This Row],[M &gt;60]]</f>
        <v>1477</v>
      </c>
      <c r="BJ170" s="24">
        <f>Table7[[#This Row],[F &lt;1]]+Table7[[#This Row],[F 1-5]]+Table7[[#This Row],[F 6-17 ]]+Table7[[#This Row],[F 18-59]]+Table7[[#This Row],[F &gt;60 ]]</f>
        <v>1584</v>
      </c>
      <c r="BK170" s="24">
        <f>Table7[[#This Row],[M total]]+Table7[[#This Row],[F total]]</f>
        <v>3061</v>
      </c>
      <c r="BL170" s="24" t="b">
        <f>Table7[[#This Row],[Total individuals]]=Table7[[#This Row],[Total affected population individuals]]</f>
        <v>1</v>
      </c>
      <c r="BM170" s="15" t="s">
        <v>816</v>
      </c>
      <c r="BN170" s="15" t="s">
        <v>816</v>
      </c>
      <c r="BO170" s="15" t="s">
        <v>816</v>
      </c>
      <c r="BP170" s="15" t="s">
        <v>844</v>
      </c>
      <c r="BQ170" s="15" t="s">
        <v>844</v>
      </c>
      <c r="BR170" s="15" t="s">
        <v>844</v>
      </c>
      <c r="BS170" s="15" t="s">
        <v>844</v>
      </c>
      <c r="BT170" s="15" t="s">
        <v>373</v>
      </c>
      <c r="BU170" s="15" t="s">
        <v>68</v>
      </c>
      <c r="BV170" s="15" t="s">
        <v>373</v>
      </c>
      <c r="BW170" s="15" t="s">
        <v>373</v>
      </c>
      <c r="BX170" s="15" t="s">
        <v>373</v>
      </c>
      <c r="BY170" s="15" t="s">
        <v>967</v>
      </c>
      <c r="BZ170" s="15" t="s">
        <v>967</v>
      </c>
      <c r="CA170" s="15" t="s">
        <v>967</v>
      </c>
      <c r="CB170" s="15" t="s">
        <v>967</v>
      </c>
      <c r="CC170" s="15" t="s">
        <v>373</v>
      </c>
      <c r="CD170" s="15"/>
      <c r="CE170" s="15" t="s">
        <v>430</v>
      </c>
      <c r="CF170" s="15"/>
    </row>
    <row r="171" spans="1:84" s="21" customFormat="1">
      <c r="A171" s="16">
        <v>44090</v>
      </c>
      <c r="B171" s="16">
        <v>44078</v>
      </c>
      <c r="C171" s="16">
        <v>44090</v>
      </c>
      <c r="D171" s="15" t="s">
        <v>500</v>
      </c>
      <c r="E171" s="15" t="s">
        <v>91</v>
      </c>
      <c r="F171" s="15" t="s">
        <v>233</v>
      </c>
      <c r="G171" s="15" t="s">
        <v>234</v>
      </c>
      <c r="H171" s="15" t="s">
        <v>237</v>
      </c>
      <c r="I171" s="15" t="s">
        <v>238</v>
      </c>
      <c r="J171" s="17" t="s">
        <v>968</v>
      </c>
      <c r="K171" s="16" t="s">
        <v>238</v>
      </c>
      <c r="L171" s="41">
        <v>8.34</v>
      </c>
      <c r="M171" s="41">
        <v>28.72</v>
      </c>
      <c r="N171" s="23" t="s">
        <v>30</v>
      </c>
      <c r="O171" s="15" t="s">
        <v>67</v>
      </c>
      <c r="P171" s="18" t="s">
        <v>500</v>
      </c>
      <c r="Q171" s="15" t="s">
        <v>91</v>
      </c>
      <c r="R171" s="15" t="s">
        <v>233</v>
      </c>
      <c r="S171" s="15" t="s">
        <v>234</v>
      </c>
      <c r="T171" s="15" t="s">
        <v>237</v>
      </c>
      <c r="U171" s="15" t="s">
        <v>238</v>
      </c>
      <c r="V171" s="15" t="s">
        <v>969</v>
      </c>
      <c r="W171" s="15">
        <v>8.3166667000000007</v>
      </c>
      <c r="X171" s="15">
        <v>28.783333299999999</v>
      </c>
      <c r="Y171" s="15" t="s">
        <v>469</v>
      </c>
      <c r="Z171" s="15" t="s">
        <v>37</v>
      </c>
      <c r="AA171" s="15" t="s">
        <v>42</v>
      </c>
      <c r="AB171" s="15" t="s">
        <v>281</v>
      </c>
      <c r="AC171" s="15" t="s">
        <v>600</v>
      </c>
      <c r="AD171" s="15" t="s">
        <v>373</v>
      </c>
      <c r="AE171" s="15" t="s">
        <v>374</v>
      </c>
      <c r="AF171" s="15" t="s">
        <v>373</v>
      </c>
      <c r="AG171" s="15" t="s">
        <v>68</v>
      </c>
      <c r="AH171" s="15" t="s">
        <v>68</v>
      </c>
      <c r="AI171" s="15" t="s">
        <v>68</v>
      </c>
      <c r="AJ171" s="15" t="s">
        <v>68</v>
      </c>
      <c r="AK171" s="15" t="s">
        <v>68</v>
      </c>
      <c r="AL171" s="15" t="s">
        <v>373</v>
      </c>
      <c r="AM171" s="15" t="s">
        <v>377</v>
      </c>
      <c r="AN171" s="15" t="s">
        <v>377</v>
      </c>
      <c r="AO171" s="15" t="s">
        <v>456</v>
      </c>
      <c r="AP171" s="15" t="s">
        <v>694</v>
      </c>
      <c r="AQ171" s="24">
        <v>70</v>
      </c>
      <c r="AR171" s="24">
        <v>420</v>
      </c>
      <c r="AS171" s="24">
        <v>0</v>
      </c>
      <c r="AT171" s="24">
        <v>0</v>
      </c>
      <c r="AU171" s="24">
        <v>0</v>
      </c>
      <c r="AV171" s="24">
        <v>0</v>
      </c>
      <c r="AW171" s="24">
        <f>Table7[[#This Row],[Affected population: IDP (HH) ]]+Table7[[#This Row],[Affected population: Returnee (HH) ]]+Table7[[#This Row],[Affected population: Relocated (HH) ]]</f>
        <v>70</v>
      </c>
      <c r="AX171" s="24">
        <f>Table7[[#This Row],[Affected population: IDP (ind) ]]+Table7[[#This Row],[Affected population: Returnee (ind) ]]+Table7[[#This Row],[Affected population: Relocated (ind) ]]</f>
        <v>420</v>
      </c>
      <c r="AY171" s="24">
        <v>29</v>
      </c>
      <c r="AZ171" s="24">
        <v>32</v>
      </c>
      <c r="BA171" s="24">
        <v>35</v>
      </c>
      <c r="BB171" s="24">
        <v>39</v>
      </c>
      <c r="BC171" s="24">
        <v>45</v>
      </c>
      <c r="BD171" s="24">
        <v>48</v>
      </c>
      <c r="BE171" s="24">
        <v>77</v>
      </c>
      <c r="BF171" s="24">
        <v>87</v>
      </c>
      <c r="BG171" s="24">
        <v>11</v>
      </c>
      <c r="BH171" s="24">
        <v>17</v>
      </c>
      <c r="BI171" s="24">
        <f>Table7[[#This Row],[M &lt;1]]+Table7[[#This Row],[M 1-5]]+Table7[[#This Row],[M 6-17]]+Table7[[#This Row],[M 18-59 ]]+Table7[[#This Row],[M &gt;60]]</f>
        <v>197</v>
      </c>
      <c r="BJ171" s="24">
        <f>Table7[[#This Row],[F &lt;1]]+Table7[[#This Row],[F 1-5]]+Table7[[#This Row],[F 6-17 ]]+Table7[[#This Row],[F 18-59]]+Table7[[#This Row],[F &gt;60 ]]</f>
        <v>223</v>
      </c>
      <c r="BK171" s="24">
        <f>Table7[[#This Row],[M total]]+Table7[[#This Row],[F total]]</f>
        <v>420</v>
      </c>
      <c r="BL171" s="24" t="b">
        <f>Table7[[#This Row],[Total individuals]]=Table7[[#This Row],[Total affected population individuals]]</f>
        <v>1</v>
      </c>
      <c r="BM171" s="15" t="s">
        <v>816</v>
      </c>
      <c r="BN171" s="15" t="s">
        <v>816</v>
      </c>
      <c r="BO171" s="15" t="s">
        <v>844</v>
      </c>
      <c r="BP171" s="15" t="s">
        <v>844</v>
      </c>
      <c r="BQ171" s="15" t="s">
        <v>816</v>
      </c>
      <c r="BR171" s="15" t="s">
        <v>816</v>
      </c>
      <c r="BS171" s="15" t="s">
        <v>970</v>
      </c>
      <c r="BT171" s="15" t="s">
        <v>373</v>
      </c>
      <c r="BU171" s="15" t="s">
        <v>68</v>
      </c>
      <c r="BV171" s="15" t="s">
        <v>373</v>
      </c>
      <c r="BW171" s="15" t="s">
        <v>373</v>
      </c>
      <c r="BX171" s="15" t="s">
        <v>373</v>
      </c>
      <c r="BY171" s="15" t="s">
        <v>967</v>
      </c>
      <c r="BZ171" s="15" t="s">
        <v>967</v>
      </c>
      <c r="CA171" s="15" t="s">
        <v>967</v>
      </c>
      <c r="CB171" s="15" t="s">
        <v>967</v>
      </c>
      <c r="CC171" s="15" t="s">
        <v>373</v>
      </c>
      <c r="CD171" s="15"/>
      <c r="CE171" s="15" t="s">
        <v>378</v>
      </c>
      <c r="CF171" s="15"/>
    </row>
    <row r="172" spans="1:84" s="21" customFormat="1">
      <c r="A172" s="16">
        <v>44090</v>
      </c>
      <c r="B172" s="16">
        <v>44079</v>
      </c>
      <c r="C172" s="16">
        <v>44090</v>
      </c>
      <c r="D172" s="15" t="s">
        <v>500</v>
      </c>
      <c r="E172" s="15" t="s">
        <v>91</v>
      </c>
      <c r="F172" s="15" t="s">
        <v>217</v>
      </c>
      <c r="G172" s="15" t="s">
        <v>218</v>
      </c>
      <c r="H172" s="15" t="s">
        <v>219</v>
      </c>
      <c r="I172" s="15" t="s">
        <v>220</v>
      </c>
      <c r="J172" s="17" t="s">
        <v>971</v>
      </c>
      <c r="K172" s="16" t="s">
        <v>220</v>
      </c>
      <c r="L172" s="41">
        <v>7.6451099999999999</v>
      </c>
      <c r="M172" s="41">
        <v>29.105589999999999</v>
      </c>
      <c r="N172" s="23" t="s">
        <v>32</v>
      </c>
      <c r="O172" s="15" t="s">
        <v>67</v>
      </c>
      <c r="P172" s="18" t="s">
        <v>500</v>
      </c>
      <c r="Q172" s="15" t="s">
        <v>91</v>
      </c>
      <c r="R172" s="15" t="s">
        <v>233</v>
      </c>
      <c r="S172" s="15" t="s">
        <v>234</v>
      </c>
      <c r="T172" s="15" t="s">
        <v>516</v>
      </c>
      <c r="U172" s="15" t="s">
        <v>517</v>
      </c>
      <c r="V172" s="15" t="s">
        <v>972</v>
      </c>
      <c r="W172" s="15">
        <v>8.0880100000000006</v>
      </c>
      <c r="X172" s="15">
        <v>29.146450000000002</v>
      </c>
      <c r="Y172" s="15" t="s">
        <v>469</v>
      </c>
      <c r="Z172" s="15" t="s">
        <v>37</v>
      </c>
      <c r="AA172" s="15" t="s">
        <v>42</v>
      </c>
      <c r="AB172" s="15" t="s">
        <v>281</v>
      </c>
      <c r="AC172" s="15" t="s">
        <v>600</v>
      </c>
      <c r="AD172" s="15" t="s">
        <v>373</v>
      </c>
      <c r="AE172" s="15" t="s">
        <v>456</v>
      </c>
      <c r="AF172" s="15" t="s">
        <v>373</v>
      </c>
      <c r="AG172" s="15" t="s">
        <v>68</v>
      </c>
      <c r="AH172" s="15" t="s">
        <v>68</v>
      </c>
      <c r="AI172" s="15" t="s">
        <v>68</v>
      </c>
      <c r="AJ172" s="15" t="s">
        <v>68</v>
      </c>
      <c r="AK172" s="15" t="s">
        <v>68</v>
      </c>
      <c r="AL172" s="15" t="s">
        <v>373</v>
      </c>
      <c r="AM172" s="15" t="s">
        <v>377</v>
      </c>
      <c r="AN172" s="15" t="s">
        <v>377</v>
      </c>
      <c r="AO172" s="15" t="s">
        <v>377</v>
      </c>
      <c r="AP172" s="15" t="s">
        <v>694</v>
      </c>
      <c r="AQ172" s="24">
        <v>225</v>
      </c>
      <c r="AR172" s="24">
        <v>1350</v>
      </c>
      <c r="AS172" s="24">
        <v>0</v>
      </c>
      <c r="AT172" s="24">
        <v>0</v>
      </c>
      <c r="AU172" s="24">
        <v>0</v>
      </c>
      <c r="AV172" s="24">
        <v>0</v>
      </c>
      <c r="AW172" s="24">
        <f>Table7[[#This Row],[Affected population: IDP (HH) ]]+Table7[[#This Row],[Affected population: Returnee (HH) ]]+Table7[[#This Row],[Affected population: Relocated (HH) ]]</f>
        <v>225</v>
      </c>
      <c r="AX172" s="24">
        <f>Table7[[#This Row],[Affected population: IDP (ind) ]]+Table7[[#This Row],[Affected population: Returnee (ind) ]]+Table7[[#This Row],[Affected population: Relocated (ind) ]]</f>
        <v>1350</v>
      </c>
      <c r="AY172" s="24">
        <v>142</v>
      </c>
      <c r="AZ172" s="24">
        <v>148</v>
      </c>
      <c r="BA172" s="24">
        <v>147</v>
      </c>
      <c r="BB172" s="24">
        <v>156</v>
      </c>
      <c r="BC172" s="24">
        <v>158</v>
      </c>
      <c r="BD172" s="24">
        <v>162</v>
      </c>
      <c r="BE172" s="24">
        <v>187</v>
      </c>
      <c r="BF172" s="24">
        <v>192</v>
      </c>
      <c r="BG172" s="24">
        <v>27</v>
      </c>
      <c r="BH172" s="24">
        <v>31</v>
      </c>
      <c r="BI172" s="24">
        <f>Table7[[#This Row],[M &lt;1]]+Table7[[#This Row],[M 1-5]]+Table7[[#This Row],[M 6-17]]+Table7[[#This Row],[M 18-59 ]]+Table7[[#This Row],[M &gt;60]]</f>
        <v>661</v>
      </c>
      <c r="BJ172" s="24">
        <f>Table7[[#This Row],[F &lt;1]]+Table7[[#This Row],[F 1-5]]+Table7[[#This Row],[F 6-17 ]]+Table7[[#This Row],[F 18-59]]+Table7[[#This Row],[F &gt;60 ]]</f>
        <v>689</v>
      </c>
      <c r="BK172" s="24">
        <f>Table7[[#This Row],[M total]]+Table7[[#This Row],[F total]]</f>
        <v>1350</v>
      </c>
      <c r="BL172" s="24" t="b">
        <f>Table7[[#This Row],[Total individuals]]=Table7[[#This Row],[Total affected population individuals]]</f>
        <v>1</v>
      </c>
      <c r="BM172" s="15" t="s">
        <v>816</v>
      </c>
      <c r="BN172" s="15" t="s">
        <v>816</v>
      </c>
      <c r="BO172" s="15" t="s">
        <v>817</v>
      </c>
      <c r="BP172" s="15" t="s">
        <v>844</v>
      </c>
      <c r="BQ172" s="15" t="s">
        <v>816</v>
      </c>
      <c r="BR172" s="15" t="s">
        <v>973</v>
      </c>
      <c r="BS172" s="15" t="s">
        <v>970</v>
      </c>
      <c r="BT172" s="15" t="s">
        <v>373</v>
      </c>
      <c r="BU172" s="15" t="s">
        <v>68</v>
      </c>
      <c r="BV172" s="15" t="s">
        <v>373</v>
      </c>
      <c r="BW172" s="15" t="s">
        <v>373</v>
      </c>
      <c r="BX172" s="15" t="s">
        <v>373</v>
      </c>
      <c r="BY172" s="15" t="s">
        <v>967</v>
      </c>
      <c r="BZ172" s="15" t="s">
        <v>967</v>
      </c>
      <c r="CA172" s="15" t="s">
        <v>967</v>
      </c>
      <c r="CB172" s="15" t="s">
        <v>967</v>
      </c>
      <c r="CC172" s="15" t="s">
        <v>377</v>
      </c>
      <c r="CD172" s="15"/>
      <c r="CE172" s="15" t="s">
        <v>430</v>
      </c>
      <c r="CF172" s="15"/>
    </row>
    <row r="173" spans="1:84" s="21" customFormat="1">
      <c r="A173" s="16">
        <v>44090</v>
      </c>
      <c r="B173" s="16">
        <v>44078</v>
      </c>
      <c r="C173" s="16">
        <v>44090</v>
      </c>
      <c r="D173" s="15" t="s">
        <v>500</v>
      </c>
      <c r="E173" s="15" t="s">
        <v>91</v>
      </c>
      <c r="F173" s="15" t="s">
        <v>233</v>
      </c>
      <c r="G173" s="15" t="s">
        <v>234</v>
      </c>
      <c r="H173" s="15" t="s">
        <v>239</v>
      </c>
      <c r="I173" s="15" t="s">
        <v>240</v>
      </c>
      <c r="J173" s="17" t="s">
        <v>876</v>
      </c>
      <c r="K173" s="16" t="s">
        <v>877</v>
      </c>
      <c r="L173" s="41">
        <v>7.8848338839999998</v>
      </c>
      <c r="M173" s="41">
        <v>28.817529629999999</v>
      </c>
      <c r="N173" s="23" t="s">
        <v>30</v>
      </c>
      <c r="O173" s="15" t="s">
        <v>67</v>
      </c>
      <c r="P173" s="18" t="s">
        <v>500</v>
      </c>
      <c r="Q173" s="15" t="s">
        <v>91</v>
      </c>
      <c r="R173" s="15" t="s">
        <v>233</v>
      </c>
      <c r="S173" s="15" t="s">
        <v>234</v>
      </c>
      <c r="T173" s="15" t="s">
        <v>239</v>
      </c>
      <c r="U173" s="15" t="s">
        <v>240</v>
      </c>
      <c r="V173" s="15" t="s">
        <v>878</v>
      </c>
      <c r="W173" s="15">
        <v>7.9494800000000003</v>
      </c>
      <c r="X173" s="15">
        <v>28.682832999999999</v>
      </c>
      <c r="Y173" s="15" t="s">
        <v>469</v>
      </c>
      <c r="Z173" s="15" t="s">
        <v>37</v>
      </c>
      <c r="AA173" s="15" t="s">
        <v>42</v>
      </c>
      <c r="AB173" s="15" t="s">
        <v>281</v>
      </c>
      <c r="AC173" s="15" t="s">
        <v>600</v>
      </c>
      <c r="AD173" s="15" t="s">
        <v>373</v>
      </c>
      <c r="AE173" s="15" t="s">
        <v>374</v>
      </c>
      <c r="AF173" s="15" t="s">
        <v>373</v>
      </c>
      <c r="AG173" s="15" t="s">
        <v>68</v>
      </c>
      <c r="AH173" s="15" t="s">
        <v>68</v>
      </c>
      <c r="AI173" s="15" t="s">
        <v>68</v>
      </c>
      <c r="AJ173" s="15" t="s">
        <v>68</v>
      </c>
      <c r="AK173" s="15" t="s">
        <v>68</v>
      </c>
      <c r="AL173" s="15" t="s">
        <v>373</v>
      </c>
      <c r="AM173" s="15" t="s">
        <v>377</v>
      </c>
      <c r="AN173" s="15" t="s">
        <v>377</v>
      </c>
      <c r="AO173" s="15" t="s">
        <v>456</v>
      </c>
      <c r="AP173" s="15" t="s">
        <v>694</v>
      </c>
      <c r="AQ173" s="24">
        <v>497</v>
      </c>
      <c r="AR173" s="24">
        <v>2982</v>
      </c>
      <c r="AS173" s="24">
        <v>0</v>
      </c>
      <c r="AT173" s="24">
        <v>0</v>
      </c>
      <c r="AU173" s="24">
        <v>0</v>
      </c>
      <c r="AV173" s="24">
        <v>0</v>
      </c>
      <c r="AW173" s="24">
        <f>Table7[[#This Row],[Affected population: IDP (HH) ]]+Table7[[#This Row],[Affected population: Returnee (HH) ]]+Table7[[#This Row],[Affected population: Relocated (HH) ]]</f>
        <v>497</v>
      </c>
      <c r="AX173" s="24">
        <f>Table7[[#This Row],[Affected population: IDP (ind) ]]+Table7[[#This Row],[Affected population: Returnee (ind) ]]+Table7[[#This Row],[Affected population: Relocated (ind) ]]</f>
        <v>2982</v>
      </c>
      <c r="AY173" s="24">
        <v>278</v>
      </c>
      <c r="AZ173" s="24">
        <v>356</v>
      </c>
      <c r="BA173" s="24">
        <v>335</v>
      </c>
      <c r="BB173" s="24">
        <v>369</v>
      </c>
      <c r="BC173" s="24">
        <v>351</v>
      </c>
      <c r="BD173" s="24">
        <v>376</v>
      </c>
      <c r="BE173" s="24">
        <v>373</v>
      </c>
      <c r="BF173" s="24">
        <v>398</v>
      </c>
      <c r="BG173" s="24">
        <v>59</v>
      </c>
      <c r="BH173" s="24">
        <v>87</v>
      </c>
      <c r="BI173" s="24">
        <f>Table7[[#This Row],[M &lt;1]]+Table7[[#This Row],[M 1-5]]+Table7[[#This Row],[M 6-17]]+Table7[[#This Row],[M 18-59 ]]+Table7[[#This Row],[M &gt;60]]</f>
        <v>1396</v>
      </c>
      <c r="BJ173" s="24">
        <f>Table7[[#This Row],[F &lt;1]]+Table7[[#This Row],[F 1-5]]+Table7[[#This Row],[F 6-17 ]]+Table7[[#This Row],[F 18-59]]+Table7[[#This Row],[F &gt;60 ]]</f>
        <v>1586</v>
      </c>
      <c r="BK173" s="24">
        <f>Table7[[#This Row],[M total]]+Table7[[#This Row],[F total]]</f>
        <v>2982</v>
      </c>
      <c r="BL173" s="24" t="b">
        <f>Table7[[#This Row],[Total individuals]]=Table7[[#This Row],[Total affected population individuals]]</f>
        <v>1</v>
      </c>
      <c r="BM173" s="15" t="s">
        <v>816</v>
      </c>
      <c r="BN173" s="15" t="s">
        <v>816</v>
      </c>
      <c r="BO173" s="15" t="s">
        <v>816</v>
      </c>
      <c r="BP173" s="15" t="s">
        <v>844</v>
      </c>
      <c r="BQ173" s="15" t="s">
        <v>816</v>
      </c>
      <c r="BR173" s="15" t="s">
        <v>844</v>
      </c>
      <c r="BS173" s="15" t="s">
        <v>970</v>
      </c>
      <c r="BT173" s="15" t="s">
        <v>373</v>
      </c>
      <c r="BU173" s="15" t="s">
        <v>68</v>
      </c>
      <c r="BV173" s="15" t="s">
        <v>373</v>
      </c>
      <c r="BW173" s="15" t="s">
        <v>373</v>
      </c>
      <c r="BX173" s="15" t="s">
        <v>373</v>
      </c>
      <c r="BY173" s="15" t="s">
        <v>967</v>
      </c>
      <c r="BZ173" s="15" t="s">
        <v>967</v>
      </c>
      <c r="CA173" s="15" t="s">
        <v>967</v>
      </c>
      <c r="CB173" s="15" t="s">
        <v>967</v>
      </c>
      <c r="CC173" s="15" t="s">
        <v>373</v>
      </c>
      <c r="CD173" s="15"/>
      <c r="CE173" s="15" t="s">
        <v>378</v>
      </c>
      <c r="CF173" s="17" t="s">
        <v>974</v>
      </c>
    </row>
    <row r="174" spans="1:84" s="21" customFormat="1">
      <c r="A174" s="16">
        <v>44090</v>
      </c>
      <c r="B174" s="16">
        <v>44081</v>
      </c>
      <c r="C174" s="16">
        <v>44089</v>
      </c>
      <c r="D174" s="15" t="s">
        <v>419</v>
      </c>
      <c r="E174" s="15" t="s">
        <v>83</v>
      </c>
      <c r="F174" s="15" t="s">
        <v>207</v>
      </c>
      <c r="G174" s="15" t="s">
        <v>208</v>
      </c>
      <c r="H174" s="15" t="s">
        <v>209</v>
      </c>
      <c r="I174" s="15" t="s">
        <v>210</v>
      </c>
      <c r="J174" s="17" t="s">
        <v>975</v>
      </c>
      <c r="K174" s="16" t="s">
        <v>976</v>
      </c>
      <c r="L174" s="41">
        <v>9.8949999999999996</v>
      </c>
      <c r="M174" s="41">
        <v>29.905000000000001</v>
      </c>
      <c r="N174" s="23" t="s">
        <v>30</v>
      </c>
      <c r="O174" s="15" t="s">
        <v>67</v>
      </c>
      <c r="P174" s="18" t="s">
        <v>419</v>
      </c>
      <c r="Q174" s="15" t="s">
        <v>83</v>
      </c>
      <c r="R174" s="15" t="s">
        <v>207</v>
      </c>
      <c r="S174" s="15" t="s">
        <v>208</v>
      </c>
      <c r="T174" s="15" t="s">
        <v>209</v>
      </c>
      <c r="U174" s="15" t="s">
        <v>210</v>
      </c>
      <c r="V174" s="15" t="s">
        <v>977</v>
      </c>
      <c r="W174" s="15">
        <v>9.86</v>
      </c>
      <c r="X174" s="15">
        <v>29.896999999999998</v>
      </c>
      <c r="Y174" s="15" t="s">
        <v>978</v>
      </c>
      <c r="Z174" s="15" t="s">
        <v>37</v>
      </c>
      <c r="AA174" s="15" t="s">
        <v>42</v>
      </c>
      <c r="AB174" s="15" t="s">
        <v>281</v>
      </c>
      <c r="AC174" s="15" t="s">
        <v>372</v>
      </c>
      <c r="AD174" s="15" t="s">
        <v>375</v>
      </c>
      <c r="AE174" s="15" t="s">
        <v>456</v>
      </c>
      <c r="AF174" s="15" t="s">
        <v>373</v>
      </c>
      <c r="AG174" s="15" t="s">
        <v>68</v>
      </c>
      <c r="AH174" s="15" t="s">
        <v>68</v>
      </c>
      <c r="AI174" s="15" t="s">
        <v>68</v>
      </c>
      <c r="AJ174" s="15" t="s">
        <v>68</v>
      </c>
      <c r="AK174" s="15" t="s">
        <v>68</v>
      </c>
      <c r="AL174" s="15" t="s">
        <v>375</v>
      </c>
      <c r="AM174" s="15" t="s">
        <v>68</v>
      </c>
      <c r="AN174" s="15" t="s">
        <v>68</v>
      </c>
      <c r="AO174" s="15" t="s">
        <v>68</v>
      </c>
      <c r="AP174" s="15" t="s">
        <v>68</v>
      </c>
      <c r="AQ174" s="24">
        <v>788</v>
      </c>
      <c r="AR174" s="24">
        <v>5546</v>
      </c>
      <c r="AS174" s="24">
        <v>0</v>
      </c>
      <c r="AT174" s="24">
        <v>0</v>
      </c>
      <c r="AU174" s="24">
        <v>0</v>
      </c>
      <c r="AV174" s="24">
        <v>0</v>
      </c>
      <c r="AW174" s="24">
        <f>Table7[[#This Row],[Affected population: IDP (HH) ]]+Table7[[#This Row],[Affected population: Returnee (HH) ]]+Table7[[#This Row],[Affected population: Relocated (HH) ]]</f>
        <v>788</v>
      </c>
      <c r="AX174" s="24">
        <f>Table7[[#This Row],[Affected population: IDP (ind) ]]+Table7[[#This Row],[Affected population: Returnee (ind) ]]+Table7[[#This Row],[Affected population: Relocated (ind) ]]</f>
        <v>5546</v>
      </c>
      <c r="AY174" s="24">
        <v>114</v>
      </c>
      <c r="AZ174" s="24">
        <v>104</v>
      </c>
      <c r="BA174" s="24">
        <v>510</v>
      </c>
      <c r="BB174" s="24">
        <v>483</v>
      </c>
      <c r="BC174" s="24">
        <v>1033</v>
      </c>
      <c r="BD174" s="24">
        <v>1070</v>
      </c>
      <c r="BE174" s="24">
        <v>745</v>
      </c>
      <c r="BF174" s="24">
        <v>1156</v>
      </c>
      <c r="BG174" s="24">
        <v>129</v>
      </c>
      <c r="BH174" s="24">
        <v>202</v>
      </c>
      <c r="BI174" s="24">
        <f>Table7[[#This Row],[M &lt;1]]+Table7[[#This Row],[M 1-5]]+Table7[[#This Row],[M 6-17]]+Table7[[#This Row],[M 18-59 ]]+Table7[[#This Row],[M &gt;60]]</f>
        <v>2531</v>
      </c>
      <c r="BJ174" s="24">
        <f>Table7[[#This Row],[F &lt;1]]+Table7[[#This Row],[F 1-5]]+Table7[[#This Row],[F 6-17 ]]+Table7[[#This Row],[F 18-59]]+Table7[[#This Row],[F &gt;60 ]]</f>
        <v>3015</v>
      </c>
      <c r="BK174" s="24">
        <f>Table7[[#This Row],[M total]]+Table7[[#This Row],[F total]]</f>
        <v>5546</v>
      </c>
      <c r="BL174" s="24" t="b">
        <f>Table7[[#This Row],[Total individuals]]=Table7[[#This Row],[Total affected population individuals]]</f>
        <v>1</v>
      </c>
      <c r="BM174" s="15" t="s">
        <v>844</v>
      </c>
      <c r="BN174" s="15" t="s">
        <v>844</v>
      </c>
      <c r="BO174" s="15" t="s">
        <v>816</v>
      </c>
      <c r="BP174" s="15" t="s">
        <v>844</v>
      </c>
      <c r="BQ174" s="15" t="s">
        <v>816</v>
      </c>
      <c r="BR174" s="15" t="s">
        <v>816</v>
      </c>
      <c r="BS174" s="15" t="s">
        <v>846</v>
      </c>
      <c r="BT174" s="15" t="s">
        <v>373</v>
      </c>
      <c r="BU174" s="15" t="s">
        <v>68</v>
      </c>
      <c r="BV174" s="15" t="s">
        <v>373</v>
      </c>
      <c r="BW174" s="15" t="s">
        <v>373</v>
      </c>
      <c r="BX174" s="15" t="s">
        <v>373</v>
      </c>
      <c r="BY174" s="15" t="s">
        <v>373</v>
      </c>
      <c r="BZ174" s="15" t="s">
        <v>396</v>
      </c>
      <c r="CA174" s="15" t="s">
        <v>373</v>
      </c>
      <c r="CB174" s="15" t="s">
        <v>373</v>
      </c>
      <c r="CC174" s="15" t="s">
        <v>377</v>
      </c>
      <c r="CD174" s="15"/>
      <c r="CE174" s="15" t="s">
        <v>378</v>
      </c>
      <c r="CF174" s="15"/>
    </row>
    <row r="175" spans="1:84" s="21" customFormat="1">
      <c r="A175" s="16">
        <v>44090</v>
      </c>
      <c r="B175" s="16">
        <v>44079</v>
      </c>
      <c r="C175" s="16">
        <v>44090</v>
      </c>
      <c r="D175" s="15" t="s">
        <v>500</v>
      </c>
      <c r="E175" s="15" t="s">
        <v>91</v>
      </c>
      <c r="F175" s="15" t="s">
        <v>217</v>
      </c>
      <c r="G175" s="15" t="s">
        <v>218</v>
      </c>
      <c r="H175" s="15" t="s">
        <v>221</v>
      </c>
      <c r="I175" s="15" t="s">
        <v>222</v>
      </c>
      <c r="J175" s="17" t="s">
        <v>806</v>
      </c>
      <c r="K175" s="16" t="s">
        <v>222</v>
      </c>
      <c r="L175" s="41">
        <v>7.9948100000000002</v>
      </c>
      <c r="M175" s="41">
        <v>29.503409999999999</v>
      </c>
      <c r="N175" s="23" t="s">
        <v>32</v>
      </c>
      <c r="O175" s="15" t="s">
        <v>67</v>
      </c>
      <c r="P175" s="18" t="s">
        <v>500</v>
      </c>
      <c r="Q175" s="15" t="s">
        <v>91</v>
      </c>
      <c r="R175" s="17" t="s">
        <v>233</v>
      </c>
      <c r="S175" s="17" t="s">
        <v>234</v>
      </c>
      <c r="T175" s="15" t="s">
        <v>243</v>
      </c>
      <c r="U175" s="15" t="s">
        <v>244</v>
      </c>
      <c r="V175" s="15" t="s">
        <v>389</v>
      </c>
      <c r="W175" s="15">
        <v>7.7351982250000004</v>
      </c>
      <c r="X175" s="15">
        <v>28.432666742999999</v>
      </c>
      <c r="Y175" s="15" t="s">
        <v>469</v>
      </c>
      <c r="Z175" s="15" t="s">
        <v>37</v>
      </c>
      <c r="AA175" s="15" t="s">
        <v>42</v>
      </c>
      <c r="AB175" s="15" t="s">
        <v>281</v>
      </c>
      <c r="AC175" s="15" t="s">
        <v>600</v>
      </c>
      <c r="AD175" s="15" t="s">
        <v>373</v>
      </c>
      <c r="AE175" s="15" t="s">
        <v>456</v>
      </c>
      <c r="AF175" s="15" t="s">
        <v>373</v>
      </c>
      <c r="AG175" s="15" t="s">
        <v>68</v>
      </c>
      <c r="AH175" s="15" t="s">
        <v>68</v>
      </c>
      <c r="AI175" s="15" t="s">
        <v>68</v>
      </c>
      <c r="AJ175" s="15" t="s">
        <v>68</v>
      </c>
      <c r="AK175" s="15" t="s">
        <v>68</v>
      </c>
      <c r="AL175" s="15" t="s">
        <v>373</v>
      </c>
      <c r="AM175" s="15" t="s">
        <v>377</v>
      </c>
      <c r="AN175" s="15" t="s">
        <v>377</v>
      </c>
      <c r="AO175" s="15" t="s">
        <v>456</v>
      </c>
      <c r="AP175" s="15" t="s">
        <v>694</v>
      </c>
      <c r="AQ175" s="24">
        <v>583</v>
      </c>
      <c r="AR175" s="24">
        <v>3496</v>
      </c>
      <c r="AS175" s="24">
        <v>0</v>
      </c>
      <c r="AT175" s="24">
        <v>0</v>
      </c>
      <c r="AU175" s="24">
        <v>0</v>
      </c>
      <c r="AV175" s="24">
        <v>0</v>
      </c>
      <c r="AW175" s="24">
        <f>Table7[[#This Row],[Affected population: IDP (HH) ]]+Table7[[#This Row],[Affected population: Returnee (HH) ]]+Table7[[#This Row],[Affected population: Relocated (HH) ]]</f>
        <v>583</v>
      </c>
      <c r="AX175" s="24">
        <f>Table7[[#This Row],[Affected population: IDP (ind) ]]+Table7[[#This Row],[Affected population: Returnee (ind) ]]+Table7[[#This Row],[Affected population: Relocated (ind) ]]</f>
        <v>3496</v>
      </c>
      <c r="AY175" s="24">
        <v>182</v>
      </c>
      <c r="AZ175" s="24">
        <v>97</v>
      </c>
      <c r="BA175" s="24">
        <v>296</v>
      </c>
      <c r="BB175" s="24">
        <v>273</v>
      </c>
      <c r="BC175" s="24">
        <v>556</v>
      </c>
      <c r="BD175" s="24">
        <v>537</v>
      </c>
      <c r="BE175" s="24">
        <v>464</v>
      </c>
      <c r="BF175" s="24">
        <v>513</v>
      </c>
      <c r="BG175" s="24">
        <v>264</v>
      </c>
      <c r="BH175" s="24">
        <v>314</v>
      </c>
      <c r="BI175" s="24">
        <f>Table7[[#This Row],[M &lt;1]]+Table7[[#This Row],[M 1-5]]+Table7[[#This Row],[M 6-17]]+Table7[[#This Row],[M 18-59 ]]+Table7[[#This Row],[M &gt;60]]</f>
        <v>1762</v>
      </c>
      <c r="BJ175" s="24">
        <f>Table7[[#This Row],[F &lt;1]]+Table7[[#This Row],[F 1-5]]+Table7[[#This Row],[F 6-17 ]]+Table7[[#This Row],[F 18-59]]+Table7[[#This Row],[F &gt;60 ]]</f>
        <v>1734</v>
      </c>
      <c r="BK175" s="24">
        <f>Table7[[#This Row],[M total]]+Table7[[#This Row],[F total]]</f>
        <v>3496</v>
      </c>
      <c r="BL175" s="24" t="b">
        <f>Table7[[#This Row],[Total individuals]]=Table7[[#This Row],[Total affected population individuals]]</f>
        <v>1</v>
      </c>
      <c r="BM175" s="15" t="s">
        <v>815</v>
      </c>
      <c r="BN175" s="15" t="s">
        <v>816</v>
      </c>
      <c r="BO175" s="15" t="s">
        <v>817</v>
      </c>
      <c r="BP175" s="15" t="s">
        <v>844</v>
      </c>
      <c r="BQ175" s="15" t="s">
        <v>816</v>
      </c>
      <c r="BR175" s="15" t="s">
        <v>843</v>
      </c>
      <c r="BS175" s="15" t="s">
        <v>970</v>
      </c>
      <c r="BT175" s="15" t="s">
        <v>373</v>
      </c>
      <c r="BU175" s="15" t="s">
        <v>68</v>
      </c>
      <c r="BV175" s="15" t="s">
        <v>373</v>
      </c>
      <c r="BW175" s="15" t="s">
        <v>967</v>
      </c>
      <c r="BX175" s="15" t="s">
        <v>373</v>
      </c>
      <c r="BY175" s="15" t="s">
        <v>967</v>
      </c>
      <c r="BZ175" s="15" t="s">
        <v>967</v>
      </c>
      <c r="CA175" s="15" t="s">
        <v>967</v>
      </c>
      <c r="CB175" s="15" t="s">
        <v>967</v>
      </c>
      <c r="CC175" s="15" t="s">
        <v>373</v>
      </c>
      <c r="CD175" s="15"/>
      <c r="CE175" s="15" t="s">
        <v>378</v>
      </c>
      <c r="CF175" s="15" t="s">
        <v>805</v>
      </c>
    </row>
    <row r="176" spans="1:84" s="21" customFormat="1">
      <c r="A176" s="16">
        <v>44090</v>
      </c>
      <c r="B176" s="16">
        <v>44078</v>
      </c>
      <c r="C176" s="16">
        <v>44090</v>
      </c>
      <c r="D176" s="15" t="s">
        <v>500</v>
      </c>
      <c r="E176" s="15" t="s">
        <v>91</v>
      </c>
      <c r="F176" s="15" t="s">
        <v>233</v>
      </c>
      <c r="G176" s="15" t="s">
        <v>234</v>
      </c>
      <c r="H176" s="15" t="s">
        <v>241</v>
      </c>
      <c r="I176" s="15" t="s">
        <v>242</v>
      </c>
      <c r="J176" s="17" t="s">
        <v>803</v>
      </c>
      <c r="K176" s="16" t="s">
        <v>242</v>
      </c>
      <c r="L176" s="41">
        <v>7.9288888999999996</v>
      </c>
      <c r="M176" s="41">
        <v>28.452222200000001</v>
      </c>
      <c r="N176" s="23" t="s">
        <v>30</v>
      </c>
      <c r="O176" s="15" t="s">
        <v>67</v>
      </c>
      <c r="P176" s="18" t="s">
        <v>500</v>
      </c>
      <c r="Q176" s="15" t="s">
        <v>91</v>
      </c>
      <c r="R176" s="15" t="s">
        <v>233</v>
      </c>
      <c r="S176" s="15" t="s">
        <v>234</v>
      </c>
      <c r="T176" s="15" t="s">
        <v>241</v>
      </c>
      <c r="U176" s="15" t="s">
        <v>242</v>
      </c>
      <c r="V176" s="15" t="s">
        <v>933</v>
      </c>
      <c r="W176" s="15">
        <v>7.8795099999999998</v>
      </c>
      <c r="X176" s="15">
        <v>28.696517</v>
      </c>
      <c r="Y176" s="15" t="s">
        <v>469</v>
      </c>
      <c r="Z176" s="15" t="s">
        <v>37</v>
      </c>
      <c r="AA176" s="15" t="s">
        <v>42</v>
      </c>
      <c r="AB176" s="15" t="s">
        <v>281</v>
      </c>
      <c r="AC176" s="15" t="s">
        <v>600</v>
      </c>
      <c r="AD176" s="15" t="s">
        <v>373</v>
      </c>
      <c r="AE176" s="15" t="s">
        <v>374</v>
      </c>
      <c r="AF176" s="15" t="s">
        <v>373</v>
      </c>
      <c r="AG176" s="15" t="s">
        <v>68</v>
      </c>
      <c r="AH176" s="15" t="s">
        <v>68</v>
      </c>
      <c r="AI176" s="15" t="s">
        <v>68</v>
      </c>
      <c r="AJ176" s="15" t="s">
        <v>68</v>
      </c>
      <c r="AK176" s="15" t="s">
        <v>68</v>
      </c>
      <c r="AL176" s="15" t="s">
        <v>373</v>
      </c>
      <c r="AM176" s="15" t="s">
        <v>377</v>
      </c>
      <c r="AN176" s="15" t="s">
        <v>377</v>
      </c>
      <c r="AO176" s="15" t="s">
        <v>456</v>
      </c>
      <c r="AP176" s="15" t="s">
        <v>694</v>
      </c>
      <c r="AQ176" s="24">
        <v>754</v>
      </c>
      <c r="AR176" s="24">
        <v>4523</v>
      </c>
      <c r="AS176" s="24">
        <v>0</v>
      </c>
      <c r="AT176" s="24">
        <v>0</v>
      </c>
      <c r="AU176" s="24">
        <v>0</v>
      </c>
      <c r="AV176" s="24">
        <v>0</v>
      </c>
      <c r="AW176" s="24">
        <f>Table7[[#This Row],[Affected population: IDP (HH) ]]+Table7[[#This Row],[Affected population: Returnee (HH) ]]+Table7[[#This Row],[Affected population: Relocated (HH) ]]</f>
        <v>754</v>
      </c>
      <c r="AX176" s="24">
        <f>Table7[[#This Row],[Affected population: IDP (ind) ]]+Table7[[#This Row],[Affected population: Returnee (ind) ]]+Table7[[#This Row],[Affected population: Relocated (ind) ]]</f>
        <v>4523</v>
      </c>
      <c r="AY176" s="24">
        <v>433</v>
      </c>
      <c r="AZ176" s="24">
        <v>431</v>
      </c>
      <c r="BA176" s="24">
        <v>541</v>
      </c>
      <c r="BB176" s="24">
        <v>535</v>
      </c>
      <c r="BC176" s="24">
        <v>812</v>
      </c>
      <c r="BD176" s="24">
        <v>910</v>
      </c>
      <c r="BE176" s="24">
        <v>310</v>
      </c>
      <c r="BF176" s="24">
        <v>325</v>
      </c>
      <c r="BG176" s="24">
        <v>112</v>
      </c>
      <c r="BH176" s="24">
        <v>114</v>
      </c>
      <c r="BI176" s="24">
        <f>Table7[[#This Row],[M &lt;1]]+Table7[[#This Row],[M 1-5]]+Table7[[#This Row],[M 6-17]]+Table7[[#This Row],[M 18-59 ]]+Table7[[#This Row],[M &gt;60]]</f>
        <v>2208</v>
      </c>
      <c r="BJ176" s="24">
        <f>Table7[[#This Row],[F &lt;1]]+Table7[[#This Row],[F 1-5]]+Table7[[#This Row],[F 6-17 ]]+Table7[[#This Row],[F 18-59]]+Table7[[#This Row],[F &gt;60 ]]</f>
        <v>2315</v>
      </c>
      <c r="BK176" s="24">
        <f>Table7[[#This Row],[M total]]+Table7[[#This Row],[F total]]</f>
        <v>4523</v>
      </c>
      <c r="BL176" s="24" t="b">
        <f>Table7[[#This Row],[Total individuals]]=Table7[[#This Row],[Total affected population individuals]]</f>
        <v>1</v>
      </c>
      <c r="BM176" s="15" t="s">
        <v>816</v>
      </c>
      <c r="BN176" s="15" t="s">
        <v>816</v>
      </c>
      <c r="BO176" s="15" t="s">
        <v>816</v>
      </c>
      <c r="BP176" s="15" t="s">
        <v>816</v>
      </c>
      <c r="BQ176" s="15" t="s">
        <v>816</v>
      </c>
      <c r="BR176" s="15" t="s">
        <v>859</v>
      </c>
      <c r="BS176" s="15" t="s">
        <v>970</v>
      </c>
      <c r="BT176" s="15" t="s">
        <v>373</v>
      </c>
      <c r="BU176" s="15" t="s">
        <v>68</v>
      </c>
      <c r="BV176" s="15" t="s">
        <v>373</v>
      </c>
      <c r="BW176" s="15" t="s">
        <v>373</v>
      </c>
      <c r="BX176" s="15" t="s">
        <v>373</v>
      </c>
      <c r="BY176" s="15" t="s">
        <v>967</v>
      </c>
      <c r="BZ176" s="15" t="s">
        <v>967</v>
      </c>
      <c r="CA176" s="15" t="s">
        <v>967</v>
      </c>
      <c r="CB176" s="15" t="s">
        <v>967</v>
      </c>
      <c r="CC176" s="15" t="s">
        <v>373</v>
      </c>
      <c r="CD176" s="15"/>
      <c r="CE176" s="15" t="s">
        <v>378</v>
      </c>
      <c r="CF176" s="15" t="s">
        <v>805</v>
      </c>
    </row>
    <row r="177" spans="1:84" s="21" customFormat="1">
      <c r="A177" s="16">
        <v>44090</v>
      </c>
      <c r="B177" s="16">
        <v>44084</v>
      </c>
      <c r="C177" s="16">
        <v>44090</v>
      </c>
      <c r="D177" s="15" t="s">
        <v>398</v>
      </c>
      <c r="E177" s="15" t="s">
        <v>66</v>
      </c>
      <c r="F177" s="15" t="s">
        <v>69</v>
      </c>
      <c r="G177" s="15" t="s">
        <v>70</v>
      </c>
      <c r="H177" s="15" t="s">
        <v>71</v>
      </c>
      <c r="I177" s="15" t="s">
        <v>72</v>
      </c>
      <c r="J177" s="17" t="s">
        <v>979</v>
      </c>
      <c r="K177" s="16" t="s">
        <v>72</v>
      </c>
      <c r="L177" s="41">
        <v>5.1825000000000001</v>
      </c>
      <c r="M177" s="41">
        <v>31.7680556</v>
      </c>
      <c r="N177" s="23" t="s">
        <v>26</v>
      </c>
      <c r="O177" s="15" t="s">
        <v>67</v>
      </c>
      <c r="P177" s="18" t="s">
        <v>980</v>
      </c>
      <c r="Q177" s="22" t="s">
        <v>73</v>
      </c>
      <c r="R177" s="15"/>
      <c r="S177" s="15"/>
      <c r="T177" s="15" t="s">
        <v>383</v>
      </c>
      <c r="U177" s="15" t="s">
        <v>383</v>
      </c>
      <c r="V177" s="15" t="s">
        <v>981</v>
      </c>
      <c r="W177" s="15"/>
      <c r="X177" s="15"/>
      <c r="Y177" s="15" t="s">
        <v>370</v>
      </c>
      <c r="Z177" s="15" t="s">
        <v>36</v>
      </c>
      <c r="AA177" s="15" t="s">
        <v>42</v>
      </c>
      <c r="AB177" s="15" t="s">
        <v>281</v>
      </c>
      <c r="AC177" s="15" t="s">
        <v>669</v>
      </c>
      <c r="AD177" s="15" t="s">
        <v>375</v>
      </c>
      <c r="AE177" s="15" t="s">
        <v>374</v>
      </c>
      <c r="AF177" s="15" t="s">
        <v>373</v>
      </c>
      <c r="AG177" s="15" t="s">
        <v>68</v>
      </c>
      <c r="AH177" s="15" t="s">
        <v>68</v>
      </c>
      <c r="AI177" s="15" t="s">
        <v>68</v>
      </c>
      <c r="AJ177" s="15" t="s">
        <v>68</v>
      </c>
      <c r="AK177" s="15" t="s">
        <v>68</v>
      </c>
      <c r="AL177" s="15" t="s">
        <v>373</v>
      </c>
      <c r="AM177" s="15">
        <v>30000</v>
      </c>
      <c r="AN177" s="15">
        <v>5000</v>
      </c>
      <c r="AO177" s="15" t="s">
        <v>573</v>
      </c>
      <c r="AP177" s="15" t="s">
        <v>435</v>
      </c>
      <c r="AQ177" s="24">
        <v>3697</v>
      </c>
      <c r="AR177" s="24">
        <v>22445</v>
      </c>
      <c r="AS177" s="24"/>
      <c r="AT177" s="24"/>
      <c r="AU177" s="24"/>
      <c r="AV177" s="24"/>
      <c r="AW177" s="24">
        <f>Table7[[#This Row],[Affected population: IDP (HH) ]]+Table7[[#This Row],[Affected population: Returnee (HH) ]]+Table7[[#This Row],[Affected population: Relocated (HH) ]]</f>
        <v>3697</v>
      </c>
      <c r="AX177" s="24">
        <f>Table7[[#This Row],[Affected population: IDP (ind) ]]+Table7[[#This Row],[Affected population: Returnee (ind) ]]+Table7[[#This Row],[Affected population: Relocated (ind) ]]</f>
        <v>22445</v>
      </c>
      <c r="AY177" s="24">
        <v>1016</v>
      </c>
      <c r="AZ177" s="24">
        <v>1128</v>
      </c>
      <c r="BA177" s="24">
        <v>2214</v>
      </c>
      <c r="BB177" s="24">
        <v>2275</v>
      </c>
      <c r="BC177" s="24">
        <v>3618</v>
      </c>
      <c r="BD177" s="24">
        <v>3707</v>
      </c>
      <c r="BE177" s="24">
        <v>3329</v>
      </c>
      <c r="BF177" s="24">
        <v>3350</v>
      </c>
      <c r="BG177" s="24">
        <v>893</v>
      </c>
      <c r="BH177" s="24">
        <v>915</v>
      </c>
      <c r="BI177" s="24">
        <f>Table7[[#This Row],[M &lt;1]]+Table7[[#This Row],[M 1-5]]+Table7[[#This Row],[M 6-17]]+Table7[[#This Row],[M 18-59 ]]+Table7[[#This Row],[M &gt;60]]</f>
        <v>11070</v>
      </c>
      <c r="BJ177" s="24">
        <f>Table7[[#This Row],[F &lt;1]]+Table7[[#This Row],[F 1-5]]+Table7[[#This Row],[F 6-17 ]]+Table7[[#This Row],[F 18-59]]+Table7[[#This Row],[F &gt;60 ]]</f>
        <v>11375</v>
      </c>
      <c r="BK177" s="24">
        <f>Table7[[#This Row],[M total]]+Table7[[#This Row],[F total]]</f>
        <v>22445</v>
      </c>
      <c r="BL177" s="24" t="b">
        <f>Table7[[#This Row],[Total individuals]]=Table7[[#This Row],[Total affected population individuals]]</f>
        <v>1</v>
      </c>
      <c r="BM177" s="15" t="s">
        <v>844</v>
      </c>
      <c r="BN177" s="15" t="s">
        <v>844</v>
      </c>
      <c r="BO177" s="15" t="s">
        <v>816</v>
      </c>
      <c r="BP177" s="15" t="s">
        <v>816</v>
      </c>
      <c r="BQ177" s="15" t="s">
        <v>844</v>
      </c>
      <c r="BR177" s="15" t="s">
        <v>846</v>
      </c>
      <c r="BS177" s="15" t="s">
        <v>982</v>
      </c>
      <c r="BT177" s="15" t="s">
        <v>373</v>
      </c>
      <c r="BU177" s="15" t="s">
        <v>68</v>
      </c>
      <c r="BV177" s="15" t="s">
        <v>396</v>
      </c>
      <c r="BW177" s="15" t="s">
        <v>373</v>
      </c>
      <c r="BX177" s="15" t="s">
        <v>373</v>
      </c>
      <c r="BY177" s="15" t="s">
        <v>373</v>
      </c>
      <c r="BZ177" s="15" t="s">
        <v>373</v>
      </c>
      <c r="CA177" s="15" t="s">
        <v>396</v>
      </c>
      <c r="CB177" s="15" t="s">
        <v>373</v>
      </c>
      <c r="CC177" s="15" t="s">
        <v>377</v>
      </c>
      <c r="CD177" s="15"/>
      <c r="CE177" s="15" t="s">
        <v>430</v>
      </c>
      <c r="CF177" s="15"/>
    </row>
    <row r="178" spans="1:84" s="21" customFormat="1">
      <c r="A178" s="16">
        <v>44090</v>
      </c>
      <c r="B178" s="16">
        <v>44078</v>
      </c>
      <c r="C178" s="16">
        <v>44090</v>
      </c>
      <c r="D178" s="15" t="s">
        <v>500</v>
      </c>
      <c r="E178" s="15" t="s">
        <v>91</v>
      </c>
      <c r="F178" s="15" t="s">
        <v>233</v>
      </c>
      <c r="G178" s="15" t="s">
        <v>234</v>
      </c>
      <c r="H178" s="15" t="s">
        <v>243</v>
      </c>
      <c r="I178" s="15" t="s">
        <v>244</v>
      </c>
      <c r="J178" s="17" t="s">
        <v>983</v>
      </c>
      <c r="K178" s="16" t="s">
        <v>244</v>
      </c>
      <c r="L178" s="41">
        <v>7.7016499999999999</v>
      </c>
      <c r="M178" s="41">
        <v>28.579667000000001</v>
      </c>
      <c r="N178" s="23" t="s">
        <v>30</v>
      </c>
      <c r="O178" s="15" t="s">
        <v>67</v>
      </c>
      <c r="P178" s="33" t="s">
        <v>500</v>
      </c>
      <c r="Q178" s="15" t="s">
        <v>91</v>
      </c>
      <c r="R178" s="26" t="s">
        <v>233</v>
      </c>
      <c r="S178" s="15" t="s">
        <v>234</v>
      </c>
      <c r="T178" s="15" t="s">
        <v>243</v>
      </c>
      <c r="U178" s="15" t="s">
        <v>244</v>
      </c>
      <c r="V178" s="15" t="s">
        <v>984</v>
      </c>
      <c r="W178" s="15">
        <v>7.8079999999999998</v>
      </c>
      <c r="X178" s="15">
        <v>28.489332999999998</v>
      </c>
      <c r="Y178" s="15" t="s">
        <v>469</v>
      </c>
      <c r="Z178" s="15" t="s">
        <v>37</v>
      </c>
      <c r="AA178" s="15" t="s">
        <v>42</v>
      </c>
      <c r="AB178" s="15" t="s">
        <v>281</v>
      </c>
      <c r="AC178" s="15" t="s">
        <v>600</v>
      </c>
      <c r="AD178" s="15" t="s">
        <v>373</v>
      </c>
      <c r="AE178" s="15" t="s">
        <v>374</v>
      </c>
      <c r="AF178" s="15" t="s">
        <v>373</v>
      </c>
      <c r="AG178" s="15" t="s">
        <v>68</v>
      </c>
      <c r="AH178" s="15" t="s">
        <v>68</v>
      </c>
      <c r="AI178" s="15" t="s">
        <v>68</v>
      </c>
      <c r="AJ178" s="15" t="s">
        <v>68</v>
      </c>
      <c r="AK178" s="15" t="s">
        <v>68</v>
      </c>
      <c r="AL178" s="15" t="s">
        <v>373</v>
      </c>
      <c r="AM178" s="15" t="s">
        <v>377</v>
      </c>
      <c r="AN178" s="15" t="s">
        <v>377</v>
      </c>
      <c r="AO178" s="15" t="s">
        <v>456</v>
      </c>
      <c r="AP178" s="15" t="s">
        <v>694</v>
      </c>
      <c r="AQ178" s="24">
        <v>458</v>
      </c>
      <c r="AR178" s="24">
        <v>2750</v>
      </c>
      <c r="AS178" s="24">
        <v>0</v>
      </c>
      <c r="AT178" s="24">
        <v>0</v>
      </c>
      <c r="AU178" s="24">
        <v>0</v>
      </c>
      <c r="AV178" s="24">
        <v>0</v>
      </c>
      <c r="AW178" s="24">
        <f>Table7[[#This Row],[Affected population: IDP (HH) ]]+Table7[[#This Row],[Affected population: Returnee (HH) ]]+Table7[[#This Row],[Affected population: Relocated (HH) ]]</f>
        <v>458</v>
      </c>
      <c r="AX178" s="24">
        <f>Table7[[#This Row],[Affected population: IDP (ind) ]]+Table7[[#This Row],[Affected population: Returnee (ind) ]]+Table7[[#This Row],[Affected population: Relocated (ind) ]]</f>
        <v>2750</v>
      </c>
      <c r="AY178" s="24">
        <v>174</v>
      </c>
      <c r="AZ178" s="24">
        <v>181</v>
      </c>
      <c r="BA178" s="24">
        <v>285</v>
      </c>
      <c r="BB178" s="24">
        <v>296</v>
      </c>
      <c r="BC178" s="24">
        <v>586</v>
      </c>
      <c r="BD178" s="24">
        <v>677</v>
      </c>
      <c r="BE178" s="24">
        <v>145</v>
      </c>
      <c r="BF178" s="24">
        <v>150</v>
      </c>
      <c r="BG178" s="24">
        <v>126</v>
      </c>
      <c r="BH178" s="24">
        <v>130</v>
      </c>
      <c r="BI178" s="24">
        <f>Table7[[#This Row],[M &lt;1]]+Table7[[#This Row],[M 1-5]]+Table7[[#This Row],[M 6-17]]+Table7[[#This Row],[M 18-59 ]]+Table7[[#This Row],[M &gt;60]]</f>
        <v>1316</v>
      </c>
      <c r="BJ178" s="24">
        <f>Table7[[#This Row],[F &lt;1]]+Table7[[#This Row],[F 1-5]]+Table7[[#This Row],[F 6-17 ]]+Table7[[#This Row],[F 18-59]]+Table7[[#This Row],[F &gt;60 ]]</f>
        <v>1434</v>
      </c>
      <c r="BK178" s="24">
        <f>Table7[[#This Row],[M total]]+Table7[[#This Row],[F total]]</f>
        <v>2750</v>
      </c>
      <c r="BL178" s="24" t="b">
        <f>Table7[[#This Row],[Total individuals]]=Table7[[#This Row],[Total affected population individuals]]</f>
        <v>1</v>
      </c>
      <c r="BM178" s="15" t="s">
        <v>816</v>
      </c>
      <c r="BN178" s="15" t="s">
        <v>816</v>
      </c>
      <c r="BO178" s="15" t="s">
        <v>816</v>
      </c>
      <c r="BP178" s="15" t="s">
        <v>985</v>
      </c>
      <c r="BQ178" s="15" t="s">
        <v>816</v>
      </c>
      <c r="BR178" s="15" t="s">
        <v>859</v>
      </c>
      <c r="BS178" s="15" t="s">
        <v>970</v>
      </c>
      <c r="BT178" s="15" t="s">
        <v>373</v>
      </c>
      <c r="BU178" s="15" t="s">
        <v>68</v>
      </c>
      <c r="BV178" s="15" t="s">
        <v>986</v>
      </c>
      <c r="BW178" s="15" t="s">
        <v>373</v>
      </c>
      <c r="BX178" s="15" t="s">
        <v>373</v>
      </c>
      <c r="BY178" s="15" t="s">
        <v>967</v>
      </c>
      <c r="BZ178" s="15" t="s">
        <v>967</v>
      </c>
      <c r="CA178" s="15" t="s">
        <v>987</v>
      </c>
      <c r="CB178" s="15" t="s">
        <v>987</v>
      </c>
      <c r="CC178" s="15" t="s">
        <v>373</v>
      </c>
      <c r="CD178" s="15"/>
      <c r="CE178" s="15" t="s">
        <v>378</v>
      </c>
      <c r="CF178" s="15"/>
    </row>
    <row r="179" spans="1:84" s="21" customFormat="1">
      <c r="A179" s="16">
        <v>44090</v>
      </c>
      <c r="B179" s="16">
        <v>44079</v>
      </c>
      <c r="C179" s="16">
        <v>44090</v>
      </c>
      <c r="D179" s="15" t="s">
        <v>500</v>
      </c>
      <c r="E179" s="15" t="s">
        <v>91</v>
      </c>
      <c r="F179" s="15" t="s">
        <v>217</v>
      </c>
      <c r="G179" s="15" t="s">
        <v>218</v>
      </c>
      <c r="H179" s="15" t="s">
        <v>226</v>
      </c>
      <c r="I179" s="15" t="s">
        <v>227</v>
      </c>
      <c r="J179" s="17" t="s">
        <v>988</v>
      </c>
      <c r="K179" s="16" t="s">
        <v>227</v>
      </c>
      <c r="L179" s="41">
        <v>7.7063158270000001</v>
      </c>
      <c r="M179" s="41">
        <v>28.830494431999998</v>
      </c>
      <c r="N179" s="23" t="s">
        <v>30</v>
      </c>
      <c r="O179" s="15" t="s">
        <v>67</v>
      </c>
      <c r="P179" s="18" t="s">
        <v>500</v>
      </c>
      <c r="Q179" s="15" t="s">
        <v>91</v>
      </c>
      <c r="R179" s="15" t="s">
        <v>217</v>
      </c>
      <c r="S179" s="15" t="s">
        <v>218</v>
      </c>
      <c r="T179" s="15" t="s">
        <v>226</v>
      </c>
      <c r="U179" s="15" t="s">
        <v>227</v>
      </c>
      <c r="V179" s="15" t="s">
        <v>989</v>
      </c>
      <c r="W179" s="15"/>
      <c r="X179" s="15"/>
      <c r="Y179" s="15" t="s">
        <v>469</v>
      </c>
      <c r="Z179" s="15" t="s">
        <v>37</v>
      </c>
      <c r="AA179" s="15" t="s">
        <v>42</v>
      </c>
      <c r="AB179" s="15" t="s">
        <v>281</v>
      </c>
      <c r="AC179" s="15" t="s">
        <v>600</v>
      </c>
      <c r="AD179" s="15" t="s">
        <v>373</v>
      </c>
      <c r="AE179" s="15" t="s">
        <v>456</v>
      </c>
      <c r="AF179" s="15" t="s">
        <v>373</v>
      </c>
      <c r="AG179" s="15" t="s">
        <v>68</v>
      </c>
      <c r="AH179" s="15" t="s">
        <v>68</v>
      </c>
      <c r="AI179" s="15" t="s">
        <v>68</v>
      </c>
      <c r="AJ179" s="15" t="s">
        <v>68</v>
      </c>
      <c r="AK179" s="15" t="s">
        <v>68</v>
      </c>
      <c r="AL179" s="15" t="s">
        <v>373</v>
      </c>
      <c r="AM179" s="15" t="s">
        <v>377</v>
      </c>
      <c r="AN179" s="15" t="s">
        <v>377</v>
      </c>
      <c r="AO179" s="15" t="s">
        <v>456</v>
      </c>
      <c r="AP179" s="15" t="s">
        <v>694</v>
      </c>
      <c r="AQ179" s="24">
        <v>162</v>
      </c>
      <c r="AR179" s="24">
        <v>969</v>
      </c>
      <c r="AS179" s="24">
        <v>0</v>
      </c>
      <c r="AT179" s="24">
        <v>0</v>
      </c>
      <c r="AU179" s="24">
        <v>0</v>
      </c>
      <c r="AV179" s="24">
        <v>0</v>
      </c>
      <c r="AW179" s="24">
        <f>Table7[[#This Row],[Affected population: IDP (HH) ]]+Table7[[#This Row],[Affected population: Returnee (HH) ]]+Table7[[#This Row],[Affected population: Relocated (HH) ]]</f>
        <v>162</v>
      </c>
      <c r="AX179" s="24">
        <f>Table7[[#This Row],[Affected population: IDP (ind) ]]+Table7[[#This Row],[Affected population: Returnee (ind) ]]+Table7[[#This Row],[Affected population: Relocated (ind) ]]</f>
        <v>969</v>
      </c>
      <c r="AY179" s="24">
        <v>63</v>
      </c>
      <c r="AZ179" s="24">
        <v>59</v>
      </c>
      <c r="BA179" s="24">
        <v>84</v>
      </c>
      <c r="BB179" s="24">
        <v>78</v>
      </c>
      <c r="BC179" s="24">
        <v>115</v>
      </c>
      <c r="BD179" s="24">
        <v>97</v>
      </c>
      <c r="BE179" s="24">
        <v>126</v>
      </c>
      <c r="BF179" s="24">
        <v>130</v>
      </c>
      <c r="BG179" s="24">
        <v>106</v>
      </c>
      <c r="BH179" s="24">
        <v>111</v>
      </c>
      <c r="BI179" s="24">
        <f>Table7[[#This Row],[M &lt;1]]+Table7[[#This Row],[M 1-5]]+Table7[[#This Row],[M 6-17]]+Table7[[#This Row],[M 18-59 ]]+Table7[[#This Row],[M &gt;60]]</f>
        <v>494</v>
      </c>
      <c r="BJ179" s="24">
        <f>Table7[[#This Row],[F &lt;1]]+Table7[[#This Row],[F 1-5]]+Table7[[#This Row],[F 6-17 ]]+Table7[[#This Row],[F 18-59]]+Table7[[#This Row],[F &gt;60 ]]</f>
        <v>475</v>
      </c>
      <c r="BK179" s="24">
        <f>Table7[[#This Row],[M total]]+Table7[[#This Row],[F total]]</f>
        <v>969</v>
      </c>
      <c r="BL179" s="24" t="b">
        <f>Table7[[#This Row],[Total individuals]]=Table7[[#This Row],[Total affected population individuals]]</f>
        <v>1</v>
      </c>
      <c r="BM179" s="15" t="s">
        <v>859</v>
      </c>
      <c r="BN179" s="15" t="s">
        <v>816</v>
      </c>
      <c r="BO179" s="15" t="s">
        <v>817</v>
      </c>
      <c r="BP179" s="15" t="s">
        <v>844</v>
      </c>
      <c r="BQ179" s="15" t="s">
        <v>816</v>
      </c>
      <c r="BR179" s="15" t="s">
        <v>843</v>
      </c>
      <c r="BS179" s="15" t="s">
        <v>970</v>
      </c>
      <c r="BT179" s="15" t="s">
        <v>373</v>
      </c>
      <c r="BU179" s="15" t="s">
        <v>68</v>
      </c>
      <c r="BV179" s="15" t="s">
        <v>373</v>
      </c>
      <c r="BW179" s="15" t="s">
        <v>373</v>
      </c>
      <c r="BX179" s="15" t="s">
        <v>373</v>
      </c>
      <c r="BY179" s="15" t="s">
        <v>967</v>
      </c>
      <c r="BZ179" s="15" t="s">
        <v>967</v>
      </c>
      <c r="CA179" s="15" t="s">
        <v>967</v>
      </c>
      <c r="CB179" s="15" t="s">
        <v>967</v>
      </c>
      <c r="CC179" s="15" t="s">
        <v>373</v>
      </c>
      <c r="CD179" s="15"/>
      <c r="CE179" s="15" t="s">
        <v>430</v>
      </c>
      <c r="CF179" s="15"/>
    </row>
    <row r="180" spans="1:84" s="21" customFormat="1">
      <c r="A180" s="16">
        <v>44090</v>
      </c>
      <c r="B180" s="16">
        <v>44079</v>
      </c>
      <c r="C180" s="16">
        <v>44090</v>
      </c>
      <c r="D180" s="15" t="s">
        <v>500</v>
      </c>
      <c r="E180" s="15" t="s">
        <v>91</v>
      </c>
      <c r="F180" s="15" t="s">
        <v>217</v>
      </c>
      <c r="G180" s="15" t="s">
        <v>218</v>
      </c>
      <c r="H180" s="15" t="s">
        <v>228</v>
      </c>
      <c r="I180" s="15" t="s">
        <v>229</v>
      </c>
      <c r="J180" s="17" t="s">
        <v>990</v>
      </c>
      <c r="K180" s="16" t="s">
        <v>229</v>
      </c>
      <c r="L180" s="17">
        <v>7.9805000000000001</v>
      </c>
      <c r="M180" s="17">
        <v>29.31983</v>
      </c>
      <c r="N180" s="23" t="s">
        <v>32</v>
      </c>
      <c r="O180" s="15" t="s">
        <v>67</v>
      </c>
      <c r="P180" s="18" t="s">
        <v>500</v>
      </c>
      <c r="Q180" s="15" t="s">
        <v>91</v>
      </c>
      <c r="R180" s="17" t="s">
        <v>233</v>
      </c>
      <c r="S180" s="17" t="s">
        <v>234</v>
      </c>
      <c r="T180" s="15" t="s">
        <v>516</v>
      </c>
      <c r="U180" s="15" t="s">
        <v>517</v>
      </c>
      <c r="V180" s="15" t="s">
        <v>991</v>
      </c>
      <c r="W180" s="15">
        <v>8.2394599999999993</v>
      </c>
      <c r="X180" s="15">
        <v>29.248999999999999</v>
      </c>
      <c r="Y180" s="15" t="s">
        <v>469</v>
      </c>
      <c r="Z180" s="15" t="s">
        <v>37</v>
      </c>
      <c r="AA180" s="15" t="s">
        <v>42</v>
      </c>
      <c r="AB180" s="15" t="s">
        <v>281</v>
      </c>
      <c r="AC180" s="15" t="s">
        <v>600</v>
      </c>
      <c r="AD180" s="15" t="s">
        <v>373</v>
      </c>
      <c r="AE180" s="15" t="s">
        <v>456</v>
      </c>
      <c r="AF180" s="15" t="s">
        <v>373</v>
      </c>
      <c r="AG180" s="15" t="s">
        <v>68</v>
      </c>
      <c r="AH180" s="15" t="s">
        <v>68</v>
      </c>
      <c r="AI180" s="15" t="s">
        <v>68</v>
      </c>
      <c r="AJ180" s="15" t="s">
        <v>68</v>
      </c>
      <c r="AK180" s="15" t="s">
        <v>68</v>
      </c>
      <c r="AL180" s="15" t="s">
        <v>373</v>
      </c>
      <c r="AM180" s="15" t="s">
        <v>377</v>
      </c>
      <c r="AN180" s="15" t="s">
        <v>377</v>
      </c>
      <c r="AO180" s="15" t="s">
        <v>456</v>
      </c>
      <c r="AP180" s="15" t="s">
        <v>694</v>
      </c>
      <c r="AQ180" s="24">
        <v>118</v>
      </c>
      <c r="AR180" s="24">
        <v>708</v>
      </c>
      <c r="AS180" s="24">
        <v>0</v>
      </c>
      <c r="AT180" s="24">
        <v>0</v>
      </c>
      <c r="AU180" s="24">
        <v>0</v>
      </c>
      <c r="AV180" s="24">
        <v>0</v>
      </c>
      <c r="AW180" s="24">
        <f>Table7[[#This Row],[Affected population: IDP (HH) ]]+Table7[[#This Row],[Affected population: Returnee (HH) ]]+Table7[[#This Row],[Affected population: Relocated (HH) ]]</f>
        <v>118</v>
      </c>
      <c r="AX180" s="24">
        <f>Table7[[#This Row],[Affected population: IDP (ind) ]]+Table7[[#This Row],[Affected population: Returnee (ind) ]]+Table7[[#This Row],[Affected population: Relocated (ind) ]]</f>
        <v>708</v>
      </c>
      <c r="AY180" s="24">
        <v>35</v>
      </c>
      <c r="AZ180" s="24">
        <v>38</v>
      </c>
      <c r="BA180" s="24">
        <v>78</v>
      </c>
      <c r="BB180" s="24">
        <v>81</v>
      </c>
      <c r="BC180" s="24">
        <v>109</v>
      </c>
      <c r="BD180" s="24">
        <v>112</v>
      </c>
      <c r="BE180" s="24">
        <v>72</v>
      </c>
      <c r="BF180" s="24">
        <v>75</v>
      </c>
      <c r="BG180" s="24">
        <v>53</v>
      </c>
      <c r="BH180" s="24">
        <v>55</v>
      </c>
      <c r="BI180" s="24">
        <f>Table7[[#This Row],[M &lt;1]]+Table7[[#This Row],[M 1-5]]+Table7[[#This Row],[M 6-17]]+Table7[[#This Row],[M 18-59 ]]+Table7[[#This Row],[M &gt;60]]</f>
        <v>347</v>
      </c>
      <c r="BJ180" s="24">
        <f>Table7[[#This Row],[F &lt;1]]+Table7[[#This Row],[F 1-5]]+Table7[[#This Row],[F 6-17 ]]+Table7[[#This Row],[F 18-59]]+Table7[[#This Row],[F &gt;60 ]]</f>
        <v>361</v>
      </c>
      <c r="BK180" s="24">
        <f>Table7[[#This Row],[M total]]+Table7[[#This Row],[F total]]</f>
        <v>708</v>
      </c>
      <c r="BL180" s="24" t="b">
        <f>Table7[[#This Row],[Total individuals]]=Table7[[#This Row],[Total affected population individuals]]</f>
        <v>1</v>
      </c>
      <c r="BM180" s="15" t="s">
        <v>859</v>
      </c>
      <c r="BN180" s="15" t="s">
        <v>816</v>
      </c>
      <c r="BO180" s="15" t="s">
        <v>816</v>
      </c>
      <c r="BP180" s="15" t="s">
        <v>844</v>
      </c>
      <c r="BQ180" s="15" t="s">
        <v>816</v>
      </c>
      <c r="BR180" s="15" t="s">
        <v>992</v>
      </c>
      <c r="BS180" s="15" t="s">
        <v>970</v>
      </c>
      <c r="BT180" s="15" t="s">
        <v>373</v>
      </c>
      <c r="BU180" s="15" t="s">
        <v>68</v>
      </c>
      <c r="BV180" s="15" t="s">
        <v>373</v>
      </c>
      <c r="BW180" s="15" t="s">
        <v>373</v>
      </c>
      <c r="BX180" s="15" t="s">
        <v>373</v>
      </c>
      <c r="BY180" s="15" t="s">
        <v>967</v>
      </c>
      <c r="BZ180" s="15" t="s">
        <v>373</v>
      </c>
      <c r="CA180" s="15" t="s">
        <v>967</v>
      </c>
      <c r="CB180" s="15" t="s">
        <v>967</v>
      </c>
      <c r="CC180" s="15" t="s">
        <v>373</v>
      </c>
      <c r="CD180" s="15"/>
      <c r="CE180" s="15" t="s">
        <v>378</v>
      </c>
      <c r="CF180" s="15"/>
    </row>
    <row r="181" spans="1:84" s="21" customFormat="1">
      <c r="A181" s="16">
        <v>44090</v>
      </c>
      <c r="B181" s="16">
        <v>44079</v>
      </c>
      <c r="C181" s="16">
        <v>44090</v>
      </c>
      <c r="D181" s="15" t="s">
        <v>500</v>
      </c>
      <c r="E181" s="15" t="s">
        <v>91</v>
      </c>
      <c r="F181" s="15" t="s">
        <v>217</v>
      </c>
      <c r="G181" s="15" t="s">
        <v>218</v>
      </c>
      <c r="H181" s="15" t="s">
        <v>223</v>
      </c>
      <c r="I181" s="15" t="s">
        <v>224</v>
      </c>
      <c r="J181" s="17" t="s">
        <v>993</v>
      </c>
      <c r="K181" s="16" t="s">
        <v>994</v>
      </c>
      <c r="L181" s="41">
        <v>7.8381444389999997</v>
      </c>
      <c r="M181" s="41">
        <v>29.273738768000001</v>
      </c>
      <c r="N181" s="23" t="s">
        <v>28</v>
      </c>
      <c r="O181" s="15" t="s">
        <v>67</v>
      </c>
      <c r="P181" s="18" t="s">
        <v>500</v>
      </c>
      <c r="Q181" s="15" t="s">
        <v>91</v>
      </c>
      <c r="R181" s="15" t="s">
        <v>217</v>
      </c>
      <c r="S181" s="15" t="s">
        <v>218</v>
      </c>
      <c r="T181" s="15" t="s">
        <v>995</v>
      </c>
      <c r="U181" s="15" t="s">
        <v>994</v>
      </c>
      <c r="V181" s="15" t="s">
        <v>996</v>
      </c>
      <c r="W181" s="15">
        <v>8.1277328040000008</v>
      </c>
      <c r="X181" s="15">
        <v>29.398794071000001</v>
      </c>
      <c r="Y181" s="15" t="s">
        <v>469</v>
      </c>
      <c r="Z181" s="15" t="s">
        <v>37</v>
      </c>
      <c r="AA181" s="15" t="s">
        <v>42</v>
      </c>
      <c r="AB181" s="15" t="s">
        <v>281</v>
      </c>
      <c r="AC181" s="15" t="s">
        <v>600</v>
      </c>
      <c r="AD181" s="15" t="s">
        <v>373</v>
      </c>
      <c r="AE181" s="15" t="s">
        <v>456</v>
      </c>
      <c r="AF181" s="15" t="s">
        <v>373</v>
      </c>
      <c r="AG181" s="15" t="s">
        <v>68</v>
      </c>
      <c r="AH181" s="15" t="s">
        <v>68</v>
      </c>
      <c r="AI181" s="15" t="s">
        <v>68</v>
      </c>
      <c r="AJ181" s="15" t="s">
        <v>68</v>
      </c>
      <c r="AK181" s="15" t="s">
        <v>68</v>
      </c>
      <c r="AL181" s="15" t="s">
        <v>373</v>
      </c>
      <c r="AM181" s="15" t="s">
        <v>377</v>
      </c>
      <c r="AN181" s="15" t="s">
        <v>377</v>
      </c>
      <c r="AO181" s="15" t="s">
        <v>456</v>
      </c>
      <c r="AP181" s="15" t="s">
        <v>694</v>
      </c>
      <c r="AQ181" s="24">
        <v>270</v>
      </c>
      <c r="AR181" s="24">
        <v>1258</v>
      </c>
      <c r="AS181" s="24">
        <v>0</v>
      </c>
      <c r="AT181" s="24">
        <v>0</v>
      </c>
      <c r="AU181" s="24">
        <v>0</v>
      </c>
      <c r="AV181" s="24">
        <v>0</v>
      </c>
      <c r="AW181" s="24">
        <f>Table7[[#This Row],[Affected population: IDP (HH) ]]+Table7[[#This Row],[Affected population: Returnee (HH) ]]+Table7[[#This Row],[Affected population: Relocated (HH) ]]</f>
        <v>270</v>
      </c>
      <c r="AX181" s="24">
        <f>Table7[[#This Row],[Affected population: IDP (ind) ]]+Table7[[#This Row],[Affected population: Returnee (ind) ]]+Table7[[#This Row],[Affected population: Relocated (ind) ]]</f>
        <v>1258</v>
      </c>
      <c r="AY181" s="24">
        <v>73</v>
      </c>
      <c r="AZ181" s="24">
        <v>75</v>
      </c>
      <c r="BA181" s="24">
        <v>95</v>
      </c>
      <c r="BB181" s="24">
        <v>94</v>
      </c>
      <c r="BC181" s="24">
        <v>107</v>
      </c>
      <c r="BD181" s="24">
        <v>125</v>
      </c>
      <c r="BE181" s="24">
        <v>183</v>
      </c>
      <c r="BF181" s="24">
        <v>171</v>
      </c>
      <c r="BG181" s="24">
        <v>163</v>
      </c>
      <c r="BH181" s="24">
        <v>172</v>
      </c>
      <c r="BI181" s="24">
        <f>Table7[[#This Row],[M &lt;1]]+Table7[[#This Row],[M 1-5]]+Table7[[#This Row],[M 6-17]]+Table7[[#This Row],[M 18-59 ]]+Table7[[#This Row],[M &gt;60]]</f>
        <v>621</v>
      </c>
      <c r="BJ181" s="24">
        <f>Table7[[#This Row],[F &lt;1]]+Table7[[#This Row],[F 1-5]]+Table7[[#This Row],[F 6-17 ]]+Table7[[#This Row],[F 18-59]]+Table7[[#This Row],[F &gt;60 ]]</f>
        <v>637</v>
      </c>
      <c r="BK181" s="24">
        <f>Table7[[#This Row],[M total]]+Table7[[#This Row],[F total]]</f>
        <v>1258</v>
      </c>
      <c r="BL181" s="24" t="b">
        <f>Table7[[#This Row],[Total individuals]]=Table7[[#This Row],[Total affected population individuals]]</f>
        <v>1</v>
      </c>
      <c r="BM181" s="15" t="s">
        <v>373</v>
      </c>
      <c r="BN181" s="15" t="s">
        <v>373</v>
      </c>
      <c r="BO181" s="15" t="s">
        <v>373</v>
      </c>
      <c r="BP181" s="15" t="s">
        <v>375</v>
      </c>
      <c r="BQ181" s="15" t="s">
        <v>373</v>
      </c>
      <c r="BR181" s="15" t="s">
        <v>373</v>
      </c>
      <c r="BS181" s="15" t="s">
        <v>375</v>
      </c>
      <c r="BT181" s="15" t="s">
        <v>373</v>
      </c>
      <c r="BU181" s="15" t="s">
        <v>68</v>
      </c>
      <c r="BV181" s="15" t="s">
        <v>816</v>
      </c>
      <c r="BW181" s="15" t="s">
        <v>816</v>
      </c>
      <c r="BX181" s="15" t="s">
        <v>816</v>
      </c>
      <c r="BY181" s="15" t="s">
        <v>844</v>
      </c>
      <c r="BZ181" s="15" t="s">
        <v>844</v>
      </c>
      <c r="CA181" s="15" t="s">
        <v>844</v>
      </c>
      <c r="CB181" s="15" t="s">
        <v>844</v>
      </c>
      <c r="CC181" s="15" t="s">
        <v>377</v>
      </c>
      <c r="CD181" s="15"/>
      <c r="CE181" s="15" t="s">
        <v>378</v>
      </c>
      <c r="CF181" s="15"/>
    </row>
    <row r="182" spans="1:84" s="21" customFormat="1">
      <c r="A182" s="16">
        <v>44090</v>
      </c>
      <c r="B182" s="16">
        <v>44078</v>
      </c>
      <c r="C182" s="16">
        <v>44090</v>
      </c>
      <c r="D182" s="15" t="s">
        <v>500</v>
      </c>
      <c r="E182" s="15" t="s">
        <v>91</v>
      </c>
      <c r="F182" s="15" t="s">
        <v>233</v>
      </c>
      <c r="G182" s="15" t="s">
        <v>234</v>
      </c>
      <c r="H182" s="15" t="s">
        <v>245</v>
      </c>
      <c r="I182" s="17" t="s">
        <v>246</v>
      </c>
      <c r="J182" s="17" t="s">
        <v>891</v>
      </c>
      <c r="K182" s="16" t="s">
        <v>997</v>
      </c>
      <c r="L182" s="41">
        <v>8.1463300000000007</v>
      </c>
      <c r="M182" s="41">
        <v>28.966583</v>
      </c>
      <c r="N182" s="23" t="s">
        <v>30</v>
      </c>
      <c r="O182" s="15" t="s">
        <v>67</v>
      </c>
      <c r="P182" s="18" t="s">
        <v>500</v>
      </c>
      <c r="Q182" s="15" t="s">
        <v>91</v>
      </c>
      <c r="R182" s="15" t="s">
        <v>233</v>
      </c>
      <c r="S182" s="15" t="s">
        <v>234</v>
      </c>
      <c r="T182" s="15" t="s">
        <v>245</v>
      </c>
      <c r="U182" s="17" t="s">
        <v>246</v>
      </c>
      <c r="V182" s="15" t="s">
        <v>998</v>
      </c>
      <c r="W182" s="15">
        <v>8.3342500000000008</v>
      </c>
      <c r="X182" s="15">
        <v>28.920249999999999</v>
      </c>
      <c r="Y182" s="15" t="s">
        <v>469</v>
      </c>
      <c r="Z182" s="15" t="s">
        <v>37</v>
      </c>
      <c r="AA182" s="15" t="s">
        <v>42</v>
      </c>
      <c r="AB182" s="15" t="s">
        <v>281</v>
      </c>
      <c r="AC182" s="15" t="s">
        <v>372</v>
      </c>
      <c r="AD182" s="15" t="s">
        <v>373</v>
      </c>
      <c r="AE182" s="15" t="s">
        <v>374</v>
      </c>
      <c r="AF182" s="15" t="s">
        <v>373</v>
      </c>
      <c r="AG182" s="15" t="s">
        <v>68</v>
      </c>
      <c r="AH182" s="15" t="s">
        <v>68</v>
      </c>
      <c r="AI182" s="15" t="s">
        <v>68</v>
      </c>
      <c r="AJ182" s="15" t="s">
        <v>68</v>
      </c>
      <c r="AK182" s="15" t="s">
        <v>68</v>
      </c>
      <c r="AL182" s="15" t="s">
        <v>373</v>
      </c>
      <c r="AM182" s="15" t="s">
        <v>377</v>
      </c>
      <c r="AN182" s="15" t="s">
        <v>377</v>
      </c>
      <c r="AO182" s="15" t="s">
        <v>456</v>
      </c>
      <c r="AP182" s="15" t="s">
        <v>694</v>
      </c>
      <c r="AQ182" s="24">
        <v>145</v>
      </c>
      <c r="AR182" s="24">
        <v>1234</v>
      </c>
      <c r="AS182" s="24">
        <v>0</v>
      </c>
      <c r="AT182" s="24">
        <v>0</v>
      </c>
      <c r="AU182" s="24">
        <v>0</v>
      </c>
      <c r="AV182" s="24">
        <v>0</v>
      </c>
      <c r="AW182" s="24">
        <f>Table7[[#This Row],[Affected population: IDP (HH) ]]+Table7[[#This Row],[Affected population: Returnee (HH) ]]+Table7[[#This Row],[Affected population: Relocated (HH) ]]</f>
        <v>145</v>
      </c>
      <c r="AX182" s="24">
        <f>Table7[[#This Row],[Affected population: IDP (ind) ]]+Table7[[#This Row],[Affected population: Returnee (ind) ]]+Table7[[#This Row],[Affected population: Relocated (ind) ]]</f>
        <v>1234</v>
      </c>
      <c r="AY182" s="24">
        <v>82</v>
      </c>
      <c r="AZ182" s="24">
        <v>93</v>
      </c>
      <c r="BA182" s="24">
        <v>97</v>
      </c>
      <c r="BB182" s="24">
        <v>102</v>
      </c>
      <c r="BC182" s="24">
        <v>213</v>
      </c>
      <c r="BD182" s="24">
        <v>311</v>
      </c>
      <c r="BE182" s="24">
        <v>114</v>
      </c>
      <c r="BF182" s="24">
        <v>74</v>
      </c>
      <c r="BG182" s="24">
        <v>93</v>
      </c>
      <c r="BH182" s="24">
        <v>55</v>
      </c>
      <c r="BI182" s="24">
        <f>Table7[[#This Row],[M &lt;1]]+Table7[[#This Row],[M 1-5]]+Table7[[#This Row],[M 6-17]]+Table7[[#This Row],[M 18-59 ]]+Table7[[#This Row],[M &gt;60]]</f>
        <v>599</v>
      </c>
      <c r="BJ182" s="24">
        <f>Table7[[#This Row],[F &lt;1]]+Table7[[#This Row],[F 1-5]]+Table7[[#This Row],[F 6-17 ]]+Table7[[#This Row],[F 18-59]]+Table7[[#This Row],[F &gt;60 ]]</f>
        <v>635</v>
      </c>
      <c r="BK182" s="24">
        <f>Table7[[#This Row],[M total]]+Table7[[#This Row],[F total]]</f>
        <v>1234</v>
      </c>
      <c r="BL182" s="24" t="b">
        <f>Table7[[#This Row],[Total individuals]]=Table7[[#This Row],[Total affected population individuals]]</f>
        <v>1</v>
      </c>
      <c r="BM182" s="15" t="s">
        <v>816</v>
      </c>
      <c r="BN182" s="15" t="s">
        <v>816</v>
      </c>
      <c r="BO182" s="15" t="s">
        <v>816</v>
      </c>
      <c r="BP182" s="15" t="s">
        <v>985</v>
      </c>
      <c r="BQ182" s="15" t="s">
        <v>816</v>
      </c>
      <c r="BR182" s="15" t="s">
        <v>859</v>
      </c>
      <c r="BS182" s="15" t="s">
        <v>970</v>
      </c>
      <c r="BT182" s="15" t="s">
        <v>373</v>
      </c>
      <c r="BU182" s="15" t="s">
        <v>68</v>
      </c>
      <c r="BV182" s="15" t="s">
        <v>373</v>
      </c>
      <c r="BW182" s="15" t="s">
        <v>373</v>
      </c>
      <c r="BX182" s="15" t="s">
        <v>373</v>
      </c>
      <c r="BY182" s="15" t="s">
        <v>967</v>
      </c>
      <c r="BZ182" s="15" t="s">
        <v>373</v>
      </c>
      <c r="CA182" s="15" t="s">
        <v>373</v>
      </c>
      <c r="CB182" s="15" t="s">
        <v>967</v>
      </c>
      <c r="CC182" s="15" t="s">
        <v>373</v>
      </c>
      <c r="CD182" s="15"/>
      <c r="CE182" s="15" t="s">
        <v>378</v>
      </c>
      <c r="CF182" s="15"/>
    </row>
    <row r="183" spans="1:84" s="21" customFormat="1">
      <c r="A183" s="16">
        <v>44090</v>
      </c>
      <c r="B183" s="16">
        <v>44078</v>
      </c>
      <c r="C183" s="16">
        <v>44090</v>
      </c>
      <c r="D183" s="15" t="s">
        <v>500</v>
      </c>
      <c r="E183" s="15" t="s">
        <v>91</v>
      </c>
      <c r="F183" s="15" t="s">
        <v>233</v>
      </c>
      <c r="G183" s="15" t="s">
        <v>234</v>
      </c>
      <c r="H183" s="17" t="s">
        <v>713</v>
      </c>
      <c r="I183" s="17" t="s">
        <v>91</v>
      </c>
      <c r="J183" s="17" t="s">
        <v>714</v>
      </c>
      <c r="K183" s="16" t="s">
        <v>715</v>
      </c>
      <c r="L183" s="41">
        <v>8.0947619999999993</v>
      </c>
      <c r="M183" s="41">
        <v>28.652380000000001</v>
      </c>
      <c r="N183" s="23" t="s">
        <v>28</v>
      </c>
      <c r="O183" s="15" t="s">
        <v>67</v>
      </c>
      <c r="P183" s="18" t="s">
        <v>500</v>
      </c>
      <c r="Q183" s="15" t="s">
        <v>91</v>
      </c>
      <c r="R183" s="15" t="s">
        <v>233</v>
      </c>
      <c r="S183" s="15" t="s">
        <v>234</v>
      </c>
      <c r="T183" s="15" t="s">
        <v>716</v>
      </c>
      <c r="U183" s="15" t="s">
        <v>717</v>
      </c>
      <c r="V183" s="15" t="s">
        <v>999</v>
      </c>
      <c r="W183" s="15">
        <v>8.5730000000000004</v>
      </c>
      <c r="X183" s="15">
        <v>28.906330000000001</v>
      </c>
      <c r="Y183" s="15" t="s">
        <v>469</v>
      </c>
      <c r="Z183" s="15" t="s">
        <v>37</v>
      </c>
      <c r="AA183" s="15" t="s">
        <v>958</v>
      </c>
      <c r="AB183" s="15" t="s">
        <v>281</v>
      </c>
      <c r="AC183" s="15" t="s">
        <v>600</v>
      </c>
      <c r="AD183" s="15" t="s">
        <v>373</v>
      </c>
      <c r="AE183" s="15" t="s">
        <v>377</v>
      </c>
      <c r="AF183" s="15" t="s">
        <v>373</v>
      </c>
      <c r="AG183" s="15" t="s">
        <v>68</v>
      </c>
      <c r="AH183" s="15" t="s">
        <v>68</v>
      </c>
      <c r="AI183" s="15" t="s">
        <v>68</v>
      </c>
      <c r="AJ183" s="15" t="s">
        <v>68</v>
      </c>
      <c r="AK183" s="15" t="s">
        <v>68</v>
      </c>
      <c r="AL183" s="15" t="s">
        <v>373</v>
      </c>
      <c r="AM183" s="15" t="s">
        <v>377</v>
      </c>
      <c r="AN183" s="15" t="s">
        <v>377</v>
      </c>
      <c r="AO183" s="15" t="s">
        <v>456</v>
      </c>
      <c r="AP183" s="15" t="s">
        <v>694</v>
      </c>
      <c r="AQ183" s="24">
        <v>208</v>
      </c>
      <c r="AR183" s="24">
        <v>1510</v>
      </c>
      <c r="AS183" s="24">
        <v>0</v>
      </c>
      <c r="AT183" s="24">
        <v>0</v>
      </c>
      <c r="AU183" s="24">
        <v>0</v>
      </c>
      <c r="AV183" s="24">
        <v>0</v>
      </c>
      <c r="AW183" s="24">
        <f>Table7[[#This Row],[Affected population: IDP (HH) ]]+Table7[[#This Row],[Affected population: Returnee (HH) ]]+Table7[[#This Row],[Affected population: Relocated (HH) ]]</f>
        <v>208</v>
      </c>
      <c r="AX183" s="24">
        <f>Table7[[#This Row],[Affected population: IDP (ind) ]]+Table7[[#This Row],[Affected population: Returnee (ind) ]]+Table7[[#This Row],[Affected population: Relocated (ind) ]]</f>
        <v>1510</v>
      </c>
      <c r="AY183" s="24">
        <v>131</v>
      </c>
      <c r="AZ183" s="24">
        <v>139</v>
      </c>
      <c r="BA183" s="24">
        <v>154</v>
      </c>
      <c r="BB183" s="24">
        <v>168</v>
      </c>
      <c r="BC183" s="24">
        <v>167</v>
      </c>
      <c r="BD183" s="24">
        <v>199</v>
      </c>
      <c r="BE183" s="24">
        <v>209</v>
      </c>
      <c r="BF183" s="24">
        <v>241</v>
      </c>
      <c r="BG183" s="24">
        <v>37</v>
      </c>
      <c r="BH183" s="24">
        <v>65</v>
      </c>
      <c r="BI183" s="24">
        <f>Table7[[#This Row],[M &lt;1]]+Table7[[#This Row],[M 1-5]]+Table7[[#This Row],[M 6-17]]+Table7[[#This Row],[M 18-59 ]]+Table7[[#This Row],[M &gt;60]]</f>
        <v>698</v>
      </c>
      <c r="BJ183" s="24">
        <f>Table7[[#This Row],[F &lt;1]]+Table7[[#This Row],[F 1-5]]+Table7[[#This Row],[F 6-17 ]]+Table7[[#This Row],[F 18-59]]+Table7[[#This Row],[F &gt;60 ]]</f>
        <v>812</v>
      </c>
      <c r="BK183" s="24">
        <f>Table7[[#This Row],[M total]]+Table7[[#This Row],[F total]]</f>
        <v>1510</v>
      </c>
      <c r="BL183" s="24" t="b">
        <f>Table7[[#This Row],[Total individuals]]=Table7[[#This Row],[Total affected population individuals]]</f>
        <v>1</v>
      </c>
      <c r="BM183" s="15" t="s">
        <v>816</v>
      </c>
      <c r="BN183" s="15" t="s">
        <v>816</v>
      </c>
      <c r="BO183" s="15" t="s">
        <v>816</v>
      </c>
      <c r="BP183" s="15" t="s">
        <v>844</v>
      </c>
      <c r="BQ183" s="15" t="s">
        <v>816</v>
      </c>
      <c r="BR183" s="15" t="s">
        <v>816</v>
      </c>
      <c r="BS183" s="15" t="s">
        <v>970</v>
      </c>
      <c r="BT183" s="15" t="s">
        <v>373</v>
      </c>
      <c r="BU183" s="15" t="s">
        <v>68</v>
      </c>
      <c r="BV183" s="15" t="s">
        <v>373</v>
      </c>
      <c r="BW183" s="15" t="s">
        <v>373</v>
      </c>
      <c r="BX183" s="15" t="s">
        <v>373</v>
      </c>
      <c r="BY183" s="15" t="s">
        <v>967</v>
      </c>
      <c r="BZ183" s="15" t="s">
        <v>967</v>
      </c>
      <c r="CA183" s="15" t="s">
        <v>967</v>
      </c>
      <c r="CB183" s="15" t="s">
        <v>967</v>
      </c>
      <c r="CC183" s="15" t="s">
        <v>373</v>
      </c>
      <c r="CD183" s="15"/>
      <c r="CE183" s="15" t="s">
        <v>378</v>
      </c>
      <c r="CF183" s="15" t="s">
        <v>805</v>
      </c>
    </row>
    <row r="184" spans="1:84" s="21" customFormat="1">
      <c r="A184" s="16">
        <v>44090</v>
      </c>
      <c r="B184" s="16">
        <v>44079</v>
      </c>
      <c r="C184" s="16">
        <v>44090</v>
      </c>
      <c r="D184" s="15" t="s">
        <v>500</v>
      </c>
      <c r="E184" s="15" t="s">
        <v>91</v>
      </c>
      <c r="F184" s="15" t="s">
        <v>217</v>
      </c>
      <c r="G184" s="15" t="s">
        <v>218</v>
      </c>
      <c r="H184" s="15" t="s">
        <v>230</v>
      </c>
      <c r="I184" s="15" t="s">
        <v>231</v>
      </c>
      <c r="J184" s="17" t="s">
        <v>814</v>
      </c>
      <c r="K184" s="16" t="s">
        <v>231</v>
      </c>
      <c r="L184" s="41">
        <v>7.6923000000000004</v>
      </c>
      <c r="M184" s="41">
        <v>29.19107</v>
      </c>
      <c r="N184" s="23" t="s">
        <v>32</v>
      </c>
      <c r="O184" s="15" t="s">
        <v>67</v>
      </c>
      <c r="P184" s="18" t="s">
        <v>500</v>
      </c>
      <c r="Q184" s="15" t="s">
        <v>91</v>
      </c>
      <c r="R184" s="15" t="s">
        <v>233</v>
      </c>
      <c r="S184" s="15" t="s">
        <v>234</v>
      </c>
      <c r="T184" s="15" t="s">
        <v>1000</v>
      </c>
      <c r="U184" s="15" t="s">
        <v>1001</v>
      </c>
      <c r="V184" s="15" t="s">
        <v>1002</v>
      </c>
      <c r="W184" s="15">
        <v>8.5709700000000009</v>
      </c>
      <c r="X184" s="15">
        <v>28.6586</v>
      </c>
      <c r="Y184" s="15" t="s">
        <v>469</v>
      </c>
      <c r="Z184" s="15" t="s">
        <v>37</v>
      </c>
      <c r="AA184" s="15" t="s">
        <v>42</v>
      </c>
      <c r="AB184" s="15" t="s">
        <v>281</v>
      </c>
      <c r="AC184" s="15" t="s">
        <v>600</v>
      </c>
      <c r="AD184" s="15" t="s">
        <v>373</v>
      </c>
      <c r="AE184" s="15" t="s">
        <v>456</v>
      </c>
      <c r="AF184" s="15" t="s">
        <v>373</v>
      </c>
      <c r="AG184" s="15" t="s">
        <v>68</v>
      </c>
      <c r="AH184" s="15" t="s">
        <v>68</v>
      </c>
      <c r="AI184" s="15" t="s">
        <v>68</v>
      </c>
      <c r="AJ184" s="15" t="s">
        <v>68</v>
      </c>
      <c r="AK184" s="15" t="s">
        <v>68</v>
      </c>
      <c r="AL184" s="15" t="s">
        <v>373</v>
      </c>
      <c r="AM184" s="15" t="s">
        <v>377</v>
      </c>
      <c r="AN184" s="15" t="s">
        <v>377</v>
      </c>
      <c r="AO184" s="15" t="s">
        <v>456</v>
      </c>
      <c r="AP184" s="15" t="s">
        <v>694</v>
      </c>
      <c r="AQ184" s="24">
        <v>415</v>
      </c>
      <c r="AR184" s="24">
        <v>2488</v>
      </c>
      <c r="AS184" s="24">
        <v>0</v>
      </c>
      <c r="AT184" s="24">
        <v>0</v>
      </c>
      <c r="AU184" s="24">
        <v>0</v>
      </c>
      <c r="AV184" s="24">
        <v>0</v>
      </c>
      <c r="AW184" s="24">
        <f>Table7[[#This Row],[Affected population: IDP (HH) ]]+Table7[[#This Row],[Affected population: Returnee (HH) ]]+Table7[[#This Row],[Affected population: Relocated (HH) ]]</f>
        <v>415</v>
      </c>
      <c r="AX184" s="24">
        <f>Table7[[#This Row],[Affected population: IDP (ind) ]]+Table7[[#This Row],[Affected population: Returnee (ind) ]]+Table7[[#This Row],[Affected population: Relocated (ind) ]]</f>
        <v>2488</v>
      </c>
      <c r="AY184" s="24">
        <v>258</v>
      </c>
      <c r="AZ184" s="24">
        <v>260</v>
      </c>
      <c r="BA184" s="24">
        <v>271</v>
      </c>
      <c r="BB184" s="24">
        <v>273</v>
      </c>
      <c r="BC184" s="24">
        <v>280</v>
      </c>
      <c r="BD184" s="24">
        <v>286</v>
      </c>
      <c r="BE184" s="24">
        <v>395</v>
      </c>
      <c r="BF184" s="24">
        <v>397</v>
      </c>
      <c r="BG184" s="24">
        <v>33</v>
      </c>
      <c r="BH184" s="24">
        <v>35</v>
      </c>
      <c r="BI184" s="24">
        <f>Table7[[#This Row],[M &lt;1]]+Table7[[#This Row],[M 1-5]]+Table7[[#This Row],[M 6-17]]+Table7[[#This Row],[M 18-59 ]]+Table7[[#This Row],[M &gt;60]]</f>
        <v>1237</v>
      </c>
      <c r="BJ184" s="24">
        <f>Table7[[#This Row],[F &lt;1]]+Table7[[#This Row],[F 1-5]]+Table7[[#This Row],[F 6-17 ]]+Table7[[#This Row],[F 18-59]]+Table7[[#This Row],[F &gt;60 ]]</f>
        <v>1251</v>
      </c>
      <c r="BK184" s="24">
        <f>Table7[[#This Row],[M total]]+Table7[[#This Row],[F total]]</f>
        <v>2488</v>
      </c>
      <c r="BL184" s="24" t="b">
        <f>Table7[[#This Row],[Total individuals]]=Table7[[#This Row],[Total affected population individuals]]</f>
        <v>1</v>
      </c>
      <c r="BM184" s="15" t="s">
        <v>815</v>
      </c>
      <c r="BN184" s="15" t="s">
        <v>816</v>
      </c>
      <c r="BO184" s="15" t="s">
        <v>817</v>
      </c>
      <c r="BP184" s="15" t="s">
        <v>844</v>
      </c>
      <c r="BQ184" s="15" t="s">
        <v>816</v>
      </c>
      <c r="BR184" s="15" t="s">
        <v>818</v>
      </c>
      <c r="BS184" s="15" t="s">
        <v>818</v>
      </c>
      <c r="BT184" s="15" t="s">
        <v>373</v>
      </c>
      <c r="BU184" s="15" t="s">
        <v>68</v>
      </c>
      <c r="BV184" s="15" t="s">
        <v>373</v>
      </c>
      <c r="BW184" s="15" t="s">
        <v>373</v>
      </c>
      <c r="BX184" s="15" t="s">
        <v>373</v>
      </c>
      <c r="BY184" s="15" t="s">
        <v>1003</v>
      </c>
      <c r="BZ184" s="15" t="s">
        <v>1004</v>
      </c>
      <c r="CA184" s="15" t="s">
        <v>1004</v>
      </c>
      <c r="CB184" s="15" t="s">
        <v>1004</v>
      </c>
      <c r="CC184" s="15" t="s">
        <v>377</v>
      </c>
      <c r="CD184" s="15"/>
      <c r="CE184" s="15" t="s">
        <v>378</v>
      </c>
      <c r="CF184" s="15" t="s">
        <v>805</v>
      </c>
    </row>
    <row r="185" spans="1:84" s="21" customFormat="1">
      <c r="A185" s="16">
        <v>44091</v>
      </c>
      <c r="B185" s="16">
        <v>44031</v>
      </c>
      <c r="C185" s="16">
        <v>44082</v>
      </c>
      <c r="D185" s="15" t="s">
        <v>384</v>
      </c>
      <c r="E185" s="15" t="s">
        <v>76</v>
      </c>
      <c r="F185" s="15" t="s">
        <v>133</v>
      </c>
      <c r="G185" s="17" t="s">
        <v>134</v>
      </c>
      <c r="H185" s="15" t="s">
        <v>144</v>
      </c>
      <c r="I185" s="15" t="s">
        <v>145</v>
      </c>
      <c r="J185" s="17" t="s">
        <v>1005</v>
      </c>
      <c r="K185" s="16" t="s">
        <v>1006</v>
      </c>
      <c r="L185" s="41">
        <v>7.1591763000000004</v>
      </c>
      <c r="M185" s="41">
        <v>29.308681700000001</v>
      </c>
      <c r="N185" s="23" t="s">
        <v>30</v>
      </c>
      <c r="O185" s="15" t="s">
        <v>67</v>
      </c>
      <c r="P185" s="18" t="s">
        <v>384</v>
      </c>
      <c r="Q185" s="15" t="s">
        <v>76</v>
      </c>
      <c r="R185" s="17" t="s">
        <v>133</v>
      </c>
      <c r="S185" s="15" t="s">
        <v>134</v>
      </c>
      <c r="T185" s="15" t="s">
        <v>144</v>
      </c>
      <c r="U185" s="15" t="s">
        <v>145</v>
      </c>
      <c r="V185" s="15" t="s">
        <v>1007</v>
      </c>
      <c r="W185" s="15">
        <v>7.1516666999999998</v>
      </c>
      <c r="X185" s="15">
        <v>29.416111099999998</v>
      </c>
      <c r="Y185" s="15" t="s">
        <v>370</v>
      </c>
      <c r="Z185" s="15" t="s">
        <v>37</v>
      </c>
      <c r="AA185" s="15" t="s">
        <v>42</v>
      </c>
      <c r="AB185" s="15" t="s">
        <v>281</v>
      </c>
      <c r="AC185" s="15" t="s">
        <v>372</v>
      </c>
      <c r="AD185" s="15" t="s">
        <v>373</v>
      </c>
      <c r="AE185" s="22" t="s">
        <v>395</v>
      </c>
      <c r="AF185" s="15" t="s">
        <v>373</v>
      </c>
      <c r="AG185" s="15" t="s">
        <v>68</v>
      </c>
      <c r="AH185" s="15" t="s">
        <v>68</v>
      </c>
      <c r="AI185" s="15" t="s">
        <v>68</v>
      </c>
      <c r="AJ185" s="15" t="s">
        <v>68</v>
      </c>
      <c r="AK185" s="15" t="s">
        <v>68</v>
      </c>
      <c r="AL185" s="15" t="s">
        <v>68</v>
      </c>
      <c r="AM185" s="15" t="s">
        <v>68</v>
      </c>
      <c r="AN185" s="15" t="s">
        <v>68</v>
      </c>
      <c r="AO185" s="15" t="s">
        <v>485</v>
      </c>
      <c r="AP185" s="15" t="s">
        <v>375</v>
      </c>
      <c r="AQ185" s="24">
        <v>49</v>
      </c>
      <c r="AR185" s="24">
        <v>323</v>
      </c>
      <c r="AS185" s="24">
        <v>0</v>
      </c>
      <c r="AT185" s="24">
        <v>0</v>
      </c>
      <c r="AU185" s="24">
        <v>0</v>
      </c>
      <c r="AV185" s="24">
        <v>0</v>
      </c>
      <c r="AW185" s="24">
        <f>Table7[[#This Row],[Affected population: IDP (HH) ]]+Table7[[#This Row],[Affected population: Returnee (HH) ]]+Table7[[#This Row],[Affected population: Relocated (HH) ]]</f>
        <v>49</v>
      </c>
      <c r="AX185" s="24">
        <f>Table7[[#This Row],[Affected population: IDP (ind) ]]+Table7[[#This Row],[Affected population: Returnee (ind) ]]+Table7[[#This Row],[Affected population: Relocated (ind) ]]</f>
        <v>323</v>
      </c>
      <c r="AY185" s="24">
        <v>14</v>
      </c>
      <c r="AZ185" s="24">
        <v>17</v>
      </c>
      <c r="BA185" s="24">
        <v>22</v>
      </c>
      <c r="BB185" s="24">
        <v>26</v>
      </c>
      <c r="BC185" s="24">
        <v>48</v>
      </c>
      <c r="BD185" s="24">
        <v>59</v>
      </c>
      <c r="BE185" s="24">
        <v>53</v>
      </c>
      <c r="BF185" s="24">
        <v>67</v>
      </c>
      <c r="BG185" s="24">
        <v>9</v>
      </c>
      <c r="BH185" s="24">
        <v>8</v>
      </c>
      <c r="BI185" s="24">
        <f>Table7[[#This Row],[M &lt;1]]+Table7[[#This Row],[M 1-5]]+Table7[[#This Row],[M 6-17]]+Table7[[#This Row],[M 18-59 ]]+Table7[[#This Row],[M &gt;60]]</f>
        <v>146</v>
      </c>
      <c r="BJ185" s="24">
        <f>Table7[[#This Row],[F &lt;1]]+Table7[[#This Row],[F 1-5]]+Table7[[#This Row],[F 6-17 ]]+Table7[[#This Row],[F 18-59]]+Table7[[#This Row],[F &gt;60 ]]</f>
        <v>177</v>
      </c>
      <c r="BK185" s="24">
        <f>Table7[[#This Row],[M total]]+Table7[[#This Row],[F total]]</f>
        <v>323</v>
      </c>
      <c r="BL185" s="24" t="b">
        <f>Table7[[#This Row],[Total individuals]]=Table7[[#This Row],[Total affected population individuals]]</f>
        <v>1</v>
      </c>
      <c r="BM185" s="15" t="s">
        <v>816</v>
      </c>
      <c r="BN185" s="15" t="s">
        <v>816</v>
      </c>
      <c r="BO185" s="15" t="s">
        <v>816</v>
      </c>
      <c r="BP185" s="15" t="s">
        <v>844</v>
      </c>
      <c r="BQ185" s="15" t="s">
        <v>816</v>
      </c>
      <c r="BR185" s="15" t="s">
        <v>816</v>
      </c>
      <c r="BS185" s="15" t="s">
        <v>844</v>
      </c>
      <c r="BT185" s="15" t="s">
        <v>373</v>
      </c>
      <c r="BU185" s="15" t="s">
        <v>68</v>
      </c>
      <c r="BV185" s="15" t="s">
        <v>373</v>
      </c>
      <c r="BW185" s="15" t="s">
        <v>373</v>
      </c>
      <c r="BX185" s="15" t="s">
        <v>373</v>
      </c>
      <c r="BY185" s="15" t="s">
        <v>852</v>
      </c>
      <c r="BZ185" s="15" t="s">
        <v>373</v>
      </c>
      <c r="CA185" s="15" t="s">
        <v>373</v>
      </c>
      <c r="CB185" s="15" t="s">
        <v>852</v>
      </c>
      <c r="CC185" s="15" t="s">
        <v>377</v>
      </c>
      <c r="CD185" s="15"/>
      <c r="CE185" s="15" t="s">
        <v>430</v>
      </c>
      <c r="CF185" s="15"/>
    </row>
    <row r="186" spans="1:84" s="21" customFormat="1">
      <c r="A186" s="16">
        <v>44092</v>
      </c>
      <c r="B186" s="16">
        <v>44091</v>
      </c>
      <c r="C186" s="16">
        <v>44092</v>
      </c>
      <c r="D186" s="15" t="s">
        <v>500</v>
      </c>
      <c r="E186" s="15" t="s">
        <v>91</v>
      </c>
      <c r="F186" s="15" t="s">
        <v>247</v>
      </c>
      <c r="G186" s="15" t="s">
        <v>248</v>
      </c>
      <c r="H186" s="15" t="s">
        <v>249</v>
      </c>
      <c r="I186" s="15" t="s">
        <v>250</v>
      </c>
      <c r="J186" s="17" t="s">
        <v>1008</v>
      </c>
      <c r="K186" s="16" t="s">
        <v>250</v>
      </c>
      <c r="L186" s="41">
        <v>7.6543599999999996</v>
      </c>
      <c r="M186" s="41">
        <v>28.702909999999999</v>
      </c>
      <c r="N186" s="23" t="s">
        <v>30</v>
      </c>
      <c r="O186" s="15" t="s">
        <v>67</v>
      </c>
      <c r="P186" s="18" t="s">
        <v>500</v>
      </c>
      <c r="Q186" s="15" t="s">
        <v>91</v>
      </c>
      <c r="R186" s="15" t="s">
        <v>247</v>
      </c>
      <c r="S186" s="15" t="s">
        <v>248</v>
      </c>
      <c r="T186" s="15" t="s">
        <v>249</v>
      </c>
      <c r="U186" s="15" t="s">
        <v>250</v>
      </c>
      <c r="V186" s="15" t="s">
        <v>1009</v>
      </c>
      <c r="W186" s="15">
        <v>7.6637000000000004</v>
      </c>
      <c r="X186" s="15">
        <v>28.705062999999999</v>
      </c>
      <c r="Y186" s="15" t="s">
        <v>469</v>
      </c>
      <c r="Z186" s="15" t="s">
        <v>37</v>
      </c>
      <c r="AA186" s="15" t="s">
        <v>42</v>
      </c>
      <c r="AB186" s="15" t="s">
        <v>281</v>
      </c>
      <c r="AC186" s="15" t="s">
        <v>600</v>
      </c>
      <c r="AD186" s="15" t="s">
        <v>373</v>
      </c>
      <c r="AE186" s="15" t="s">
        <v>374</v>
      </c>
      <c r="AF186" s="15" t="s">
        <v>373</v>
      </c>
      <c r="AG186" s="15" t="s">
        <v>68</v>
      </c>
      <c r="AH186" s="15" t="s">
        <v>68</v>
      </c>
      <c r="AI186" s="15" t="s">
        <v>68</v>
      </c>
      <c r="AJ186" s="15" t="s">
        <v>68</v>
      </c>
      <c r="AK186" s="15" t="s">
        <v>68</v>
      </c>
      <c r="AL186" s="15" t="s">
        <v>373</v>
      </c>
      <c r="AM186" s="15" t="s">
        <v>377</v>
      </c>
      <c r="AN186" s="15" t="s">
        <v>377</v>
      </c>
      <c r="AO186" s="15" t="s">
        <v>456</v>
      </c>
      <c r="AP186" s="15" t="s">
        <v>694</v>
      </c>
      <c r="AQ186" s="24">
        <v>987</v>
      </c>
      <c r="AR186" s="24">
        <v>5922</v>
      </c>
      <c r="AS186" s="24">
        <v>0</v>
      </c>
      <c r="AT186" s="24">
        <v>0</v>
      </c>
      <c r="AU186" s="24">
        <v>0</v>
      </c>
      <c r="AV186" s="24">
        <v>0</v>
      </c>
      <c r="AW186" s="24">
        <f>Table7[[#This Row],[Affected population: IDP (HH) ]]+Table7[[#This Row],[Affected population: Returnee (HH) ]]+Table7[[#This Row],[Affected population: Relocated (HH) ]]</f>
        <v>987</v>
      </c>
      <c r="AX186" s="24">
        <f>Table7[[#This Row],[Affected population: IDP (ind) ]]+Table7[[#This Row],[Affected population: Returnee (ind) ]]+Table7[[#This Row],[Affected population: Relocated (ind) ]]</f>
        <v>5922</v>
      </c>
      <c r="AY186" s="24">
        <v>461</v>
      </c>
      <c r="AZ186" s="24">
        <v>542</v>
      </c>
      <c r="BA186" s="24">
        <v>584</v>
      </c>
      <c r="BB186" s="24">
        <v>638</v>
      </c>
      <c r="BC186" s="24">
        <v>735</v>
      </c>
      <c r="BD186" s="24">
        <v>827</v>
      </c>
      <c r="BE186" s="24">
        <v>692</v>
      </c>
      <c r="BF186" s="24">
        <v>733</v>
      </c>
      <c r="BG186" s="24">
        <v>338</v>
      </c>
      <c r="BH186" s="24">
        <v>372</v>
      </c>
      <c r="BI186" s="24">
        <f>Table7[[#This Row],[M &lt;1]]+Table7[[#This Row],[M 1-5]]+Table7[[#This Row],[M 6-17]]+Table7[[#This Row],[M 18-59 ]]+Table7[[#This Row],[M &gt;60]]</f>
        <v>2810</v>
      </c>
      <c r="BJ186" s="24">
        <f>Table7[[#This Row],[F &lt;1]]+Table7[[#This Row],[F 1-5]]+Table7[[#This Row],[F 6-17 ]]+Table7[[#This Row],[F 18-59]]+Table7[[#This Row],[F &gt;60 ]]</f>
        <v>3112</v>
      </c>
      <c r="BK186" s="24">
        <f>Table7[[#This Row],[M total]]+Table7[[#This Row],[F total]]</f>
        <v>5922</v>
      </c>
      <c r="BL186" s="24" t="b">
        <f>Table7[[#This Row],[Total individuals]]=Table7[[#This Row],[Total affected population individuals]]</f>
        <v>1</v>
      </c>
      <c r="BM186" s="15" t="s">
        <v>844</v>
      </c>
      <c r="BN186" s="15" t="s">
        <v>859</v>
      </c>
      <c r="BO186" s="15" t="s">
        <v>816</v>
      </c>
      <c r="BP186" s="15" t="s">
        <v>859</v>
      </c>
      <c r="BQ186" s="15" t="s">
        <v>843</v>
      </c>
      <c r="BR186" s="15" t="s">
        <v>973</v>
      </c>
      <c r="BS186" s="15" t="s">
        <v>970</v>
      </c>
      <c r="BT186" s="15" t="s">
        <v>373</v>
      </c>
      <c r="BU186" s="15" t="s">
        <v>68</v>
      </c>
      <c r="BV186" s="15" t="s">
        <v>373</v>
      </c>
      <c r="BW186" s="15" t="s">
        <v>373</v>
      </c>
      <c r="BX186" s="15" t="s">
        <v>373</v>
      </c>
      <c r="BY186" s="15" t="s">
        <v>373</v>
      </c>
      <c r="BZ186" s="15" t="s">
        <v>967</v>
      </c>
      <c r="CA186" s="15" t="s">
        <v>967</v>
      </c>
      <c r="CB186" s="15" t="s">
        <v>967</v>
      </c>
      <c r="CC186" s="15" t="s">
        <v>373</v>
      </c>
      <c r="CD186" s="15"/>
      <c r="CE186" s="15" t="s">
        <v>378</v>
      </c>
      <c r="CF186" s="15"/>
    </row>
    <row r="187" spans="1:84" s="21" customFormat="1">
      <c r="A187" s="16">
        <v>44092</v>
      </c>
      <c r="B187" s="16">
        <v>44091</v>
      </c>
      <c r="C187" s="16">
        <v>44092</v>
      </c>
      <c r="D187" s="15" t="s">
        <v>500</v>
      </c>
      <c r="E187" s="15" t="s">
        <v>91</v>
      </c>
      <c r="F187" s="15" t="s">
        <v>247</v>
      </c>
      <c r="G187" s="15" t="s">
        <v>248</v>
      </c>
      <c r="H187" s="15" t="s">
        <v>251</v>
      </c>
      <c r="I187" s="15" t="s">
        <v>252</v>
      </c>
      <c r="J187" s="17" t="s">
        <v>1010</v>
      </c>
      <c r="K187" s="16" t="s">
        <v>252</v>
      </c>
      <c r="L187" s="17">
        <v>7.31372</v>
      </c>
      <c r="M187" s="17">
        <v>28.826309999999999</v>
      </c>
      <c r="N187" s="23" t="s">
        <v>30</v>
      </c>
      <c r="O187" s="15" t="s">
        <v>67</v>
      </c>
      <c r="P187" s="18" t="s">
        <v>500</v>
      </c>
      <c r="Q187" s="15" t="s">
        <v>91</v>
      </c>
      <c r="R187" s="15" t="s">
        <v>247</v>
      </c>
      <c r="S187" s="15" t="s">
        <v>248</v>
      </c>
      <c r="T187" s="15" t="s">
        <v>251</v>
      </c>
      <c r="U187" s="15" t="s">
        <v>252</v>
      </c>
      <c r="V187" s="15" t="s">
        <v>1011</v>
      </c>
      <c r="W187" s="15">
        <v>7.4129899999999997</v>
      </c>
      <c r="X187" s="15">
        <v>29.01867</v>
      </c>
      <c r="Y187" s="15" t="s">
        <v>469</v>
      </c>
      <c r="Z187" s="15" t="s">
        <v>37</v>
      </c>
      <c r="AA187" s="15" t="s">
        <v>42</v>
      </c>
      <c r="AB187" s="15" t="s">
        <v>281</v>
      </c>
      <c r="AC187" s="15" t="s">
        <v>600</v>
      </c>
      <c r="AD187" s="15" t="s">
        <v>373</v>
      </c>
      <c r="AE187" s="15" t="s">
        <v>374</v>
      </c>
      <c r="AF187" s="15" t="s">
        <v>373</v>
      </c>
      <c r="AG187" s="15" t="s">
        <v>68</v>
      </c>
      <c r="AH187" s="15" t="s">
        <v>68</v>
      </c>
      <c r="AI187" s="15" t="s">
        <v>68</v>
      </c>
      <c r="AJ187" s="15" t="s">
        <v>68</v>
      </c>
      <c r="AK187" s="15" t="s">
        <v>68</v>
      </c>
      <c r="AL187" s="15" t="s">
        <v>373</v>
      </c>
      <c r="AM187" s="15" t="s">
        <v>377</v>
      </c>
      <c r="AN187" s="15" t="s">
        <v>377</v>
      </c>
      <c r="AO187" s="15" t="s">
        <v>456</v>
      </c>
      <c r="AP187" s="15" t="s">
        <v>694</v>
      </c>
      <c r="AQ187" s="24">
        <v>1540</v>
      </c>
      <c r="AR187" s="24">
        <v>9240</v>
      </c>
      <c r="AS187" s="24">
        <v>0</v>
      </c>
      <c r="AT187" s="24">
        <v>0</v>
      </c>
      <c r="AU187" s="24">
        <v>0</v>
      </c>
      <c r="AV187" s="24">
        <v>0</v>
      </c>
      <c r="AW187" s="24">
        <f>Table7[[#This Row],[Affected population: IDP (HH) ]]+Table7[[#This Row],[Affected population: Returnee (HH) ]]+Table7[[#This Row],[Affected population: Relocated (HH) ]]</f>
        <v>1540</v>
      </c>
      <c r="AX187" s="24">
        <f>Table7[[#This Row],[Affected population: IDP (ind) ]]+Table7[[#This Row],[Affected population: Returnee (ind) ]]+Table7[[#This Row],[Affected population: Relocated (ind) ]]</f>
        <v>9240</v>
      </c>
      <c r="AY187" s="24">
        <v>593</v>
      </c>
      <c r="AZ187" s="24">
        <v>961</v>
      </c>
      <c r="BA187" s="24">
        <v>781</v>
      </c>
      <c r="BB187" s="24">
        <v>1120</v>
      </c>
      <c r="BC187" s="24">
        <v>917</v>
      </c>
      <c r="BD187" s="24">
        <v>2516</v>
      </c>
      <c r="BE187" s="24">
        <v>829</v>
      </c>
      <c r="BF187" s="24">
        <v>447</v>
      </c>
      <c r="BG187" s="24">
        <v>630</v>
      </c>
      <c r="BH187" s="24">
        <v>446</v>
      </c>
      <c r="BI187" s="24">
        <f>Table7[[#This Row],[M &lt;1]]+Table7[[#This Row],[M 1-5]]+Table7[[#This Row],[M 6-17]]+Table7[[#This Row],[M 18-59 ]]+Table7[[#This Row],[M &gt;60]]</f>
        <v>3750</v>
      </c>
      <c r="BJ187" s="24">
        <f>Table7[[#This Row],[F &lt;1]]+Table7[[#This Row],[F 1-5]]+Table7[[#This Row],[F 6-17 ]]+Table7[[#This Row],[F 18-59]]+Table7[[#This Row],[F &gt;60 ]]</f>
        <v>5490</v>
      </c>
      <c r="BK187" s="24">
        <f>Table7[[#This Row],[M total]]+Table7[[#This Row],[F total]]</f>
        <v>9240</v>
      </c>
      <c r="BL187" s="24" t="b">
        <f>Table7[[#This Row],[Total individuals]]=Table7[[#This Row],[Total affected population individuals]]</f>
        <v>1</v>
      </c>
      <c r="BM187" s="15" t="s">
        <v>844</v>
      </c>
      <c r="BN187" s="15" t="s">
        <v>816</v>
      </c>
      <c r="BO187" s="15" t="s">
        <v>816</v>
      </c>
      <c r="BP187" s="15" t="s">
        <v>844</v>
      </c>
      <c r="BQ187" s="15" t="s">
        <v>816</v>
      </c>
      <c r="BR187" s="15" t="s">
        <v>816</v>
      </c>
      <c r="BS187" s="15" t="s">
        <v>844</v>
      </c>
      <c r="BT187" s="15" t="s">
        <v>373</v>
      </c>
      <c r="BU187" s="15" t="s">
        <v>68</v>
      </c>
      <c r="BV187" s="15" t="s">
        <v>373</v>
      </c>
      <c r="BW187" s="15" t="s">
        <v>373</v>
      </c>
      <c r="BX187" s="15" t="s">
        <v>373</v>
      </c>
      <c r="BY187" s="15" t="s">
        <v>373</v>
      </c>
      <c r="BZ187" s="15" t="s">
        <v>373</v>
      </c>
      <c r="CA187" s="15" t="s">
        <v>373</v>
      </c>
      <c r="CB187" s="15" t="s">
        <v>373</v>
      </c>
      <c r="CC187" s="15" t="s">
        <v>373</v>
      </c>
      <c r="CD187" s="15"/>
      <c r="CE187" s="15" t="s">
        <v>430</v>
      </c>
      <c r="CF187" s="15"/>
    </row>
    <row r="188" spans="1:84" s="21" customFormat="1">
      <c r="A188" s="16">
        <v>44092</v>
      </c>
      <c r="B188" s="16">
        <v>44091</v>
      </c>
      <c r="C188" s="16">
        <v>44092</v>
      </c>
      <c r="D188" s="15" t="s">
        <v>500</v>
      </c>
      <c r="E188" s="15" t="s">
        <v>91</v>
      </c>
      <c r="F188" s="15" t="s">
        <v>247</v>
      </c>
      <c r="G188" s="15" t="s">
        <v>248</v>
      </c>
      <c r="H188" s="15" t="s">
        <v>253</v>
      </c>
      <c r="I188" s="15" t="s">
        <v>254</v>
      </c>
      <c r="J188" s="17" t="s">
        <v>1012</v>
      </c>
      <c r="K188" s="16" t="s">
        <v>254</v>
      </c>
      <c r="L188" s="41">
        <v>7.6076270800000003</v>
      </c>
      <c r="M188" s="41">
        <v>28.809924655</v>
      </c>
      <c r="N188" s="23" t="s">
        <v>30</v>
      </c>
      <c r="O188" s="15" t="s">
        <v>67</v>
      </c>
      <c r="P188" s="18" t="s">
        <v>500</v>
      </c>
      <c r="Q188" s="15" t="s">
        <v>91</v>
      </c>
      <c r="R188" s="15" t="s">
        <v>247</v>
      </c>
      <c r="S188" s="15" t="s">
        <v>248</v>
      </c>
      <c r="T188" s="15" t="s">
        <v>253</v>
      </c>
      <c r="U188" s="15" t="s">
        <v>254</v>
      </c>
      <c r="V188" s="15" t="s">
        <v>1013</v>
      </c>
      <c r="W188" s="15">
        <v>7.6007828670000004</v>
      </c>
      <c r="X188" s="15">
        <v>28.848723369999998</v>
      </c>
      <c r="Y188" s="15" t="s">
        <v>469</v>
      </c>
      <c r="Z188" s="15" t="s">
        <v>37</v>
      </c>
      <c r="AA188" s="15" t="s">
        <v>42</v>
      </c>
      <c r="AB188" s="15" t="s">
        <v>281</v>
      </c>
      <c r="AC188" s="15" t="s">
        <v>600</v>
      </c>
      <c r="AD188" s="15" t="s">
        <v>373</v>
      </c>
      <c r="AE188" s="15" t="s">
        <v>374</v>
      </c>
      <c r="AF188" s="15" t="s">
        <v>373</v>
      </c>
      <c r="AG188" s="15" t="s">
        <v>68</v>
      </c>
      <c r="AH188" s="15" t="s">
        <v>68</v>
      </c>
      <c r="AI188" s="15" t="s">
        <v>68</v>
      </c>
      <c r="AJ188" s="15" t="s">
        <v>68</v>
      </c>
      <c r="AK188" s="15" t="s">
        <v>68</v>
      </c>
      <c r="AL188" s="15" t="s">
        <v>373</v>
      </c>
      <c r="AM188" s="15" t="s">
        <v>377</v>
      </c>
      <c r="AN188" s="15" t="s">
        <v>377</v>
      </c>
      <c r="AO188" s="15" t="s">
        <v>456</v>
      </c>
      <c r="AP188" s="15" t="s">
        <v>694</v>
      </c>
      <c r="AQ188" s="24">
        <v>849</v>
      </c>
      <c r="AR188" s="24">
        <v>5382</v>
      </c>
      <c r="AS188" s="24">
        <v>0</v>
      </c>
      <c r="AT188" s="24">
        <v>0</v>
      </c>
      <c r="AU188" s="24">
        <v>0</v>
      </c>
      <c r="AV188" s="24">
        <v>0</v>
      </c>
      <c r="AW188" s="24">
        <f>Table7[[#This Row],[Affected population: IDP (HH) ]]+Table7[[#This Row],[Affected population: Returnee (HH) ]]+Table7[[#This Row],[Affected population: Relocated (HH) ]]</f>
        <v>849</v>
      </c>
      <c r="AX188" s="24">
        <f>Table7[[#This Row],[Affected population: IDP (ind) ]]+Table7[[#This Row],[Affected population: Returnee (ind) ]]+Table7[[#This Row],[Affected population: Relocated (ind) ]]</f>
        <v>5382</v>
      </c>
      <c r="AY188" s="24">
        <v>381</v>
      </c>
      <c r="AZ188" s="24">
        <v>395</v>
      </c>
      <c r="BA188" s="24">
        <v>486</v>
      </c>
      <c r="BB188" s="24">
        <v>533</v>
      </c>
      <c r="BC188" s="24">
        <v>711</v>
      </c>
      <c r="BD188" s="24">
        <v>842</v>
      </c>
      <c r="BE188" s="24">
        <v>527</v>
      </c>
      <c r="BF188" s="24">
        <v>710</v>
      </c>
      <c r="BG188" s="24">
        <v>287</v>
      </c>
      <c r="BH188" s="24">
        <v>510</v>
      </c>
      <c r="BI188" s="24">
        <f>Table7[[#This Row],[M &lt;1]]+Table7[[#This Row],[M 1-5]]+Table7[[#This Row],[M 6-17]]+Table7[[#This Row],[M 18-59 ]]+Table7[[#This Row],[M &gt;60]]</f>
        <v>2392</v>
      </c>
      <c r="BJ188" s="24">
        <f>Table7[[#This Row],[F &lt;1]]+Table7[[#This Row],[F 1-5]]+Table7[[#This Row],[F 6-17 ]]+Table7[[#This Row],[F 18-59]]+Table7[[#This Row],[F &gt;60 ]]</f>
        <v>2990</v>
      </c>
      <c r="BK188" s="24">
        <f>Table7[[#This Row],[M total]]+Table7[[#This Row],[F total]]</f>
        <v>5382</v>
      </c>
      <c r="BL188" s="24" t="b">
        <f>Table7[[#This Row],[Total individuals]]=Table7[[#This Row],[Total affected population individuals]]</f>
        <v>1</v>
      </c>
      <c r="BM188" s="15" t="s">
        <v>1014</v>
      </c>
      <c r="BN188" s="15" t="s">
        <v>816</v>
      </c>
      <c r="BO188" s="15" t="s">
        <v>817</v>
      </c>
      <c r="BP188" s="15" t="s">
        <v>844</v>
      </c>
      <c r="BQ188" s="15" t="s">
        <v>816</v>
      </c>
      <c r="BR188" s="15" t="s">
        <v>1015</v>
      </c>
      <c r="BS188" s="15" t="s">
        <v>1016</v>
      </c>
      <c r="BT188" s="15" t="s">
        <v>373</v>
      </c>
      <c r="BU188" s="15" t="s">
        <v>68</v>
      </c>
      <c r="BV188" s="15" t="s">
        <v>373</v>
      </c>
      <c r="BW188" s="15" t="s">
        <v>373</v>
      </c>
      <c r="BX188" s="15" t="s">
        <v>373</v>
      </c>
      <c r="BY188" s="15" t="s">
        <v>373</v>
      </c>
      <c r="BZ188" s="15" t="s">
        <v>373</v>
      </c>
      <c r="CA188" s="15" t="s">
        <v>373</v>
      </c>
      <c r="CB188" s="15" t="s">
        <v>373</v>
      </c>
      <c r="CC188" s="15" t="s">
        <v>373</v>
      </c>
      <c r="CD188" s="15"/>
      <c r="CE188" s="15" t="s">
        <v>430</v>
      </c>
      <c r="CF188" s="15"/>
    </row>
    <row r="189" spans="1:84" s="21" customFormat="1">
      <c r="A189" s="16">
        <v>44092</v>
      </c>
      <c r="B189" s="16">
        <v>44091</v>
      </c>
      <c r="C189" s="16">
        <v>44092</v>
      </c>
      <c r="D189" s="15" t="s">
        <v>500</v>
      </c>
      <c r="E189" s="15" t="s">
        <v>91</v>
      </c>
      <c r="F189" s="15" t="s">
        <v>247</v>
      </c>
      <c r="G189" s="15" t="s">
        <v>248</v>
      </c>
      <c r="H189" s="15" t="s">
        <v>255</v>
      </c>
      <c r="I189" s="15" t="s">
        <v>256</v>
      </c>
      <c r="J189" s="17" t="s">
        <v>1017</v>
      </c>
      <c r="K189" s="17" t="s">
        <v>256</v>
      </c>
      <c r="L189" s="41">
        <v>7.2843989010000003</v>
      </c>
      <c r="M189" s="41">
        <v>28.683849082999998</v>
      </c>
      <c r="N189" s="23" t="s">
        <v>30</v>
      </c>
      <c r="O189" s="15" t="s">
        <v>67</v>
      </c>
      <c r="P189" s="18" t="s">
        <v>500</v>
      </c>
      <c r="Q189" s="15" t="s">
        <v>91</v>
      </c>
      <c r="R189" s="15" t="s">
        <v>247</v>
      </c>
      <c r="S189" s="15" t="s">
        <v>248</v>
      </c>
      <c r="T189" s="15" t="s">
        <v>255</v>
      </c>
      <c r="U189" s="15" t="s">
        <v>256</v>
      </c>
      <c r="V189" s="15" t="s">
        <v>1018</v>
      </c>
      <c r="W189" s="15">
        <v>7.2843299999999997</v>
      </c>
      <c r="X189" s="15">
        <v>28.564720000000001</v>
      </c>
      <c r="Y189" s="15" t="s">
        <v>469</v>
      </c>
      <c r="Z189" s="15" t="s">
        <v>37</v>
      </c>
      <c r="AA189" s="15" t="s">
        <v>42</v>
      </c>
      <c r="AB189" s="15" t="s">
        <v>281</v>
      </c>
      <c r="AC189" s="15" t="s">
        <v>600</v>
      </c>
      <c r="AD189" s="15" t="s">
        <v>373</v>
      </c>
      <c r="AE189" s="15" t="s">
        <v>374</v>
      </c>
      <c r="AF189" s="15" t="s">
        <v>373</v>
      </c>
      <c r="AG189" s="15" t="s">
        <v>68</v>
      </c>
      <c r="AH189" s="15" t="s">
        <v>68</v>
      </c>
      <c r="AI189" s="15" t="s">
        <v>68</v>
      </c>
      <c r="AJ189" s="15" t="s">
        <v>68</v>
      </c>
      <c r="AK189" s="15" t="s">
        <v>68</v>
      </c>
      <c r="AL189" s="15" t="s">
        <v>373</v>
      </c>
      <c r="AM189" s="15" t="s">
        <v>377</v>
      </c>
      <c r="AN189" s="15" t="s">
        <v>377</v>
      </c>
      <c r="AO189" s="15" t="s">
        <v>456</v>
      </c>
      <c r="AP189" s="15" t="s">
        <v>694</v>
      </c>
      <c r="AQ189" s="24">
        <v>1855</v>
      </c>
      <c r="AR189" s="24">
        <v>11128</v>
      </c>
      <c r="AS189" s="24">
        <v>0</v>
      </c>
      <c r="AT189" s="24">
        <v>0</v>
      </c>
      <c r="AU189" s="24">
        <v>0</v>
      </c>
      <c r="AV189" s="24">
        <v>0</v>
      </c>
      <c r="AW189" s="24">
        <f>Table7[[#This Row],[Affected population: IDP (HH) ]]+Table7[[#This Row],[Affected population: Returnee (HH) ]]+Table7[[#This Row],[Affected population: Relocated (HH) ]]</f>
        <v>1855</v>
      </c>
      <c r="AX189" s="24">
        <f>Table7[[#This Row],[Affected population: IDP (ind) ]]+Table7[[#This Row],[Affected population: Returnee (ind) ]]+Table7[[#This Row],[Affected population: Relocated (ind) ]]</f>
        <v>11128</v>
      </c>
      <c r="AY189" s="24">
        <v>721</v>
      </c>
      <c r="AZ189" s="24">
        <v>976</v>
      </c>
      <c r="BA189" s="24">
        <v>988</v>
      </c>
      <c r="BB189" s="24">
        <v>1011</v>
      </c>
      <c r="BC189" s="24">
        <v>1071</v>
      </c>
      <c r="BD189" s="24">
        <v>1873</v>
      </c>
      <c r="BE189" s="24">
        <v>969</v>
      </c>
      <c r="BF189" s="24">
        <v>1574</v>
      </c>
      <c r="BG189" s="24">
        <v>811</v>
      </c>
      <c r="BH189" s="24">
        <v>1134</v>
      </c>
      <c r="BI189" s="24">
        <f>Table7[[#This Row],[M &lt;1]]+Table7[[#This Row],[M 1-5]]+Table7[[#This Row],[M 6-17]]+Table7[[#This Row],[M 18-59 ]]+Table7[[#This Row],[M &gt;60]]</f>
        <v>4560</v>
      </c>
      <c r="BJ189" s="24">
        <f>Table7[[#This Row],[F &lt;1]]+Table7[[#This Row],[F 1-5]]+Table7[[#This Row],[F 6-17 ]]+Table7[[#This Row],[F 18-59]]+Table7[[#This Row],[F &gt;60 ]]</f>
        <v>6568</v>
      </c>
      <c r="BK189" s="24">
        <f>Table7[[#This Row],[M total]]+Table7[[#This Row],[F total]]</f>
        <v>11128</v>
      </c>
      <c r="BL189" s="24" t="b">
        <f>Table7[[#This Row],[Total individuals]]=Table7[[#This Row],[Total affected population individuals]]</f>
        <v>1</v>
      </c>
      <c r="BM189" s="15" t="s">
        <v>815</v>
      </c>
      <c r="BN189" s="15" t="s">
        <v>816</v>
      </c>
      <c r="BO189" s="15" t="s">
        <v>817</v>
      </c>
      <c r="BP189" s="15" t="s">
        <v>844</v>
      </c>
      <c r="BQ189" s="15" t="s">
        <v>816</v>
      </c>
      <c r="BR189" s="15" t="s">
        <v>1015</v>
      </c>
      <c r="BS189" s="15" t="s">
        <v>1019</v>
      </c>
      <c r="BT189" s="15" t="s">
        <v>373</v>
      </c>
      <c r="BU189" s="15" t="s">
        <v>68</v>
      </c>
      <c r="BV189" s="15" t="s">
        <v>373</v>
      </c>
      <c r="BW189" s="15" t="s">
        <v>373</v>
      </c>
      <c r="BX189" s="15" t="s">
        <v>1004</v>
      </c>
      <c r="BY189" s="15" t="s">
        <v>1003</v>
      </c>
      <c r="BZ189" s="15" t="s">
        <v>1004</v>
      </c>
      <c r="CA189" s="15" t="s">
        <v>1004</v>
      </c>
      <c r="CB189" s="15" t="s">
        <v>1004</v>
      </c>
      <c r="CC189" s="15" t="s">
        <v>373</v>
      </c>
      <c r="CD189" s="15"/>
      <c r="CE189" s="15" t="s">
        <v>430</v>
      </c>
      <c r="CF189" s="15"/>
    </row>
    <row r="190" spans="1:84" s="21" customFormat="1">
      <c r="A190" s="16">
        <v>44092</v>
      </c>
      <c r="B190" s="16">
        <v>44091</v>
      </c>
      <c r="C190" s="16">
        <v>44092</v>
      </c>
      <c r="D190" s="15" t="s">
        <v>500</v>
      </c>
      <c r="E190" s="15" t="s">
        <v>91</v>
      </c>
      <c r="F190" s="15" t="s">
        <v>247</v>
      </c>
      <c r="G190" s="15" t="s">
        <v>248</v>
      </c>
      <c r="H190" s="15" t="s">
        <v>257</v>
      </c>
      <c r="I190" s="15" t="s">
        <v>258</v>
      </c>
      <c r="J190" s="17" t="s">
        <v>1020</v>
      </c>
      <c r="K190" s="16" t="s">
        <v>258</v>
      </c>
      <c r="L190" s="41">
        <v>7.5147221999999996</v>
      </c>
      <c r="M190" s="41">
        <v>28.88</v>
      </c>
      <c r="N190" s="23" t="s">
        <v>30</v>
      </c>
      <c r="O190" s="15" t="s">
        <v>67</v>
      </c>
      <c r="P190" s="18" t="s">
        <v>500</v>
      </c>
      <c r="Q190" s="15" t="s">
        <v>91</v>
      </c>
      <c r="R190" s="15" t="s">
        <v>247</v>
      </c>
      <c r="S190" s="15" t="s">
        <v>248</v>
      </c>
      <c r="T190" s="15" t="s">
        <v>257</v>
      </c>
      <c r="U190" s="15" t="s">
        <v>258</v>
      </c>
      <c r="V190" s="15" t="s">
        <v>1021</v>
      </c>
      <c r="W190" s="15"/>
      <c r="X190" s="15"/>
      <c r="Y190" s="15" t="s">
        <v>469</v>
      </c>
      <c r="Z190" s="15" t="s">
        <v>37</v>
      </c>
      <c r="AA190" s="15" t="s">
        <v>42</v>
      </c>
      <c r="AB190" s="15" t="s">
        <v>281</v>
      </c>
      <c r="AC190" s="15" t="s">
        <v>600</v>
      </c>
      <c r="AD190" s="15" t="s">
        <v>373</v>
      </c>
      <c r="AE190" s="15" t="s">
        <v>374</v>
      </c>
      <c r="AF190" s="15" t="s">
        <v>373</v>
      </c>
      <c r="AG190" s="15" t="s">
        <v>68</v>
      </c>
      <c r="AH190" s="15" t="s">
        <v>68</v>
      </c>
      <c r="AI190" s="15" t="s">
        <v>68</v>
      </c>
      <c r="AJ190" s="15" t="s">
        <v>68</v>
      </c>
      <c r="AK190" s="15" t="s">
        <v>68</v>
      </c>
      <c r="AL190" s="15" t="s">
        <v>373</v>
      </c>
      <c r="AM190" s="15" t="s">
        <v>377</v>
      </c>
      <c r="AN190" s="15" t="s">
        <v>377</v>
      </c>
      <c r="AO190" s="15" t="s">
        <v>456</v>
      </c>
      <c r="AP190" s="15" t="s">
        <v>694</v>
      </c>
      <c r="AQ190" s="24">
        <v>1555</v>
      </c>
      <c r="AR190" s="24">
        <v>9328</v>
      </c>
      <c r="AS190" s="24">
        <v>0</v>
      </c>
      <c r="AT190" s="24">
        <v>0</v>
      </c>
      <c r="AU190" s="24">
        <v>0</v>
      </c>
      <c r="AV190" s="24">
        <v>0</v>
      </c>
      <c r="AW190" s="24">
        <f>Table7[[#This Row],[Affected population: IDP (HH) ]]+Table7[[#This Row],[Affected population: Returnee (HH) ]]+Table7[[#This Row],[Affected population: Relocated (HH) ]]</f>
        <v>1555</v>
      </c>
      <c r="AX190" s="24">
        <f>Table7[[#This Row],[Affected population: IDP (ind) ]]+Table7[[#This Row],[Affected population: Returnee (ind) ]]+Table7[[#This Row],[Affected population: Relocated (ind) ]]</f>
        <v>9328</v>
      </c>
      <c r="AY190" s="24">
        <v>752</v>
      </c>
      <c r="AZ190" s="24">
        <v>974</v>
      </c>
      <c r="BA190" s="24">
        <v>887</v>
      </c>
      <c r="BB190" s="24">
        <v>1021</v>
      </c>
      <c r="BC190" s="24">
        <v>1151</v>
      </c>
      <c r="BD190" s="24">
        <v>1285</v>
      </c>
      <c r="BE190" s="24">
        <v>1298</v>
      </c>
      <c r="BF190" s="24">
        <v>1434</v>
      </c>
      <c r="BG190" s="24">
        <v>173</v>
      </c>
      <c r="BH190" s="24">
        <v>353</v>
      </c>
      <c r="BI190" s="24">
        <f>Table7[[#This Row],[M &lt;1]]+Table7[[#This Row],[M 1-5]]+Table7[[#This Row],[M 6-17]]+Table7[[#This Row],[M 18-59 ]]+Table7[[#This Row],[M &gt;60]]</f>
        <v>4261</v>
      </c>
      <c r="BJ190" s="24">
        <f>Table7[[#This Row],[F &lt;1]]+Table7[[#This Row],[F 1-5]]+Table7[[#This Row],[F 6-17 ]]+Table7[[#This Row],[F 18-59]]+Table7[[#This Row],[F &gt;60 ]]</f>
        <v>5067</v>
      </c>
      <c r="BK190" s="24">
        <f>Table7[[#This Row],[M total]]+Table7[[#This Row],[F total]]</f>
        <v>9328</v>
      </c>
      <c r="BL190" s="24" t="b">
        <f>Table7[[#This Row],[Total individuals]]=Table7[[#This Row],[Total affected population individuals]]</f>
        <v>1</v>
      </c>
      <c r="BM190" s="15" t="s">
        <v>815</v>
      </c>
      <c r="BN190" s="15" t="s">
        <v>816</v>
      </c>
      <c r="BO190" s="15" t="s">
        <v>817</v>
      </c>
      <c r="BP190" s="15" t="s">
        <v>816</v>
      </c>
      <c r="BQ190" s="15" t="s">
        <v>816</v>
      </c>
      <c r="BR190" s="15" t="s">
        <v>1015</v>
      </c>
      <c r="BS190" s="15" t="s">
        <v>818</v>
      </c>
      <c r="BT190" s="15" t="s">
        <v>373</v>
      </c>
      <c r="BU190" s="15" t="s">
        <v>68</v>
      </c>
      <c r="BV190" s="15" t="s">
        <v>373</v>
      </c>
      <c r="BW190" s="15" t="s">
        <v>373</v>
      </c>
      <c r="BX190" s="15" t="s">
        <v>373</v>
      </c>
      <c r="BY190" s="15" t="s">
        <v>373</v>
      </c>
      <c r="BZ190" s="15" t="s">
        <v>373</v>
      </c>
      <c r="CA190" s="15" t="s">
        <v>373</v>
      </c>
      <c r="CB190" s="15" t="s">
        <v>1004</v>
      </c>
      <c r="CC190" s="15" t="s">
        <v>377</v>
      </c>
      <c r="CD190" s="15"/>
      <c r="CE190" s="15" t="s">
        <v>430</v>
      </c>
      <c r="CF190" s="15"/>
    </row>
    <row r="191" spans="1:84" s="21" customFormat="1">
      <c r="A191" s="16">
        <v>44095</v>
      </c>
      <c r="B191" s="16">
        <v>44088</v>
      </c>
      <c r="C191" s="16">
        <v>44095</v>
      </c>
      <c r="D191" s="15" t="s">
        <v>449</v>
      </c>
      <c r="E191" s="15" t="s">
        <v>94</v>
      </c>
      <c r="F191" s="44" t="s">
        <v>263</v>
      </c>
      <c r="G191" s="15" t="s">
        <v>264</v>
      </c>
      <c r="H191" s="15" t="s">
        <v>265</v>
      </c>
      <c r="I191" s="15" t="s">
        <v>266</v>
      </c>
      <c r="J191" s="17" t="s">
        <v>1022</v>
      </c>
      <c r="K191" s="16" t="s">
        <v>1023</v>
      </c>
      <c r="L191" s="41">
        <v>9.3788888890000006</v>
      </c>
      <c r="M191" s="41">
        <v>25.02305556</v>
      </c>
      <c r="N191" s="23" t="s">
        <v>30</v>
      </c>
      <c r="O191" s="15" t="s">
        <v>67</v>
      </c>
      <c r="P191" s="18" t="s">
        <v>449</v>
      </c>
      <c r="Q191" s="15" t="s">
        <v>94</v>
      </c>
      <c r="R191" s="44" t="s">
        <v>263</v>
      </c>
      <c r="S191" s="15" t="s">
        <v>264</v>
      </c>
      <c r="T191" s="15" t="s">
        <v>265</v>
      </c>
      <c r="U191" s="15" t="s">
        <v>266</v>
      </c>
      <c r="V191" s="15" t="s">
        <v>1023</v>
      </c>
      <c r="W191" s="15">
        <v>9.3788888890000006</v>
      </c>
      <c r="X191" s="15">
        <v>25.02305556</v>
      </c>
      <c r="Y191" s="15" t="s">
        <v>469</v>
      </c>
      <c r="Z191" s="15" t="s">
        <v>37</v>
      </c>
      <c r="AA191" s="15" t="s">
        <v>42</v>
      </c>
      <c r="AB191" s="15" t="s">
        <v>281</v>
      </c>
      <c r="AC191" s="15" t="s">
        <v>600</v>
      </c>
      <c r="AD191" s="15" t="s">
        <v>373</v>
      </c>
      <c r="AE191" s="15" t="s">
        <v>374</v>
      </c>
      <c r="AF191" s="15" t="s">
        <v>373</v>
      </c>
      <c r="AG191" s="15" t="s">
        <v>68</v>
      </c>
      <c r="AH191" s="15" t="s">
        <v>68</v>
      </c>
      <c r="AI191" s="15" t="s">
        <v>68</v>
      </c>
      <c r="AJ191" s="15" t="s">
        <v>68</v>
      </c>
      <c r="AK191" s="15" t="s">
        <v>68</v>
      </c>
      <c r="AL191" s="15" t="s">
        <v>373</v>
      </c>
      <c r="AM191" s="15" t="s">
        <v>377</v>
      </c>
      <c r="AN191" s="15" t="s">
        <v>377</v>
      </c>
      <c r="AO191" s="15" t="s">
        <v>456</v>
      </c>
      <c r="AP191" s="15" t="s">
        <v>694</v>
      </c>
      <c r="AQ191" s="24">
        <v>719</v>
      </c>
      <c r="AR191" s="24">
        <v>3307</v>
      </c>
      <c r="AS191" s="24">
        <v>0</v>
      </c>
      <c r="AT191" s="24">
        <v>0</v>
      </c>
      <c r="AU191" s="24">
        <v>0</v>
      </c>
      <c r="AV191" s="24">
        <v>0</v>
      </c>
      <c r="AW191" s="24">
        <f>Table7[[#This Row],[Affected population: IDP (HH) ]]+Table7[[#This Row],[Affected population: Returnee (HH) ]]+Table7[[#This Row],[Affected population: Relocated (HH) ]]</f>
        <v>719</v>
      </c>
      <c r="AX191" s="24">
        <f>Table7[[#This Row],[Affected population: IDP (ind) ]]+Table7[[#This Row],[Affected population: Returnee (ind) ]]+Table7[[#This Row],[Affected population: Relocated (ind) ]]</f>
        <v>3307</v>
      </c>
      <c r="AY191" s="24">
        <v>67</v>
      </c>
      <c r="AZ191" s="24">
        <v>275</v>
      </c>
      <c r="BA191" s="24">
        <v>188</v>
      </c>
      <c r="BB191" s="24">
        <v>426</v>
      </c>
      <c r="BC191" s="24">
        <v>465</v>
      </c>
      <c r="BD191" s="24">
        <v>589</v>
      </c>
      <c r="BE191" s="24">
        <v>580</v>
      </c>
      <c r="BF191" s="24">
        <v>624</v>
      </c>
      <c r="BG191" s="24">
        <v>24</v>
      </c>
      <c r="BH191" s="24">
        <v>69</v>
      </c>
      <c r="BI191" s="24">
        <f>Table7[[#This Row],[M &lt;1]]+Table7[[#This Row],[M 1-5]]+Table7[[#This Row],[M 6-17]]+Table7[[#This Row],[M 18-59 ]]+Table7[[#This Row],[M &gt;60]]</f>
        <v>1324</v>
      </c>
      <c r="BJ191" s="24">
        <f>Table7[[#This Row],[F &lt;1]]+Table7[[#This Row],[F 1-5]]+Table7[[#This Row],[F 6-17 ]]+Table7[[#This Row],[F 18-59]]+Table7[[#This Row],[F &gt;60 ]]</f>
        <v>1983</v>
      </c>
      <c r="BK191" s="24">
        <f>Table7[[#This Row],[M total]]+Table7[[#This Row],[F total]]</f>
        <v>3307</v>
      </c>
      <c r="BL191" s="24" t="b">
        <f>Table7[[#This Row],[Total individuals]]=Table7[[#This Row],[Total affected population individuals]]</f>
        <v>1</v>
      </c>
      <c r="BM191" s="15" t="s">
        <v>375</v>
      </c>
      <c r="BN191" s="15" t="s">
        <v>375</v>
      </c>
      <c r="BO191" s="15" t="s">
        <v>375</v>
      </c>
      <c r="BP191" s="15" t="s">
        <v>373</v>
      </c>
      <c r="BQ191" s="15" t="s">
        <v>373</v>
      </c>
      <c r="BR191" s="15" t="s">
        <v>375</v>
      </c>
      <c r="BS191" s="15" t="s">
        <v>373</v>
      </c>
      <c r="BT191" s="15" t="s">
        <v>373</v>
      </c>
      <c r="BU191" s="15" t="s">
        <v>68</v>
      </c>
      <c r="BV191" s="15" t="s">
        <v>816</v>
      </c>
      <c r="BW191" s="15" t="s">
        <v>816</v>
      </c>
      <c r="BX191" s="15" t="s">
        <v>816</v>
      </c>
      <c r="BY191" s="15" t="s">
        <v>816</v>
      </c>
      <c r="BZ191" s="15" t="s">
        <v>816</v>
      </c>
      <c r="CA191" s="15" t="s">
        <v>816</v>
      </c>
      <c r="CB191" s="15" t="s">
        <v>816</v>
      </c>
      <c r="CC191" s="15" t="s">
        <v>377</v>
      </c>
      <c r="CD191" s="15"/>
      <c r="CE191" s="15" t="s">
        <v>378</v>
      </c>
      <c r="CF191" s="15"/>
    </row>
    <row r="192" spans="1:84" s="21" customFormat="1">
      <c r="A192" s="16">
        <v>44095</v>
      </c>
      <c r="B192" s="16">
        <v>44088</v>
      </c>
      <c r="C192" s="16">
        <v>44095</v>
      </c>
      <c r="D192" s="15" t="s">
        <v>449</v>
      </c>
      <c r="E192" s="15" t="s">
        <v>94</v>
      </c>
      <c r="F192" s="44" t="s">
        <v>263</v>
      </c>
      <c r="G192" s="15" t="s">
        <v>264</v>
      </c>
      <c r="H192" s="15" t="s">
        <v>265</v>
      </c>
      <c r="I192" s="15" t="s">
        <v>266</v>
      </c>
      <c r="J192" s="17" t="s">
        <v>1024</v>
      </c>
      <c r="K192" s="16" t="s">
        <v>1025</v>
      </c>
      <c r="L192" s="41">
        <v>9.4169444440000003</v>
      </c>
      <c r="M192" s="41">
        <v>24.676111110000001</v>
      </c>
      <c r="N192" s="23" t="s">
        <v>30</v>
      </c>
      <c r="O192" s="15" t="s">
        <v>67</v>
      </c>
      <c r="P192" s="18" t="s">
        <v>449</v>
      </c>
      <c r="Q192" s="15" t="s">
        <v>94</v>
      </c>
      <c r="R192" s="44" t="s">
        <v>263</v>
      </c>
      <c r="S192" s="15" t="s">
        <v>264</v>
      </c>
      <c r="T192" s="15" t="s">
        <v>265</v>
      </c>
      <c r="U192" s="15" t="s">
        <v>266</v>
      </c>
      <c r="V192" s="15" t="s">
        <v>1025</v>
      </c>
      <c r="W192" s="15">
        <v>9.4169444440000003</v>
      </c>
      <c r="X192" s="15">
        <v>24.676111110000001</v>
      </c>
      <c r="Y192" s="15" t="s">
        <v>469</v>
      </c>
      <c r="Z192" s="15" t="s">
        <v>37</v>
      </c>
      <c r="AA192" s="15" t="s">
        <v>42</v>
      </c>
      <c r="AB192" s="15" t="s">
        <v>281</v>
      </c>
      <c r="AC192" s="15" t="s">
        <v>600</v>
      </c>
      <c r="AD192" s="15" t="s">
        <v>373</v>
      </c>
      <c r="AE192" s="15" t="s">
        <v>374</v>
      </c>
      <c r="AF192" s="15" t="s">
        <v>373</v>
      </c>
      <c r="AG192" s="15" t="s">
        <v>68</v>
      </c>
      <c r="AH192" s="15" t="s">
        <v>68</v>
      </c>
      <c r="AI192" s="15" t="s">
        <v>68</v>
      </c>
      <c r="AJ192" s="15" t="s">
        <v>68</v>
      </c>
      <c r="AK192" s="15" t="s">
        <v>68</v>
      </c>
      <c r="AL192" s="15" t="s">
        <v>373</v>
      </c>
      <c r="AM192" s="15" t="s">
        <v>377</v>
      </c>
      <c r="AN192" s="15" t="s">
        <v>377</v>
      </c>
      <c r="AO192" s="15" t="s">
        <v>456</v>
      </c>
      <c r="AP192" s="15" t="s">
        <v>694</v>
      </c>
      <c r="AQ192" s="24">
        <v>489</v>
      </c>
      <c r="AR192" s="24">
        <v>2229</v>
      </c>
      <c r="AS192" s="24">
        <v>0</v>
      </c>
      <c r="AT192" s="24">
        <v>0</v>
      </c>
      <c r="AU192" s="24">
        <v>0</v>
      </c>
      <c r="AV192" s="24">
        <v>0</v>
      </c>
      <c r="AW192" s="24">
        <f>Table7[[#This Row],[Affected population: IDP (HH) ]]+Table7[[#This Row],[Affected population: Returnee (HH) ]]+Table7[[#This Row],[Affected population: Relocated (HH) ]]</f>
        <v>489</v>
      </c>
      <c r="AX192" s="24">
        <f>Table7[[#This Row],[Affected population: IDP (ind) ]]+Table7[[#This Row],[Affected population: Returnee (ind) ]]+Table7[[#This Row],[Affected population: Relocated (ind) ]]</f>
        <v>2229</v>
      </c>
      <c r="AY192" s="24">
        <v>34</v>
      </c>
      <c r="AZ192" s="24">
        <v>73</v>
      </c>
      <c r="BA192" s="24">
        <v>89</v>
      </c>
      <c r="BB192" s="24">
        <v>217</v>
      </c>
      <c r="BC192" s="24">
        <v>412</v>
      </c>
      <c r="BD192" s="24">
        <v>543</v>
      </c>
      <c r="BE192" s="24">
        <v>277</v>
      </c>
      <c r="BF192" s="24">
        <v>378</v>
      </c>
      <c r="BG192" s="24">
        <v>65</v>
      </c>
      <c r="BH192" s="24">
        <v>141</v>
      </c>
      <c r="BI192" s="24">
        <f>Table7[[#This Row],[M &lt;1]]+Table7[[#This Row],[M 1-5]]+Table7[[#This Row],[M 6-17]]+Table7[[#This Row],[M 18-59 ]]+Table7[[#This Row],[M &gt;60]]</f>
        <v>877</v>
      </c>
      <c r="BJ192" s="24">
        <f>Table7[[#This Row],[F &lt;1]]+Table7[[#This Row],[F 1-5]]+Table7[[#This Row],[F 6-17 ]]+Table7[[#This Row],[F 18-59]]+Table7[[#This Row],[F &gt;60 ]]</f>
        <v>1352</v>
      </c>
      <c r="BK192" s="24">
        <f>Table7[[#This Row],[M total]]+Table7[[#This Row],[F total]]</f>
        <v>2229</v>
      </c>
      <c r="BL192" s="24" t="b">
        <f>Table7[[#This Row],[Total individuals]]=Table7[[#This Row],[Total affected population individuals]]</f>
        <v>1</v>
      </c>
      <c r="BM192" s="15" t="s">
        <v>375</v>
      </c>
      <c r="BN192" s="15" t="s">
        <v>375</v>
      </c>
      <c r="BO192" s="15" t="s">
        <v>375</v>
      </c>
      <c r="BP192" s="15" t="s">
        <v>373</v>
      </c>
      <c r="BQ192" s="15" t="s">
        <v>373</v>
      </c>
      <c r="BR192" s="15" t="s">
        <v>375</v>
      </c>
      <c r="BS192" s="15" t="s">
        <v>373</v>
      </c>
      <c r="BT192" s="15" t="s">
        <v>373</v>
      </c>
      <c r="BU192" s="15" t="s">
        <v>68</v>
      </c>
      <c r="BV192" s="15" t="s">
        <v>816</v>
      </c>
      <c r="BW192" s="15" t="s">
        <v>816</v>
      </c>
      <c r="BX192" s="15" t="s">
        <v>816</v>
      </c>
      <c r="BY192" s="15" t="s">
        <v>816</v>
      </c>
      <c r="BZ192" s="15" t="s">
        <v>844</v>
      </c>
      <c r="CA192" s="15" t="s">
        <v>816</v>
      </c>
      <c r="CB192" s="15" t="s">
        <v>844</v>
      </c>
      <c r="CC192" s="15" t="s">
        <v>377</v>
      </c>
      <c r="CD192" s="15"/>
      <c r="CE192" s="15" t="s">
        <v>378</v>
      </c>
      <c r="CF192" s="15"/>
    </row>
    <row r="193" spans="1:84" s="21" customFormat="1">
      <c r="A193" s="16">
        <v>44095</v>
      </c>
      <c r="B193" s="16">
        <v>44088</v>
      </c>
      <c r="C193" s="16">
        <v>44095</v>
      </c>
      <c r="D193" s="15" t="s">
        <v>449</v>
      </c>
      <c r="E193" s="15" t="s">
        <v>94</v>
      </c>
      <c r="F193" s="44" t="s">
        <v>263</v>
      </c>
      <c r="G193" s="15" t="s">
        <v>264</v>
      </c>
      <c r="H193" s="15" t="s">
        <v>265</v>
      </c>
      <c r="I193" s="15" t="s">
        <v>266</v>
      </c>
      <c r="J193" s="17" t="s">
        <v>1026</v>
      </c>
      <c r="K193" s="16" t="s">
        <v>1027</v>
      </c>
      <c r="L193" s="41">
        <v>10.050000000000001</v>
      </c>
      <c r="M193" s="41">
        <v>25.25</v>
      </c>
      <c r="N193" s="23" t="s">
        <v>30</v>
      </c>
      <c r="O193" s="15" t="s">
        <v>67</v>
      </c>
      <c r="P193" s="18" t="s">
        <v>449</v>
      </c>
      <c r="Q193" s="15" t="s">
        <v>94</v>
      </c>
      <c r="R193" s="44" t="s">
        <v>263</v>
      </c>
      <c r="S193" s="15" t="s">
        <v>264</v>
      </c>
      <c r="T193" s="15" t="s">
        <v>265</v>
      </c>
      <c r="U193" s="15" t="s">
        <v>266</v>
      </c>
      <c r="V193" s="15" t="s">
        <v>1027</v>
      </c>
      <c r="W193" s="15">
        <v>10.050000000000001</v>
      </c>
      <c r="X193" s="15">
        <v>25.25</v>
      </c>
      <c r="Y193" s="15" t="s">
        <v>469</v>
      </c>
      <c r="Z193" s="15" t="s">
        <v>37</v>
      </c>
      <c r="AA193" s="15" t="s">
        <v>42</v>
      </c>
      <c r="AB193" s="15" t="s">
        <v>281</v>
      </c>
      <c r="AC193" s="15" t="s">
        <v>600</v>
      </c>
      <c r="AD193" s="15" t="s">
        <v>373</v>
      </c>
      <c r="AE193" s="15" t="s">
        <v>374</v>
      </c>
      <c r="AF193" s="15" t="s">
        <v>373</v>
      </c>
      <c r="AG193" s="15" t="s">
        <v>68</v>
      </c>
      <c r="AH193" s="15" t="s">
        <v>68</v>
      </c>
      <c r="AI193" s="15" t="s">
        <v>68</v>
      </c>
      <c r="AJ193" s="15" t="s">
        <v>68</v>
      </c>
      <c r="AK193" s="15" t="s">
        <v>68</v>
      </c>
      <c r="AL193" s="15" t="s">
        <v>373</v>
      </c>
      <c r="AM193" s="15" t="s">
        <v>377</v>
      </c>
      <c r="AN193" s="15" t="s">
        <v>377</v>
      </c>
      <c r="AO193" s="15" t="s">
        <v>456</v>
      </c>
      <c r="AP193" s="15" t="s">
        <v>694</v>
      </c>
      <c r="AQ193" s="24">
        <v>749</v>
      </c>
      <c r="AR193" s="24">
        <v>3445</v>
      </c>
      <c r="AS193" s="24">
        <v>0</v>
      </c>
      <c r="AT193" s="24">
        <v>0</v>
      </c>
      <c r="AU193" s="24">
        <v>0</v>
      </c>
      <c r="AV193" s="24">
        <v>0</v>
      </c>
      <c r="AW193" s="24">
        <f>Table7[[#This Row],[Affected population: IDP (HH) ]]+Table7[[#This Row],[Affected population: Returnee (HH) ]]+Table7[[#This Row],[Affected population: Relocated (HH) ]]</f>
        <v>749</v>
      </c>
      <c r="AX193" s="24">
        <f>Table7[[#This Row],[Affected population: IDP (ind) ]]+Table7[[#This Row],[Affected population: Returnee (ind) ]]+Table7[[#This Row],[Affected population: Relocated (ind) ]]</f>
        <v>3445</v>
      </c>
      <c r="AY193" s="24">
        <v>76</v>
      </c>
      <c r="AZ193" s="24">
        <v>109</v>
      </c>
      <c r="BA193" s="24">
        <v>311</v>
      </c>
      <c r="BB193" s="24">
        <v>534</v>
      </c>
      <c r="BC193" s="24">
        <v>521</v>
      </c>
      <c r="BD193" s="24">
        <v>875</v>
      </c>
      <c r="BE193" s="24">
        <v>278</v>
      </c>
      <c r="BF193" s="24">
        <v>618</v>
      </c>
      <c r="BG193" s="24">
        <v>44</v>
      </c>
      <c r="BH193" s="24">
        <v>79</v>
      </c>
      <c r="BI193" s="24">
        <f>Table7[[#This Row],[M &lt;1]]+Table7[[#This Row],[M 1-5]]+Table7[[#This Row],[M 6-17]]+Table7[[#This Row],[M 18-59 ]]+Table7[[#This Row],[M &gt;60]]</f>
        <v>1230</v>
      </c>
      <c r="BJ193" s="24">
        <f>Table7[[#This Row],[F &lt;1]]+Table7[[#This Row],[F 1-5]]+Table7[[#This Row],[F 6-17 ]]+Table7[[#This Row],[F 18-59]]+Table7[[#This Row],[F &gt;60 ]]</f>
        <v>2215</v>
      </c>
      <c r="BK193" s="24">
        <f>Table7[[#This Row],[M total]]+Table7[[#This Row],[F total]]</f>
        <v>3445</v>
      </c>
      <c r="BL193" s="24" t="b">
        <f>Table7[[#This Row],[Total individuals]]=Table7[[#This Row],[Total affected population individuals]]</f>
        <v>1</v>
      </c>
      <c r="BM193" s="15" t="s">
        <v>375</v>
      </c>
      <c r="BN193" s="15" t="s">
        <v>375</v>
      </c>
      <c r="BO193" s="15" t="s">
        <v>375</v>
      </c>
      <c r="BP193" s="15" t="s">
        <v>373</v>
      </c>
      <c r="BQ193" s="15" t="s">
        <v>373</v>
      </c>
      <c r="BR193" s="15" t="s">
        <v>375</v>
      </c>
      <c r="BS193" s="15" t="s">
        <v>373</v>
      </c>
      <c r="BT193" s="15" t="s">
        <v>373</v>
      </c>
      <c r="BU193" s="15" t="s">
        <v>68</v>
      </c>
      <c r="BV193" s="15" t="s">
        <v>816</v>
      </c>
      <c r="BW193" s="15" t="s">
        <v>816</v>
      </c>
      <c r="BX193" s="15" t="s">
        <v>816</v>
      </c>
      <c r="BY193" s="15" t="s">
        <v>816</v>
      </c>
      <c r="BZ193" s="15" t="s">
        <v>816</v>
      </c>
      <c r="CA193" s="15" t="s">
        <v>816</v>
      </c>
      <c r="CB193" s="15" t="s">
        <v>816</v>
      </c>
      <c r="CC193" s="15" t="s">
        <v>377</v>
      </c>
      <c r="CD193" s="15"/>
      <c r="CE193" s="15" t="s">
        <v>378</v>
      </c>
      <c r="CF193" s="15"/>
    </row>
    <row r="194" spans="1:84" s="21" customFormat="1">
      <c r="A194" s="20">
        <v>44095</v>
      </c>
      <c r="B194" s="20">
        <v>44053</v>
      </c>
      <c r="C194" s="20">
        <v>44095</v>
      </c>
      <c r="D194" s="22" t="s">
        <v>419</v>
      </c>
      <c r="E194" s="22" t="s">
        <v>83</v>
      </c>
      <c r="F194" s="22" t="s">
        <v>166</v>
      </c>
      <c r="G194" s="22" t="s">
        <v>167</v>
      </c>
      <c r="H194" s="22" t="s">
        <v>168</v>
      </c>
      <c r="I194" s="22" t="s">
        <v>169</v>
      </c>
      <c r="J194" s="15" t="s">
        <v>736</v>
      </c>
      <c r="K194" s="22" t="s">
        <v>1028</v>
      </c>
      <c r="L194" s="23">
        <v>8.3908009999999997</v>
      </c>
      <c r="M194" s="23">
        <v>30.195867</v>
      </c>
      <c r="N194" s="23" t="s">
        <v>30</v>
      </c>
      <c r="O194" s="22" t="s">
        <v>67</v>
      </c>
      <c r="P194" s="28" t="s">
        <v>419</v>
      </c>
      <c r="Q194" s="22" t="s">
        <v>83</v>
      </c>
      <c r="R194" s="45" t="s">
        <v>166</v>
      </c>
      <c r="S194" s="22" t="s">
        <v>167</v>
      </c>
      <c r="T194" s="22" t="s">
        <v>168</v>
      </c>
      <c r="U194" s="22" t="s">
        <v>169</v>
      </c>
      <c r="V194" s="22" t="s">
        <v>1029</v>
      </c>
      <c r="W194" s="22">
        <v>8.1884169999999994</v>
      </c>
      <c r="X194" s="22">
        <v>30.258749999999999</v>
      </c>
      <c r="Y194" s="22" t="s">
        <v>1030</v>
      </c>
      <c r="Z194" s="22" t="s">
        <v>37</v>
      </c>
      <c r="AA194" s="22" t="s">
        <v>42</v>
      </c>
      <c r="AB194" s="15" t="s">
        <v>281</v>
      </c>
      <c r="AC194" s="15" t="s">
        <v>372</v>
      </c>
      <c r="AD194" s="22" t="s">
        <v>375</v>
      </c>
      <c r="AE194" s="22" t="s">
        <v>456</v>
      </c>
      <c r="AF194" s="22" t="s">
        <v>373</v>
      </c>
      <c r="AG194" s="22" t="s">
        <v>68</v>
      </c>
      <c r="AH194" s="22" t="s">
        <v>68</v>
      </c>
      <c r="AI194" s="22" t="s">
        <v>68</v>
      </c>
      <c r="AJ194" s="22" t="s">
        <v>68</v>
      </c>
      <c r="AK194" s="22" t="s">
        <v>68</v>
      </c>
      <c r="AL194" s="22" t="s">
        <v>373</v>
      </c>
      <c r="AM194" s="22">
        <v>212</v>
      </c>
      <c r="AN194" s="22">
        <v>1272</v>
      </c>
      <c r="AO194" s="22" t="s">
        <v>393</v>
      </c>
      <c r="AP194" s="22" t="s">
        <v>448</v>
      </c>
      <c r="AQ194" s="37">
        <v>520</v>
      </c>
      <c r="AR194" s="37">
        <v>3223</v>
      </c>
      <c r="AS194" s="37">
        <v>0</v>
      </c>
      <c r="AT194" s="37">
        <v>0</v>
      </c>
      <c r="AU194" s="37">
        <v>0</v>
      </c>
      <c r="AV194" s="37">
        <v>0</v>
      </c>
      <c r="AW194" s="24">
        <f>Table7[[#This Row],[Affected population: IDP (HH) ]]+Table7[[#This Row],[Affected population: Returnee (HH) ]]+Table7[[#This Row],[Affected population: Relocated (HH) ]]</f>
        <v>520</v>
      </c>
      <c r="AX194" s="24">
        <f>Table7[[#This Row],[Affected population: IDP (ind) ]]+Table7[[#This Row],[Affected population: Returnee (ind) ]]+Table7[[#This Row],[Affected population: Relocated (ind) ]]</f>
        <v>3223</v>
      </c>
      <c r="AY194" s="37">
        <v>300</v>
      </c>
      <c r="AZ194" s="37">
        <v>370</v>
      </c>
      <c r="BA194" s="37">
        <v>399</v>
      </c>
      <c r="BB194" s="37">
        <v>408</v>
      </c>
      <c r="BC194" s="37">
        <v>364</v>
      </c>
      <c r="BD194" s="37">
        <v>387</v>
      </c>
      <c r="BE194" s="37">
        <v>302</v>
      </c>
      <c r="BF194" s="37">
        <v>313</v>
      </c>
      <c r="BG194" s="37">
        <v>200</v>
      </c>
      <c r="BH194" s="37">
        <v>180</v>
      </c>
      <c r="BI194" s="24">
        <f>Table7[[#This Row],[M &lt;1]]+Table7[[#This Row],[M 1-5]]+Table7[[#This Row],[M 6-17]]+Table7[[#This Row],[M 18-59 ]]+Table7[[#This Row],[M &gt;60]]</f>
        <v>1565</v>
      </c>
      <c r="BJ194" s="24">
        <f>Table7[[#This Row],[F &lt;1]]+Table7[[#This Row],[F 1-5]]+Table7[[#This Row],[F 6-17 ]]+Table7[[#This Row],[F 18-59]]+Table7[[#This Row],[F &gt;60 ]]</f>
        <v>1658</v>
      </c>
      <c r="BK194" s="24">
        <f>Table7[[#This Row],[M total]]+Table7[[#This Row],[F total]]</f>
        <v>3223</v>
      </c>
      <c r="BL194" s="24" t="b">
        <f>Table7[[#This Row],[Total individuals]]=Table7[[#This Row],[Total affected population individuals]]</f>
        <v>1</v>
      </c>
      <c r="BM194" s="22" t="s">
        <v>816</v>
      </c>
      <c r="BN194" s="22" t="s">
        <v>816</v>
      </c>
      <c r="BO194" s="22" t="s">
        <v>816</v>
      </c>
      <c r="BP194" s="22" t="s">
        <v>844</v>
      </c>
      <c r="BQ194" s="22" t="s">
        <v>816</v>
      </c>
      <c r="BR194" s="22" t="s">
        <v>844</v>
      </c>
      <c r="BS194" s="22" t="s">
        <v>816</v>
      </c>
      <c r="BT194" s="22" t="s">
        <v>373</v>
      </c>
      <c r="BU194" s="22" t="s">
        <v>68</v>
      </c>
      <c r="BV194" s="22" t="s">
        <v>373</v>
      </c>
      <c r="BW194" s="22" t="s">
        <v>373</v>
      </c>
      <c r="BX194" s="22" t="s">
        <v>373</v>
      </c>
      <c r="BY194" s="22" t="s">
        <v>852</v>
      </c>
      <c r="BZ194" s="22" t="s">
        <v>373</v>
      </c>
      <c r="CA194" s="22" t="s">
        <v>852</v>
      </c>
      <c r="CB194" s="22" t="s">
        <v>373</v>
      </c>
      <c r="CC194" s="22" t="s">
        <v>377</v>
      </c>
      <c r="CD194" s="22"/>
      <c r="CE194" s="15" t="s">
        <v>430</v>
      </c>
      <c r="CF194" s="22"/>
    </row>
    <row r="195" spans="1:84" s="21" customFormat="1">
      <c r="A195" s="16">
        <v>44097</v>
      </c>
      <c r="B195" s="16">
        <v>44070</v>
      </c>
      <c r="C195" s="16">
        <v>44095</v>
      </c>
      <c r="D195" s="15" t="s">
        <v>398</v>
      </c>
      <c r="E195" s="15" t="s">
        <v>66</v>
      </c>
      <c r="F195" s="15" t="s">
        <v>69</v>
      </c>
      <c r="G195" s="15" t="s">
        <v>70</v>
      </c>
      <c r="H195" s="15" t="s">
        <v>74</v>
      </c>
      <c r="I195" s="15" t="s">
        <v>75</v>
      </c>
      <c r="J195" s="17" t="s">
        <v>1031</v>
      </c>
      <c r="K195" s="16" t="s">
        <v>1032</v>
      </c>
      <c r="L195" s="41">
        <v>4.8661209999999997</v>
      </c>
      <c r="M195" s="41">
        <v>31.502707000000001</v>
      </c>
      <c r="N195" s="23" t="s">
        <v>26</v>
      </c>
      <c r="O195" s="15" t="s">
        <v>67</v>
      </c>
      <c r="P195" s="18" t="s">
        <v>431</v>
      </c>
      <c r="Q195" s="22" t="s">
        <v>97</v>
      </c>
      <c r="R195" s="15" t="s">
        <v>1033</v>
      </c>
      <c r="S195" s="15" t="s">
        <v>1034</v>
      </c>
      <c r="T195" s="17" t="s">
        <v>1035</v>
      </c>
      <c r="U195" s="17" t="s">
        <v>1036</v>
      </c>
      <c r="V195" s="15" t="s">
        <v>1037</v>
      </c>
      <c r="W195" s="15">
        <v>5.1975100000000003</v>
      </c>
      <c r="X195" s="15">
        <v>30.562999999999999</v>
      </c>
      <c r="Y195" s="15" t="s">
        <v>370</v>
      </c>
      <c r="Z195" s="15" t="s">
        <v>37</v>
      </c>
      <c r="AA195" s="15" t="s">
        <v>371</v>
      </c>
      <c r="AB195" s="15" t="s">
        <v>281</v>
      </c>
      <c r="AC195" s="15" t="s">
        <v>427</v>
      </c>
      <c r="AD195" s="15" t="s">
        <v>373</v>
      </c>
      <c r="AE195" s="15" t="s">
        <v>456</v>
      </c>
      <c r="AF195" s="15" t="s">
        <v>373</v>
      </c>
      <c r="AG195" s="15" t="s">
        <v>68</v>
      </c>
      <c r="AH195" s="15" t="s">
        <v>68</v>
      </c>
      <c r="AI195" s="15" t="s">
        <v>68</v>
      </c>
      <c r="AJ195" s="15" t="s">
        <v>68</v>
      </c>
      <c r="AK195" s="15" t="s">
        <v>68</v>
      </c>
      <c r="AL195" s="15" t="s">
        <v>375</v>
      </c>
      <c r="AM195" s="15" t="s">
        <v>68</v>
      </c>
      <c r="AN195" s="15" t="s">
        <v>68</v>
      </c>
      <c r="AO195" s="15" t="s">
        <v>68</v>
      </c>
      <c r="AP195" s="15" t="s">
        <v>68</v>
      </c>
      <c r="AQ195" s="24">
        <v>1576</v>
      </c>
      <c r="AR195" s="24">
        <v>9456</v>
      </c>
      <c r="AS195" s="24">
        <v>0</v>
      </c>
      <c r="AT195" s="24">
        <v>0</v>
      </c>
      <c r="AU195" s="24">
        <v>0</v>
      </c>
      <c r="AV195" s="24">
        <v>0</v>
      </c>
      <c r="AW195" s="24">
        <f>Table7[[#This Row],[Affected population: IDP (HH) ]]+Table7[[#This Row],[Affected population: Returnee (HH) ]]+Table7[[#This Row],[Affected population: Relocated (HH) ]]</f>
        <v>1576</v>
      </c>
      <c r="AX195" s="24">
        <f>Table7[[#This Row],[Affected population: IDP (ind) ]]+Table7[[#This Row],[Affected population: Returnee (ind) ]]+Table7[[#This Row],[Affected population: Relocated (ind) ]]</f>
        <v>9456</v>
      </c>
      <c r="AY195" s="24">
        <v>88</v>
      </c>
      <c r="AZ195" s="24">
        <v>101</v>
      </c>
      <c r="BA195" s="24">
        <v>352</v>
      </c>
      <c r="BB195" s="24">
        <v>404</v>
      </c>
      <c r="BC195" s="24">
        <v>1214</v>
      </c>
      <c r="BD195" s="24">
        <v>1433</v>
      </c>
      <c r="BE195" s="24">
        <v>2301</v>
      </c>
      <c r="BF195" s="24">
        <v>2615</v>
      </c>
      <c r="BG195" s="24">
        <v>408</v>
      </c>
      <c r="BH195" s="24">
        <v>540</v>
      </c>
      <c r="BI195" s="24">
        <f>Table7[[#This Row],[M &lt;1]]+Table7[[#This Row],[M 1-5]]+Table7[[#This Row],[M 6-17]]+Table7[[#This Row],[M 18-59 ]]+Table7[[#This Row],[M &gt;60]]</f>
        <v>4363</v>
      </c>
      <c r="BJ195" s="24">
        <f>Table7[[#This Row],[F &lt;1]]+Table7[[#This Row],[F 1-5]]+Table7[[#This Row],[F 6-17 ]]+Table7[[#This Row],[F 18-59]]+Table7[[#This Row],[F &gt;60 ]]</f>
        <v>5093</v>
      </c>
      <c r="BK195" s="24">
        <f>Table7[[#This Row],[M total]]+Table7[[#This Row],[F total]]</f>
        <v>9456</v>
      </c>
      <c r="BL195" s="24" t="b">
        <f>Table7[[#This Row],[Total individuals]]=Table7[[#This Row],[Total affected population individuals]]</f>
        <v>1</v>
      </c>
      <c r="BM195" s="15" t="s">
        <v>816</v>
      </c>
      <c r="BN195" s="15" t="s">
        <v>844</v>
      </c>
      <c r="BO195" s="15" t="s">
        <v>846</v>
      </c>
      <c r="BP195" s="15" t="s">
        <v>846</v>
      </c>
      <c r="BQ195" s="15" t="s">
        <v>846</v>
      </c>
      <c r="BR195" s="15" t="s">
        <v>846</v>
      </c>
      <c r="BS195" s="15" t="s">
        <v>844</v>
      </c>
      <c r="BT195" s="15" t="s">
        <v>373</v>
      </c>
      <c r="BU195" s="15" t="s">
        <v>68</v>
      </c>
      <c r="BV195" s="15" t="s">
        <v>373</v>
      </c>
      <c r="BW195" s="15" t="s">
        <v>396</v>
      </c>
      <c r="BX195" s="15" t="s">
        <v>373</v>
      </c>
      <c r="BY195" s="15" t="s">
        <v>375</v>
      </c>
      <c r="BZ195" s="15" t="s">
        <v>375</v>
      </c>
      <c r="CA195" s="15" t="s">
        <v>396</v>
      </c>
      <c r="CB195" s="15" t="s">
        <v>375</v>
      </c>
      <c r="CC195" s="15" t="s">
        <v>377</v>
      </c>
      <c r="CD195" s="15"/>
      <c r="CE195" s="15" t="s">
        <v>378</v>
      </c>
      <c r="CF195" s="15"/>
    </row>
    <row r="196" spans="1:84" s="21" customFormat="1">
      <c r="A196" s="16">
        <v>44102</v>
      </c>
      <c r="B196" s="16">
        <v>44031</v>
      </c>
      <c r="C196" s="16">
        <v>44086</v>
      </c>
      <c r="D196" s="15" t="s">
        <v>384</v>
      </c>
      <c r="E196" s="15" t="s">
        <v>76</v>
      </c>
      <c r="F196" s="15" t="s">
        <v>133</v>
      </c>
      <c r="G196" s="17" t="s">
        <v>134</v>
      </c>
      <c r="H196" s="15" t="s">
        <v>135</v>
      </c>
      <c r="I196" s="17" t="s">
        <v>136</v>
      </c>
      <c r="J196" s="17" t="s">
        <v>1038</v>
      </c>
      <c r="K196" s="16" t="s">
        <v>1039</v>
      </c>
      <c r="L196" s="41">
        <v>6.88</v>
      </c>
      <c r="M196" s="41">
        <v>29.42</v>
      </c>
      <c r="N196" s="23" t="s">
        <v>30</v>
      </c>
      <c r="O196" s="15" t="s">
        <v>67</v>
      </c>
      <c r="P196" s="18" t="s">
        <v>384</v>
      </c>
      <c r="Q196" s="15" t="s">
        <v>76</v>
      </c>
      <c r="R196" s="17" t="s">
        <v>133</v>
      </c>
      <c r="S196" s="15" t="s">
        <v>134</v>
      </c>
      <c r="T196" s="15" t="s">
        <v>135</v>
      </c>
      <c r="U196" s="17" t="s">
        <v>136</v>
      </c>
      <c r="V196" s="15" t="s">
        <v>1040</v>
      </c>
      <c r="W196" s="15">
        <v>6.7869520000000003</v>
      </c>
      <c r="X196" s="15">
        <v>29.346541999999999</v>
      </c>
      <c r="Y196" s="15" t="s">
        <v>370</v>
      </c>
      <c r="Z196" s="15" t="s">
        <v>37</v>
      </c>
      <c r="AA196" s="15" t="s">
        <v>42</v>
      </c>
      <c r="AB196" s="15" t="s">
        <v>281</v>
      </c>
      <c r="AC196" s="15" t="s">
        <v>372</v>
      </c>
      <c r="AD196" s="15" t="s">
        <v>373</v>
      </c>
      <c r="AE196" s="22" t="s">
        <v>395</v>
      </c>
      <c r="AF196" s="15" t="s">
        <v>373</v>
      </c>
      <c r="AG196" s="15" t="s">
        <v>68</v>
      </c>
      <c r="AH196" s="15" t="s">
        <v>68</v>
      </c>
      <c r="AI196" s="15" t="s">
        <v>68</v>
      </c>
      <c r="AJ196" s="15" t="s">
        <v>68</v>
      </c>
      <c r="AK196" s="15" t="s">
        <v>68</v>
      </c>
      <c r="AL196" s="15" t="s">
        <v>68</v>
      </c>
      <c r="AM196" s="15" t="s">
        <v>68</v>
      </c>
      <c r="AN196" s="15" t="s">
        <v>68</v>
      </c>
      <c r="AO196" s="15" t="s">
        <v>485</v>
      </c>
      <c r="AP196" s="15" t="s">
        <v>375</v>
      </c>
      <c r="AQ196" s="24">
        <v>74</v>
      </c>
      <c r="AR196" s="24">
        <v>446</v>
      </c>
      <c r="AS196" s="24">
        <v>0</v>
      </c>
      <c r="AT196" s="24">
        <v>0</v>
      </c>
      <c r="AU196" s="24">
        <v>0</v>
      </c>
      <c r="AV196" s="24">
        <v>0</v>
      </c>
      <c r="AW196" s="24">
        <f>Table7[[#This Row],[Affected population: IDP (HH) ]]+Table7[[#This Row],[Affected population: Returnee (HH) ]]+Table7[[#This Row],[Affected population: Relocated (HH) ]]</f>
        <v>74</v>
      </c>
      <c r="AX196" s="24">
        <f>Table7[[#This Row],[Affected population: IDP (ind) ]]+Table7[[#This Row],[Affected population: Returnee (ind) ]]+Table7[[#This Row],[Affected population: Relocated (ind) ]]</f>
        <v>446</v>
      </c>
      <c r="AY196" s="24">
        <v>23</v>
      </c>
      <c r="AZ196" s="24">
        <v>36</v>
      </c>
      <c r="BA196" s="24">
        <v>32</v>
      </c>
      <c r="BB196" s="24">
        <v>36</v>
      </c>
      <c r="BC196" s="24">
        <v>44</v>
      </c>
      <c r="BD196" s="24">
        <v>54</v>
      </c>
      <c r="BE196" s="24">
        <v>63</v>
      </c>
      <c r="BF196" s="24">
        <v>101</v>
      </c>
      <c r="BG196" s="24">
        <v>21</v>
      </c>
      <c r="BH196" s="24">
        <v>36</v>
      </c>
      <c r="BI196" s="24">
        <f>Table7[[#This Row],[M &lt;1]]+Table7[[#This Row],[M 1-5]]+Table7[[#This Row],[M 6-17]]+Table7[[#This Row],[M 18-59 ]]+Table7[[#This Row],[M &gt;60]]</f>
        <v>183</v>
      </c>
      <c r="BJ196" s="24">
        <f>Table7[[#This Row],[F &lt;1]]+Table7[[#This Row],[F 1-5]]+Table7[[#This Row],[F 6-17 ]]+Table7[[#This Row],[F 18-59]]+Table7[[#This Row],[F &gt;60 ]]</f>
        <v>263</v>
      </c>
      <c r="BK196" s="24">
        <f>Table7[[#This Row],[M total]]+Table7[[#This Row],[F total]]</f>
        <v>446</v>
      </c>
      <c r="BL196" s="24" t="b">
        <f>Table7[[#This Row],[Total individuals]]=Table7[[#This Row],[Total affected population individuals]]</f>
        <v>1</v>
      </c>
      <c r="BM196" s="15" t="s">
        <v>816</v>
      </c>
      <c r="BN196" s="15" t="s">
        <v>816</v>
      </c>
      <c r="BO196" s="15" t="s">
        <v>816</v>
      </c>
      <c r="BP196" s="15" t="s">
        <v>844</v>
      </c>
      <c r="BQ196" s="15" t="s">
        <v>844</v>
      </c>
      <c r="BR196" s="15" t="s">
        <v>816</v>
      </c>
      <c r="BS196" s="15" t="s">
        <v>844</v>
      </c>
      <c r="BT196" s="15" t="s">
        <v>373</v>
      </c>
      <c r="BU196" s="15" t="s">
        <v>68</v>
      </c>
      <c r="BV196" s="15" t="s">
        <v>373</v>
      </c>
      <c r="BW196" s="15" t="s">
        <v>373</v>
      </c>
      <c r="BX196" s="15" t="s">
        <v>373</v>
      </c>
      <c r="BY196" s="15" t="s">
        <v>852</v>
      </c>
      <c r="BZ196" s="15" t="s">
        <v>373</v>
      </c>
      <c r="CA196" s="15" t="s">
        <v>852</v>
      </c>
      <c r="CB196" s="15" t="s">
        <v>373</v>
      </c>
      <c r="CC196" s="15" t="s">
        <v>377</v>
      </c>
      <c r="CD196" s="15"/>
      <c r="CE196" s="15" t="s">
        <v>430</v>
      </c>
      <c r="CF196" s="15"/>
    </row>
    <row r="197" spans="1:84" s="21" customFormat="1">
      <c r="A197" s="16">
        <v>44102</v>
      </c>
      <c r="B197" s="16">
        <v>44031</v>
      </c>
      <c r="C197" s="16">
        <v>44086</v>
      </c>
      <c r="D197" s="15" t="s">
        <v>384</v>
      </c>
      <c r="E197" s="15" t="s">
        <v>76</v>
      </c>
      <c r="F197" s="15" t="s">
        <v>133</v>
      </c>
      <c r="G197" s="17" t="s">
        <v>134</v>
      </c>
      <c r="H197" s="15" t="s">
        <v>135</v>
      </c>
      <c r="I197" s="17" t="s">
        <v>136</v>
      </c>
      <c r="J197" s="15" t="s">
        <v>736</v>
      </c>
      <c r="K197" s="16" t="s">
        <v>1041</v>
      </c>
      <c r="L197" s="41">
        <v>6.9388888900000003</v>
      </c>
      <c r="M197" s="41">
        <v>29.42361111</v>
      </c>
      <c r="N197" s="23" t="s">
        <v>30</v>
      </c>
      <c r="O197" s="15" t="s">
        <v>67</v>
      </c>
      <c r="P197" s="18" t="s">
        <v>384</v>
      </c>
      <c r="Q197" s="15" t="s">
        <v>76</v>
      </c>
      <c r="R197" s="17" t="s">
        <v>133</v>
      </c>
      <c r="S197" s="15" t="s">
        <v>134</v>
      </c>
      <c r="T197" s="15" t="s">
        <v>135</v>
      </c>
      <c r="U197" s="17" t="s">
        <v>136</v>
      </c>
      <c r="V197" s="15" t="s">
        <v>1042</v>
      </c>
      <c r="W197" s="15">
        <v>6.8478669999999999</v>
      </c>
      <c r="X197" s="15">
        <v>29.506767</v>
      </c>
      <c r="Y197" s="15" t="s">
        <v>370</v>
      </c>
      <c r="Z197" s="15" t="s">
        <v>37</v>
      </c>
      <c r="AA197" s="15" t="s">
        <v>42</v>
      </c>
      <c r="AB197" s="15" t="s">
        <v>281</v>
      </c>
      <c r="AC197" s="15" t="s">
        <v>372</v>
      </c>
      <c r="AD197" s="15" t="s">
        <v>373</v>
      </c>
      <c r="AE197" s="22" t="s">
        <v>395</v>
      </c>
      <c r="AF197" s="15" t="s">
        <v>373</v>
      </c>
      <c r="AG197" s="15" t="s">
        <v>68</v>
      </c>
      <c r="AH197" s="15" t="s">
        <v>68</v>
      </c>
      <c r="AI197" s="15" t="s">
        <v>68</v>
      </c>
      <c r="AJ197" s="15" t="s">
        <v>68</v>
      </c>
      <c r="AK197" s="15" t="s">
        <v>68</v>
      </c>
      <c r="AL197" s="15" t="s">
        <v>68</v>
      </c>
      <c r="AM197" s="15" t="s">
        <v>68</v>
      </c>
      <c r="AN197" s="15" t="s">
        <v>68</v>
      </c>
      <c r="AO197" s="15" t="s">
        <v>485</v>
      </c>
      <c r="AP197" s="15" t="s">
        <v>375</v>
      </c>
      <c r="AQ197" s="24">
        <v>100</v>
      </c>
      <c r="AR197" s="24">
        <v>640</v>
      </c>
      <c r="AS197" s="24">
        <v>0</v>
      </c>
      <c r="AT197" s="24">
        <v>0</v>
      </c>
      <c r="AU197" s="24">
        <v>0</v>
      </c>
      <c r="AV197" s="24">
        <v>0</v>
      </c>
      <c r="AW197" s="24">
        <f>Table7[[#This Row],[Affected population: IDP (HH) ]]+Table7[[#This Row],[Affected population: Returnee (HH) ]]+Table7[[#This Row],[Affected population: Relocated (HH) ]]</f>
        <v>100</v>
      </c>
      <c r="AX197" s="24">
        <f>Table7[[#This Row],[Affected population: IDP (ind) ]]+Table7[[#This Row],[Affected population: Returnee (ind) ]]+Table7[[#This Row],[Affected population: Relocated (ind) ]]</f>
        <v>640</v>
      </c>
      <c r="AY197" s="24">
        <v>34</v>
      </c>
      <c r="AZ197" s="24">
        <v>52</v>
      </c>
      <c r="BA197" s="24">
        <v>46</v>
      </c>
      <c r="BB197" s="24">
        <v>55</v>
      </c>
      <c r="BC197" s="24">
        <v>61</v>
      </c>
      <c r="BD197" s="24">
        <v>76</v>
      </c>
      <c r="BE197" s="24">
        <v>93</v>
      </c>
      <c r="BF197" s="24">
        <v>141</v>
      </c>
      <c r="BG197" s="24">
        <v>30</v>
      </c>
      <c r="BH197" s="24">
        <v>52</v>
      </c>
      <c r="BI197" s="24">
        <f>Table7[[#This Row],[M &lt;1]]+Table7[[#This Row],[M 1-5]]+Table7[[#This Row],[M 6-17]]+Table7[[#This Row],[M 18-59 ]]+Table7[[#This Row],[M &gt;60]]</f>
        <v>264</v>
      </c>
      <c r="BJ197" s="24">
        <f>Table7[[#This Row],[F &lt;1]]+Table7[[#This Row],[F 1-5]]+Table7[[#This Row],[F 6-17 ]]+Table7[[#This Row],[F 18-59]]+Table7[[#This Row],[F &gt;60 ]]</f>
        <v>376</v>
      </c>
      <c r="BK197" s="24">
        <f>Table7[[#This Row],[M total]]+Table7[[#This Row],[F total]]</f>
        <v>640</v>
      </c>
      <c r="BL197" s="24" t="b">
        <f>Table7[[#This Row],[Total individuals]]=Table7[[#This Row],[Total affected population individuals]]</f>
        <v>1</v>
      </c>
      <c r="BM197" s="15" t="s">
        <v>816</v>
      </c>
      <c r="BN197" s="15" t="s">
        <v>816</v>
      </c>
      <c r="BO197" s="15" t="s">
        <v>816</v>
      </c>
      <c r="BP197" s="15" t="s">
        <v>844</v>
      </c>
      <c r="BQ197" s="15" t="s">
        <v>844</v>
      </c>
      <c r="BR197" s="15" t="s">
        <v>816</v>
      </c>
      <c r="BS197" s="15" t="s">
        <v>844</v>
      </c>
      <c r="BT197" s="15" t="s">
        <v>373</v>
      </c>
      <c r="BU197" s="15" t="s">
        <v>68</v>
      </c>
      <c r="BV197" s="15" t="s">
        <v>373</v>
      </c>
      <c r="BW197" s="15" t="s">
        <v>373</v>
      </c>
      <c r="BX197" s="15" t="s">
        <v>373</v>
      </c>
      <c r="BY197" s="15" t="s">
        <v>852</v>
      </c>
      <c r="BZ197" s="15" t="s">
        <v>373</v>
      </c>
      <c r="CA197" s="15" t="s">
        <v>373</v>
      </c>
      <c r="CB197" s="15" t="s">
        <v>852</v>
      </c>
      <c r="CC197" s="15" t="s">
        <v>377</v>
      </c>
      <c r="CD197" s="15"/>
      <c r="CE197" s="15" t="s">
        <v>430</v>
      </c>
      <c r="CF197" s="15"/>
    </row>
    <row r="198" spans="1:84" s="21" customFormat="1">
      <c r="A198" s="16">
        <v>44102</v>
      </c>
      <c r="B198" s="16">
        <v>44031</v>
      </c>
      <c r="C198" s="16">
        <v>44086</v>
      </c>
      <c r="D198" s="15" t="s">
        <v>384</v>
      </c>
      <c r="E198" s="15" t="s">
        <v>76</v>
      </c>
      <c r="F198" s="15" t="s">
        <v>133</v>
      </c>
      <c r="G198" s="17" t="s">
        <v>134</v>
      </c>
      <c r="H198" s="17" t="s">
        <v>137</v>
      </c>
      <c r="I198" s="17" t="s">
        <v>138</v>
      </c>
      <c r="J198" s="15" t="s">
        <v>736</v>
      </c>
      <c r="K198" s="16" t="s">
        <v>1043</v>
      </c>
      <c r="L198" s="41">
        <v>6.9360447000000001</v>
      </c>
      <c r="M198" s="41">
        <v>29.358194300000001</v>
      </c>
      <c r="N198" s="23" t="s">
        <v>28</v>
      </c>
      <c r="O198" s="15" t="s">
        <v>67</v>
      </c>
      <c r="P198" s="18" t="s">
        <v>384</v>
      </c>
      <c r="Q198" s="15" t="s">
        <v>76</v>
      </c>
      <c r="R198" s="17" t="s">
        <v>133</v>
      </c>
      <c r="S198" s="15" t="s">
        <v>134</v>
      </c>
      <c r="T198" s="15" t="s">
        <v>135</v>
      </c>
      <c r="U198" s="17" t="s">
        <v>136</v>
      </c>
      <c r="V198" s="15" t="s">
        <v>1042</v>
      </c>
      <c r="W198" s="15">
        <v>6.8478669999999999</v>
      </c>
      <c r="X198" s="15">
        <v>29.506767</v>
      </c>
      <c r="Y198" s="15" t="s">
        <v>370</v>
      </c>
      <c r="Z198" s="15" t="s">
        <v>37</v>
      </c>
      <c r="AA198" s="15" t="s">
        <v>42</v>
      </c>
      <c r="AB198" s="15" t="s">
        <v>281</v>
      </c>
      <c r="AC198" s="15" t="s">
        <v>372</v>
      </c>
      <c r="AD198" s="15" t="s">
        <v>373</v>
      </c>
      <c r="AE198" s="22" t="s">
        <v>395</v>
      </c>
      <c r="AF198" s="15" t="s">
        <v>373</v>
      </c>
      <c r="AG198" s="15" t="s">
        <v>68</v>
      </c>
      <c r="AH198" s="15" t="s">
        <v>68</v>
      </c>
      <c r="AI198" s="15" t="s">
        <v>68</v>
      </c>
      <c r="AJ198" s="15" t="s">
        <v>68</v>
      </c>
      <c r="AK198" s="15" t="s">
        <v>68</v>
      </c>
      <c r="AL198" s="15" t="s">
        <v>68</v>
      </c>
      <c r="AM198" s="15" t="s">
        <v>68</v>
      </c>
      <c r="AN198" s="15" t="s">
        <v>68</v>
      </c>
      <c r="AO198" s="15" t="s">
        <v>485</v>
      </c>
      <c r="AP198" s="15" t="s">
        <v>375</v>
      </c>
      <c r="AQ198" s="24">
        <v>70</v>
      </c>
      <c r="AR198" s="24">
        <v>428</v>
      </c>
      <c r="AS198" s="24">
        <v>0</v>
      </c>
      <c r="AT198" s="24">
        <v>0</v>
      </c>
      <c r="AU198" s="24">
        <v>0</v>
      </c>
      <c r="AV198" s="24">
        <v>0</v>
      </c>
      <c r="AW198" s="24">
        <f>Table7[[#This Row],[Affected population: IDP (HH) ]]+Table7[[#This Row],[Affected population: Returnee (HH) ]]+Table7[[#This Row],[Affected population: Relocated (HH) ]]</f>
        <v>70</v>
      </c>
      <c r="AX198" s="24">
        <f>Table7[[#This Row],[Affected population: IDP (ind) ]]+Table7[[#This Row],[Affected population: Returnee (ind) ]]+Table7[[#This Row],[Affected population: Relocated (ind) ]]</f>
        <v>428</v>
      </c>
      <c r="AY198" s="24">
        <v>22</v>
      </c>
      <c r="AZ198" s="24">
        <v>35</v>
      </c>
      <c r="BA198" s="24">
        <v>31</v>
      </c>
      <c r="BB198" s="24">
        <v>37</v>
      </c>
      <c r="BC198" s="24">
        <v>41</v>
      </c>
      <c r="BD198" s="24">
        <v>50</v>
      </c>
      <c r="BE198" s="24">
        <v>60</v>
      </c>
      <c r="BF198" s="24">
        <v>97</v>
      </c>
      <c r="BG198" s="24">
        <v>20</v>
      </c>
      <c r="BH198" s="24">
        <v>35</v>
      </c>
      <c r="BI198" s="24">
        <f>Table7[[#This Row],[M &lt;1]]+Table7[[#This Row],[M 1-5]]+Table7[[#This Row],[M 6-17]]+Table7[[#This Row],[M 18-59 ]]+Table7[[#This Row],[M &gt;60]]</f>
        <v>174</v>
      </c>
      <c r="BJ198" s="24">
        <f>Table7[[#This Row],[F &lt;1]]+Table7[[#This Row],[F 1-5]]+Table7[[#This Row],[F 6-17 ]]+Table7[[#This Row],[F 18-59]]+Table7[[#This Row],[F &gt;60 ]]</f>
        <v>254</v>
      </c>
      <c r="BK198" s="24">
        <f>Table7[[#This Row],[M total]]+Table7[[#This Row],[F total]]</f>
        <v>428</v>
      </c>
      <c r="BL198" s="24" t="b">
        <f>Table7[[#This Row],[Total individuals]]=Table7[[#This Row],[Total affected population individuals]]</f>
        <v>1</v>
      </c>
      <c r="BM198" s="15" t="s">
        <v>844</v>
      </c>
      <c r="BN198" s="15" t="s">
        <v>816</v>
      </c>
      <c r="BO198" s="15" t="s">
        <v>816</v>
      </c>
      <c r="BP198" s="15" t="s">
        <v>844</v>
      </c>
      <c r="BQ198" s="15" t="s">
        <v>816</v>
      </c>
      <c r="BR198" s="15" t="s">
        <v>844</v>
      </c>
      <c r="BS198" s="15" t="s">
        <v>844</v>
      </c>
      <c r="BT198" s="15" t="s">
        <v>373</v>
      </c>
      <c r="BU198" s="15" t="s">
        <v>68</v>
      </c>
      <c r="BV198" s="15" t="s">
        <v>373</v>
      </c>
      <c r="BW198" s="15" t="s">
        <v>373</v>
      </c>
      <c r="BX198" s="15" t="s">
        <v>373</v>
      </c>
      <c r="BY198" s="15" t="s">
        <v>852</v>
      </c>
      <c r="BZ198" s="15" t="s">
        <v>373</v>
      </c>
      <c r="CA198" s="15" t="s">
        <v>852</v>
      </c>
      <c r="CB198" s="15" t="s">
        <v>852</v>
      </c>
      <c r="CC198" s="15" t="s">
        <v>377</v>
      </c>
      <c r="CD198" s="15"/>
      <c r="CE198" s="15" t="s">
        <v>430</v>
      </c>
      <c r="CF198" s="15"/>
    </row>
    <row r="199" spans="1:84" s="21" customFormat="1">
      <c r="A199" s="16">
        <v>44102</v>
      </c>
      <c r="B199" s="16">
        <v>44031</v>
      </c>
      <c r="C199" s="16">
        <v>44086</v>
      </c>
      <c r="D199" s="15" t="s">
        <v>384</v>
      </c>
      <c r="E199" s="15" t="s">
        <v>76</v>
      </c>
      <c r="F199" s="15" t="s">
        <v>133</v>
      </c>
      <c r="G199" s="17" t="s">
        <v>134</v>
      </c>
      <c r="H199" s="15" t="s">
        <v>135</v>
      </c>
      <c r="I199" s="17" t="s">
        <v>136</v>
      </c>
      <c r="J199" s="17" t="s">
        <v>1044</v>
      </c>
      <c r="K199" s="16" t="s">
        <v>1045</v>
      </c>
      <c r="L199" s="41">
        <v>6.9766666700000002</v>
      </c>
      <c r="M199" s="41">
        <v>29.321666669999999</v>
      </c>
      <c r="N199" s="23" t="s">
        <v>30</v>
      </c>
      <c r="O199" s="15" t="s">
        <v>67</v>
      </c>
      <c r="P199" s="18" t="s">
        <v>384</v>
      </c>
      <c r="Q199" s="15" t="s">
        <v>76</v>
      </c>
      <c r="R199" s="17" t="s">
        <v>133</v>
      </c>
      <c r="S199" s="15" t="s">
        <v>134</v>
      </c>
      <c r="T199" s="15" t="s">
        <v>135</v>
      </c>
      <c r="U199" s="17" t="s">
        <v>136</v>
      </c>
      <c r="V199" s="15" t="s">
        <v>1046</v>
      </c>
      <c r="W199" s="15">
        <v>6.8402669999999999</v>
      </c>
      <c r="X199" s="15">
        <v>29.368466999999999</v>
      </c>
      <c r="Y199" s="15" t="s">
        <v>963</v>
      </c>
      <c r="Z199" s="15" t="s">
        <v>37</v>
      </c>
      <c r="AA199" s="15" t="s">
        <v>42</v>
      </c>
      <c r="AB199" s="15" t="s">
        <v>281</v>
      </c>
      <c r="AC199" s="15" t="s">
        <v>372</v>
      </c>
      <c r="AD199" s="15" t="s">
        <v>373</v>
      </c>
      <c r="AE199" s="22" t="s">
        <v>395</v>
      </c>
      <c r="AF199" s="15" t="s">
        <v>373</v>
      </c>
      <c r="AG199" s="15" t="s">
        <v>68</v>
      </c>
      <c r="AH199" s="15" t="s">
        <v>68</v>
      </c>
      <c r="AI199" s="15" t="s">
        <v>68</v>
      </c>
      <c r="AJ199" s="15" t="s">
        <v>68</v>
      </c>
      <c r="AK199" s="15" t="s">
        <v>68</v>
      </c>
      <c r="AL199" s="15" t="s">
        <v>68</v>
      </c>
      <c r="AM199" s="15" t="s">
        <v>68</v>
      </c>
      <c r="AN199" s="15" t="s">
        <v>68</v>
      </c>
      <c r="AO199" s="15" t="s">
        <v>485</v>
      </c>
      <c r="AP199" s="15" t="s">
        <v>375</v>
      </c>
      <c r="AQ199" s="24">
        <v>141</v>
      </c>
      <c r="AR199" s="24">
        <v>740</v>
      </c>
      <c r="AS199" s="24">
        <v>0</v>
      </c>
      <c r="AT199" s="24">
        <v>0</v>
      </c>
      <c r="AU199" s="24">
        <v>0</v>
      </c>
      <c r="AV199" s="24">
        <v>0</v>
      </c>
      <c r="AW199" s="24">
        <f>Table7[[#This Row],[Affected population: IDP (HH) ]]+Table7[[#This Row],[Affected population: Returnee (HH) ]]+Table7[[#This Row],[Affected population: Relocated (HH) ]]</f>
        <v>141</v>
      </c>
      <c r="AX199" s="24">
        <f>Table7[[#This Row],[Affected population: IDP (ind) ]]+Table7[[#This Row],[Affected population: Returnee (ind) ]]+Table7[[#This Row],[Affected population: Relocated (ind) ]]</f>
        <v>740</v>
      </c>
      <c r="AY199" s="24">
        <v>33</v>
      </c>
      <c r="AZ199" s="24">
        <v>40</v>
      </c>
      <c r="BA199" s="24">
        <v>50</v>
      </c>
      <c r="BB199" s="24">
        <v>59</v>
      </c>
      <c r="BC199" s="24">
        <v>109</v>
      </c>
      <c r="BD199" s="24">
        <v>135</v>
      </c>
      <c r="BE199" s="24">
        <v>123</v>
      </c>
      <c r="BF199" s="24">
        <v>152</v>
      </c>
      <c r="BG199" s="24">
        <v>19</v>
      </c>
      <c r="BH199" s="24">
        <v>20</v>
      </c>
      <c r="BI199" s="24">
        <f>Table7[[#This Row],[M &lt;1]]+Table7[[#This Row],[M 1-5]]+Table7[[#This Row],[M 6-17]]+Table7[[#This Row],[M 18-59 ]]+Table7[[#This Row],[M &gt;60]]</f>
        <v>334</v>
      </c>
      <c r="BJ199" s="24">
        <f>Table7[[#This Row],[F &lt;1]]+Table7[[#This Row],[F 1-5]]+Table7[[#This Row],[F 6-17 ]]+Table7[[#This Row],[F 18-59]]+Table7[[#This Row],[F &gt;60 ]]</f>
        <v>406</v>
      </c>
      <c r="BK199" s="24">
        <f>Table7[[#This Row],[M total]]+Table7[[#This Row],[F total]]</f>
        <v>740</v>
      </c>
      <c r="BL199" s="24" t="b">
        <f>Table7[[#This Row],[Total individuals]]=Table7[[#This Row],[Total affected population individuals]]</f>
        <v>1</v>
      </c>
      <c r="BM199" s="15" t="s">
        <v>844</v>
      </c>
      <c r="BN199" s="15" t="s">
        <v>816</v>
      </c>
      <c r="BO199" s="15" t="s">
        <v>816</v>
      </c>
      <c r="BP199" s="15" t="s">
        <v>844</v>
      </c>
      <c r="BQ199" s="15" t="s">
        <v>844</v>
      </c>
      <c r="BR199" s="15" t="s">
        <v>816</v>
      </c>
      <c r="BS199" s="15" t="s">
        <v>816</v>
      </c>
      <c r="BT199" s="15" t="s">
        <v>373</v>
      </c>
      <c r="BU199" s="15" t="s">
        <v>68</v>
      </c>
      <c r="BV199" s="15" t="s">
        <v>373</v>
      </c>
      <c r="BW199" s="15" t="s">
        <v>373</v>
      </c>
      <c r="BX199" s="15" t="s">
        <v>373</v>
      </c>
      <c r="BY199" s="15" t="s">
        <v>852</v>
      </c>
      <c r="BZ199" s="15" t="s">
        <v>373</v>
      </c>
      <c r="CA199" s="15" t="s">
        <v>373</v>
      </c>
      <c r="CB199" s="15" t="s">
        <v>373</v>
      </c>
      <c r="CC199" s="15" t="s">
        <v>377</v>
      </c>
      <c r="CD199" s="15"/>
      <c r="CE199" s="15" t="s">
        <v>430</v>
      </c>
      <c r="CF199" s="15"/>
    </row>
    <row r="200" spans="1:84" s="21" customFormat="1">
      <c r="A200" s="20">
        <v>44114</v>
      </c>
      <c r="B200" s="20">
        <v>44105</v>
      </c>
      <c r="C200" s="20">
        <v>44114</v>
      </c>
      <c r="D200" s="22" t="s">
        <v>1047</v>
      </c>
      <c r="E200" s="22" t="s">
        <v>79</v>
      </c>
      <c r="F200" s="22" t="s">
        <v>162</v>
      </c>
      <c r="G200" s="22" t="s">
        <v>163</v>
      </c>
      <c r="H200" s="21" t="s">
        <v>164</v>
      </c>
      <c r="I200" s="22" t="s">
        <v>165</v>
      </c>
      <c r="J200" s="22" t="s">
        <v>1048</v>
      </c>
      <c r="K200" s="22" t="s">
        <v>165</v>
      </c>
      <c r="L200" s="23">
        <v>8.9232166999999993</v>
      </c>
      <c r="M200" s="23">
        <v>26.255483000000002</v>
      </c>
      <c r="N200" s="23" t="s">
        <v>30</v>
      </c>
      <c r="O200" s="22" t="s">
        <v>67</v>
      </c>
      <c r="P200" s="28" t="s">
        <v>1047</v>
      </c>
      <c r="Q200" s="22" t="s">
        <v>79</v>
      </c>
      <c r="R200" s="22" t="s">
        <v>162</v>
      </c>
      <c r="S200" s="22" t="s">
        <v>163</v>
      </c>
      <c r="T200" s="22" t="s">
        <v>164</v>
      </c>
      <c r="U200" s="22" t="s">
        <v>165</v>
      </c>
      <c r="V200" s="22" t="s">
        <v>165</v>
      </c>
      <c r="W200" s="22">
        <v>8.9232166999999993</v>
      </c>
      <c r="X200" s="22">
        <v>26.255483000000002</v>
      </c>
      <c r="Y200" s="22" t="s">
        <v>370</v>
      </c>
      <c r="Z200" s="22" t="s">
        <v>37</v>
      </c>
      <c r="AA200" s="21" t="s">
        <v>45</v>
      </c>
      <c r="AB200" s="22" t="s">
        <v>281</v>
      </c>
      <c r="AC200" s="22" t="s">
        <v>372</v>
      </c>
      <c r="AD200" s="22" t="s">
        <v>375</v>
      </c>
      <c r="AE200" s="22" t="s">
        <v>1049</v>
      </c>
      <c r="AF200" s="22" t="s">
        <v>373</v>
      </c>
      <c r="AG200" s="22" t="s">
        <v>68</v>
      </c>
      <c r="AH200" s="22" t="s">
        <v>68</v>
      </c>
      <c r="AI200" s="22" t="s">
        <v>68</v>
      </c>
      <c r="AJ200" s="22" t="s">
        <v>68</v>
      </c>
      <c r="AK200" s="22" t="s">
        <v>68</v>
      </c>
      <c r="AL200" s="22" t="s">
        <v>373</v>
      </c>
      <c r="AM200" s="22">
        <v>16075</v>
      </c>
      <c r="AN200" s="22">
        <v>3215</v>
      </c>
      <c r="AO200" s="22" t="s">
        <v>395</v>
      </c>
      <c r="AP200" s="22" t="s">
        <v>68</v>
      </c>
      <c r="AQ200" s="37">
        <v>181</v>
      </c>
      <c r="AR200" s="37">
        <v>1086</v>
      </c>
      <c r="AS200" s="37">
        <v>0</v>
      </c>
      <c r="AT200" s="37">
        <v>0</v>
      </c>
      <c r="AU200" s="37">
        <v>0</v>
      </c>
      <c r="AV200" s="37">
        <v>0</v>
      </c>
      <c r="AW200" s="24">
        <f>Table7[[#This Row],[Affected population: IDP (HH) ]]+Table7[[#This Row],[Affected population: Returnee (HH) ]]+Table7[[#This Row],[Affected population: Relocated (HH) ]]</f>
        <v>181</v>
      </c>
      <c r="AX200" s="24">
        <f>Table7[[#This Row],[Affected population: IDP (ind) ]]+Table7[[#This Row],[Affected population: Returnee (ind) ]]+Table7[[#This Row],[Affected population: Relocated (ind) ]]</f>
        <v>1086</v>
      </c>
      <c r="AY200" s="37">
        <v>68</v>
      </c>
      <c r="AZ200" s="37">
        <v>50</v>
      </c>
      <c r="BA200" s="37">
        <v>90</v>
      </c>
      <c r="BB200" s="37">
        <v>75</v>
      </c>
      <c r="BC200" s="37">
        <v>100</v>
      </c>
      <c r="BD200" s="37">
        <v>152</v>
      </c>
      <c r="BE200" s="37">
        <v>160</v>
      </c>
      <c r="BF200" s="37">
        <v>318</v>
      </c>
      <c r="BG200" s="37">
        <v>25</v>
      </c>
      <c r="BH200" s="37">
        <v>48</v>
      </c>
      <c r="BI200" s="24">
        <f>Table7[[#This Row],[M &lt;1]]+Table7[[#This Row],[M 1-5]]+Table7[[#This Row],[M 6-17]]+Table7[[#This Row],[M 18-59 ]]+Table7[[#This Row],[M &gt;60]]</f>
        <v>443</v>
      </c>
      <c r="BJ200" s="24">
        <f>Table7[[#This Row],[F &lt;1]]+Table7[[#This Row],[F 1-5]]+Table7[[#This Row],[F 6-17 ]]+Table7[[#This Row],[F 18-59]]+Table7[[#This Row],[F &gt;60 ]]</f>
        <v>643</v>
      </c>
      <c r="BK200" s="24">
        <f>Table7[[#This Row],[M total]]+Table7[[#This Row],[F total]]</f>
        <v>1086</v>
      </c>
      <c r="BL200" s="24" t="b">
        <f>Table7[[#This Row],[Total individuals]]=Table7[[#This Row],[Total affected population individuals]]</f>
        <v>1</v>
      </c>
      <c r="BM200" s="22" t="s">
        <v>1050</v>
      </c>
      <c r="BN200" s="22" t="s">
        <v>816</v>
      </c>
      <c r="BO200" s="22" t="s">
        <v>816</v>
      </c>
      <c r="BP200" s="22" t="s">
        <v>844</v>
      </c>
      <c r="BQ200" s="22" t="s">
        <v>846</v>
      </c>
      <c r="BR200" s="22" t="s">
        <v>816</v>
      </c>
      <c r="BS200" s="22" t="s">
        <v>846</v>
      </c>
      <c r="BT200" s="22" t="s">
        <v>373</v>
      </c>
      <c r="BU200" s="22" t="s">
        <v>68</v>
      </c>
      <c r="BV200" s="22" t="s">
        <v>373</v>
      </c>
      <c r="BW200" s="22" t="s">
        <v>373</v>
      </c>
      <c r="BX200" s="22" t="s">
        <v>373</v>
      </c>
      <c r="BY200" s="22" t="s">
        <v>866</v>
      </c>
      <c r="BZ200" s="22" t="s">
        <v>373</v>
      </c>
      <c r="CA200" s="22" t="s">
        <v>852</v>
      </c>
      <c r="CB200" s="22" t="s">
        <v>375</v>
      </c>
      <c r="CC200" s="22" t="s">
        <v>377</v>
      </c>
      <c r="CE200" s="22" t="s">
        <v>430</v>
      </c>
      <c r="CF200" s="22"/>
    </row>
    <row r="201" spans="1:84" s="21" customFormat="1">
      <c r="A201" s="20">
        <v>44114</v>
      </c>
      <c r="B201" s="20">
        <v>44055</v>
      </c>
      <c r="C201" s="20">
        <v>44092</v>
      </c>
      <c r="D201" s="22" t="s">
        <v>419</v>
      </c>
      <c r="E201" s="22" t="s">
        <v>83</v>
      </c>
      <c r="F201" s="22" t="s">
        <v>166</v>
      </c>
      <c r="G201" s="22" t="s">
        <v>167</v>
      </c>
      <c r="H201" s="22" t="s">
        <v>174</v>
      </c>
      <c r="I201" s="22" t="s">
        <v>167</v>
      </c>
      <c r="J201" s="22" t="s">
        <v>1051</v>
      </c>
      <c r="K201" s="22" t="s">
        <v>1052</v>
      </c>
      <c r="L201" s="23">
        <v>8.3063339999999997</v>
      </c>
      <c r="M201" s="23">
        <v>30.139756999999999</v>
      </c>
      <c r="N201" s="23" t="s">
        <v>28</v>
      </c>
      <c r="O201" s="22" t="s">
        <v>67</v>
      </c>
      <c r="P201" s="28" t="s">
        <v>419</v>
      </c>
      <c r="Q201" s="22" t="s">
        <v>83</v>
      </c>
      <c r="R201" s="22" t="s">
        <v>166</v>
      </c>
      <c r="S201" s="22" t="s">
        <v>167</v>
      </c>
      <c r="T201" s="22" t="s">
        <v>170</v>
      </c>
      <c r="U201" s="22" t="s">
        <v>171</v>
      </c>
      <c r="V201" s="22" t="s">
        <v>1053</v>
      </c>
      <c r="W201" s="22">
        <v>8.1884169999999994</v>
      </c>
      <c r="X201" s="22">
        <v>30.258749999999999</v>
      </c>
      <c r="Y201" s="22" t="s">
        <v>1030</v>
      </c>
      <c r="Z201" s="22" t="s">
        <v>37</v>
      </c>
      <c r="AA201" s="21" t="s">
        <v>45</v>
      </c>
      <c r="AB201" s="22" t="s">
        <v>281</v>
      </c>
      <c r="AC201" s="22" t="s">
        <v>372</v>
      </c>
      <c r="AD201" s="22" t="s">
        <v>375</v>
      </c>
      <c r="AE201" s="22" t="s">
        <v>456</v>
      </c>
      <c r="AF201" s="22" t="s">
        <v>373</v>
      </c>
      <c r="AG201" s="22" t="s">
        <v>68</v>
      </c>
      <c r="AH201" s="22" t="s">
        <v>68</v>
      </c>
      <c r="AI201" s="22" t="s">
        <v>68</v>
      </c>
      <c r="AJ201" s="22" t="s">
        <v>68</v>
      </c>
      <c r="AK201" s="22" t="s">
        <v>68</v>
      </c>
      <c r="AL201" s="22" t="s">
        <v>373</v>
      </c>
      <c r="AM201" s="22">
        <v>180</v>
      </c>
      <c r="AN201" s="22">
        <v>1080</v>
      </c>
      <c r="AO201" s="22" t="s">
        <v>393</v>
      </c>
      <c r="AP201" s="22" t="s">
        <v>448</v>
      </c>
      <c r="AQ201" s="37">
        <v>100</v>
      </c>
      <c r="AR201" s="37">
        <v>600</v>
      </c>
      <c r="AS201" s="37">
        <v>0</v>
      </c>
      <c r="AT201" s="37">
        <v>0</v>
      </c>
      <c r="AU201" s="37">
        <v>0</v>
      </c>
      <c r="AV201" s="37">
        <v>0</v>
      </c>
      <c r="AW201" s="24">
        <f>Table7[[#This Row],[Affected population: IDP (HH) ]]+Table7[[#This Row],[Affected population: Returnee (HH) ]]+Table7[[#This Row],[Affected population: Relocated (HH) ]]</f>
        <v>100</v>
      </c>
      <c r="AX201" s="24">
        <f>Table7[[#This Row],[Affected population: IDP (ind) ]]+Table7[[#This Row],[Affected population: Returnee (ind) ]]+Table7[[#This Row],[Affected population: Relocated (ind) ]]</f>
        <v>600</v>
      </c>
      <c r="AY201" s="37">
        <v>33</v>
      </c>
      <c r="AZ201" s="37">
        <v>45</v>
      </c>
      <c r="BA201" s="37">
        <v>79</v>
      </c>
      <c r="BB201" s="37">
        <v>90</v>
      </c>
      <c r="BC201" s="37">
        <v>59</v>
      </c>
      <c r="BD201" s="37">
        <v>88</v>
      </c>
      <c r="BE201" s="37">
        <v>80</v>
      </c>
      <c r="BF201" s="37">
        <v>63</v>
      </c>
      <c r="BG201" s="37">
        <v>29</v>
      </c>
      <c r="BH201" s="37">
        <v>34</v>
      </c>
      <c r="BI201" s="24">
        <f>Table7[[#This Row],[M &lt;1]]+Table7[[#This Row],[M 1-5]]+Table7[[#This Row],[M 6-17]]+Table7[[#This Row],[M 18-59 ]]+Table7[[#This Row],[M &gt;60]]</f>
        <v>280</v>
      </c>
      <c r="BJ201" s="24">
        <f>Table7[[#This Row],[F &lt;1]]+Table7[[#This Row],[F 1-5]]+Table7[[#This Row],[F 6-17 ]]+Table7[[#This Row],[F 18-59]]+Table7[[#This Row],[F &gt;60 ]]</f>
        <v>320</v>
      </c>
      <c r="BK201" s="24">
        <f>Table7[[#This Row],[M total]]+Table7[[#This Row],[F total]]</f>
        <v>600</v>
      </c>
      <c r="BL201" s="24" t="b">
        <f>Table7[[#This Row],[Total individuals]]=Table7[[#This Row],[Total affected population individuals]]</f>
        <v>1</v>
      </c>
      <c r="BM201" s="22" t="s">
        <v>816</v>
      </c>
      <c r="BN201" s="22" t="s">
        <v>816</v>
      </c>
      <c r="BO201" s="22" t="s">
        <v>816</v>
      </c>
      <c r="BP201" s="22" t="s">
        <v>844</v>
      </c>
      <c r="BQ201" s="22" t="s">
        <v>816</v>
      </c>
      <c r="BR201" s="22" t="s">
        <v>846</v>
      </c>
      <c r="BS201" s="22" t="s">
        <v>816</v>
      </c>
      <c r="BT201" s="22" t="s">
        <v>373</v>
      </c>
      <c r="BU201" s="22" t="s">
        <v>68</v>
      </c>
      <c r="BV201" s="22" t="s">
        <v>373</v>
      </c>
      <c r="BW201" s="22" t="s">
        <v>373</v>
      </c>
      <c r="BX201" s="22" t="s">
        <v>373</v>
      </c>
      <c r="BY201" s="22" t="s">
        <v>852</v>
      </c>
      <c r="BZ201" s="22" t="s">
        <v>373</v>
      </c>
      <c r="CA201" s="22" t="s">
        <v>375</v>
      </c>
      <c r="CB201" s="22" t="s">
        <v>373</v>
      </c>
      <c r="CC201" s="22" t="s">
        <v>377</v>
      </c>
      <c r="CE201" s="22" t="s">
        <v>430</v>
      </c>
      <c r="CF201" s="22"/>
    </row>
    <row r="202" spans="1:84" s="21" customFormat="1">
      <c r="A202" s="20">
        <v>44114</v>
      </c>
      <c r="B202" s="20">
        <v>44105</v>
      </c>
      <c r="C202" s="20">
        <v>44114</v>
      </c>
      <c r="D202" s="22" t="s">
        <v>1047</v>
      </c>
      <c r="E202" s="22" t="s">
        <v>79</v>
      </c>
      <c r="F202" s="22" t="s">
        <v>152</v>
      </c>
      <c r="G202" s="22" t="s">
        <v>153</v>
      </c>
      <c r="H202" s="22" t="s">
        <v>156</v>
      </c>
      <c r="I202" s="22" t="s">
        <v>157</v>
      </c>
      <c r="J202" s="22"/>
      <c r="K202" s="22" t="s">
        <v>1054</v>
      </c>
      <c r="L202" s="23">
        <v>9.0189430000000002</v>
      </c>
      <c r="M202" s="23">
        <v>27.233194999999998</v>
      </c>
      <c r="N202" s="23" t="s">
        <v>30</v>
      </c>
      <c r="O202" s="22" t="s">
        <v>67</v>
      </c>
      <c r="P202" s="28" t="s">
        <v>1047</v>
      </c>
      <c r="Q202" s="22" t="s">
        <v>79</v>
      </c>
      <c r="R202" s="22" t="s">
        <v>152</v>
      </c>
      <c r="S202" s="22" t="s">
        <v>153</v>
      </c>
      <c r="T202" s="22" t="s">
        <v>156</v>
      </c>
      <c r="U202" s="22" t="s">
        <v>157</v>
      </c>
      <c r="V202" s="22" t="s">
        <v>1054</v>
      </c>
      <c r="W202" s="22">
        <v>9.0189430000000002</v>
      </c>
      <c r="X202" s="22">
        <v>27.233194999999998</v>
      </c>
      <c r="Y202" s="22" t="s">
        <v>370</v>
      </c>
      <c r="Z202" s="22" t="s">
        <v>37</v>
      </c>
      <c r="AA202" s="21" t="s">
        <v>45</v>
      </c>
      <c r="AB202" s="22" t="s">
        <v>281</v>
      </c>
      <c r="AC202" s="22" t="s">
        <v>372</v>
      </c>
      <c r="AD202" s="22" t="s">
        <v>375</v>
      </c>
      <c r="AE202" s="22" t="s">
        <v>1049</v>
      </c>
      <c r="AF202" s="22" t="s">
        <v>373</v>
      </c>
      <c r="AG202" s="22" t="s">
        <v>68</v>
      </c>
      <c r="AH202" s="22" t="s">
        <v>68</v>
      </c>
      <c r="AI202" s="22" t="s">
        <v>68</v>
      </c>
      <c r="AJ202" s="22" t="s">
        <v>68</v>
      </c>
      <c r="AK202" s="22" t="s">
        <v>68</v>
      </c>
      <c r="AL202" s="22" t="s">
        <v>373</v>
      </c>
      <c r="AM202" s="22" t="s">
        <v>377</v>
      </c>
      <c r="AN202" s="22" t="s">
        <v>377</v>
      </c>
      <c r="AO202" s="22" t="s">
        <v>395</v>
      </c>
      <c r="AP202" s="22" t="s">
        <v>68</v>
      </c>
      <c r="AQ202" s="37">
        <v>2688</v>
      </c>
      <c r="AR202" s="37">
        <v>12096</v>
      </c>
      <c r="AS202" s="37">
        <v>0</v>
      </c>
      <c r="AT202" s="37">
        <v>0</v>
      </c>
      <c r="AU202" s="37">
        <v>0</v>
      </c>
      <c r="AV202" s="37">
        <v>0</v>
      </c>
      <c r="AW202" s="24">
        <f>Table7[[#This Row],[Affected population: IDP (HH) ]]+Table7[[#This Row],[Affected population: Returnee (HH) ]]+Table7[[#This Row],[Affected population: Relocated (HH) ]]</f>
        <v>2688</v>
      </c>
      <c r="AX202" s="24">
        <f>Table7[[#This Row],[Affected population: IDP (ind) ]]+Table7[[#This Row],[Affected population: Returnee (ind) ]]+Table7[[#This Row],[Affected population: Relocated (ind) ]]</f>
        <v>12096</v>
      </c>
      <c r="AY202" s="37">
        <v>215</v>
      </c>
      <c r="AZ202" s="37">
        <v>150</v>
      </c>
      <c r="BA202" s="37">
        <v>730</v>
      </c>
      <c r="BB202" s="37">
        <v>1223</v>
      </c>
      <c r="BC202" s="37">
        <v>980</v>
      </c>
      <c r="BD202" s="37">
        <v>2228</v>
      </c>
      <c r="BE202" s="37">
        <v>1820</v>
      </c>
      <c r="BF202" s="37">
        <v>3579</v>
      </c>
      <c r="BG202" s="37">
        <v>491</v>
      </c>
      <c r="BH202" s="37">
        <v>680</v>
      </c>
      <c r="BI202" s="24">
        <f>Table7[[#This Row],[M &lt;1]]+Table7[[#This Row],[M 1-5]]+Table7[[#This Row],[M 6-17]]+Table7[[#This Row],[M 18-59 ]]+Table7[[#This Row],[M &gt;60]]</f>
        <v>4236</v>
      </c>
      <c r="BJ202" s="24">
        <f>Table7[[#This Row],[F &lt;1]]+Table7[[#This Row],[F 1-5]]+Table7[[#This Row],[F 6-17 ]]+Table7[[#This Row],[F 18-59]]+Table7[[#This Row],[F &gt;60 ]]</f>
        <v>7860</v>
      </c>
      <c r="BK202" s="24">
        <f>Table7[[#This Row],[M total]]+Table7[[#This Row],[F total]]</f>
        <v>12096</v>
      </c>
      <c r="BL202" s="24" t="b">
        <f>Table7[[#This Row],[Total individuals]]=Table7[[#This Row],[Total affected population individuals]]</f>
        <v>1</v>
      </c>
      <c r="BM202" s="22" t="s">
        <v>1050</v>
      </c>
      <c r="BN202" s="22" t="s">
        <v>816</v>
      </c>
      <c r="BO202" s="22" t="s">
        <v>816</v>
      </c>
      <c r="BP202" s="22" t="s">
        <v>846</v>
      </c>
      <c r="BQ202" s="22" t="s">
        <v>816</v>
      </c>
      <c r="BR202" s="22" t="s">
        <v>816</v>
      </c>
      <c r="BS202" s="22" t="s">
        <v>846</v>
      </c>
      <c r="BT202" s="22" t="s">
        <v>373</v>
      </c>
      <c r="BU202" s="22" t="s">
        <v>68</v>
      </c>
      <c r="BV202" s="22" t="s">
        <v>373</v>
      </c>
      <c r="BW202" s="22" t="s">
        <v>373</v>
      </c>
      <c r="BX202" s="22" t="s">
        <v>373</v>
      </c>
      <c r="BY202" s="22" t="s">
        <v>852</v>
      </c>
      <c r="BZ202" s="22" t="s">
        <v>373</v>
      </c>
      <c r="CA202" s="22" t="s">
        <v>373</v>
      </c>
      <c r="CB202" s="22" t="s">
        <v>375</v>
      </c>
      <c r="CC202" s="22" t="s">
        <v>377</v>
      </c>
      <c r="CE202" s="22" t="s">
        <v>430</v>
      </c>
      <c r="CF202" s="22"/>
    </row>
    <row r="203" spans="1:84" s="21" customFormat="1">
      <c r="A203" s="20">
        <v>44116</v>
      </c>
      <c r="B203" s="20">
        <v>44051</v>
      </c>
      <c r="C203" s="20">
        <v>44095</v>
      </c>
      <c r="D203" s="22" t="s">
        <v>419</v>
      </c>
      <c r="E203" s="22" t="s">
        <v>83</v>
      </c>
      <c r="F203" s="22" t="s">
        <v>166</v>
      </c>
      <c r="G203" s="22" t="s">
        <v>167</v>
      </c>
      <c r="H203" s="22" t="s">
        <v>168</v>
      </c>
      <c r="I203" s="22" t="s">
        <v>169</v>
      </c>
      <c r="J203" s="22" t="s">
        <v>1055</v>
      </c>
      <c r="K203" s="22" t="s">
        <v>1056</v>
      </c>
      <c r="L203" s="23">
        <v>8.2908670000000004</v>
      </c>
      <c r="M203" s="23">
        <v>30.23385</v>
      </c>
      <c r="N203" s="23" t="s">
        <v>30</v>
      </c>
      <c r="O203" s="22" t="s">
        <v>67</v>
      </c>
      <c r="P203" s="28" t="s">
        <v>419</v>
      </c>
      <c r="Q203" s="22" t="s">
        <v>83</v>
      </c>
      <c r="R203" s="22" t="s">
        <v>166</v>
      </c>
      <c r="S203" s="22" t="s">
        <v>167</v>
      </c>
      <c r="T203" s="22" t="s">
        <v>168</v>
      </c>
      <c r="U203" s="22" t="s">
        <v>169</v>
      </c>
      <c r="V203" s="22" t="s">
        <v>1057</v>
      </c>
      <c r="W203" s="22">
        <v>8.3072464999999998</v>
      </c>
      <c r="X203" s="22">
        <v>30.213795000000001</v>
      </c>
      <c r="Y203" s="22" t="s">
        <v>370</v>
      </c>
      <c r="Z203" s="22" t="s">
        <v>37</v>
      </c>
      <c r="AA203" s="21" t="s">
        <v>45</v>
      </c>
      <c r="AB203" s="22" t="s">
        <v>281</v>
      </c>
      <c r="AC203" s="22" t="s">
        <v>372</v>
      </c>
      <c r="AD203" s="22" t="s">
        <v>375</v>
      </c>
      <c r="AE203" s="22" t="s">
        <v>1049</v>
      </c>
      <c r="AF203" s="22" t="s">
        <v>373</v>
      </c>
      <c r="AG203" s="22" t="s">
        <v>68</v>
      </c>
      <c r="AH203" s="22" t="s">
        <v>68</v>
      </c>
      <c r="AI203" s="22" t="s">
        <v>68</v>
      </c>
      <c r="AJ203" s="22" t="s">
        <v>68</v>
      </c>
      <c r="AK203" s="22" t="s">
        <v>68</v>
      </c>
      <c r="AL203" s="22" t="s">
        <v>373</v>
      </c>
      <c r="AM203" s="22">
        <v>150</v>
      </c>
      <c r="AN203" s="22">
        <v>900</v>
      </c>
      <c r="AO203" s="22" t="s">
        <v>393</v>
      </c>
      <c r="AP203" s="22" t="s">
        <v>377</v>
      </c>
      <c r="AQ203" s="37">
        <v>640</v>
      </c>
      <c r="AR203" s="37">
        <v>3840</v>
      </c>
      <c r="AS203" s="37">
        <v>0</v>
      </c>
      <c r="AT203" s="37">
        <v>0</v>
      </c>
      <c r="AU203" s="37">
        <v>0</v>
      </c>
      <c r="AV203" s="37">
        <v>0</v>
      </c>
      <c r="AW203" s="24">
        <f>Table7[[#This Row],[Affected population: IDP (HH) ]]+Table7[[#This Row],[Affected population: Returnee (HH) ]]+Table7[[#This Row],[Affected population: Relocated (HH) ]]</f>
        <v>640</v>
      </c>
      <c r="AX203" s="24">
        <f>Table7[[#This Row],[Affected population: IDP (ind) ]]+Table7[[#This Row],[Affected population: Returnee (ind) ]]+Table7[[#This Row],[Affected population: Relocated (ind) ]]</f>
        <v>3840</v>
      </c>
      <c r="AY203" s="37">
        <v>320</v>
      </c>
      <c r="AZ203" s="37">
        <v>313</v>
      </c>
      <c r="BA203" s="37">
        <v>438</v>
      </c>
      <c r="BB203" s="37">
        <v>448</v>
      </c>
      <c r="BC203" s="37">
        <v>476</v>
      </c>
      <c r="BD203" s="37">
        <v>600</v>
      </c>
      <c r="BE203" s="37">
        <v>418</v>
      </c>
      <c r="BF203" s="37">
        <v>476</v>
      </c>
      <c r="BG203" s="37">
        <v>167</v>
      </c>
      <c r="BH203" s="37">
        <v>184</v>
      </c>
      <c r="BI203" s="24">
        <f>Table7[[#This Row],[M &lt;1]]+Table7[[#This Row],[M 1-5]]+Table7[[#This Row],[M 6-17]]+Table7[[#This Row],[M 18-59 ]]+Table7[[#This Row],[M &gt;60]]</f>
        <v>1819</v>
      </c>
      <c r="BJ203" s="24">
        <f>Table7[[#This Row],[F &lt;1]]+Table7[[#This Row],[F 1-5]]+Table7[[#This Row],[F 6-17 ]]+Table7[[#This Row],[F 18-59]]+Table7[[#This Row],[F &gt;60 ]]</f>
        <v>2021</v>
      </c>
      <c r="BK203" s="24">
        <f>Table7[[#This Row],[M total]]+Table7[[#This Row],[F total]]</f>
        <v>3840</v>
      </c>
      <c r="BL203" s="24" t="b">
        <f>Table7[[#This Row],[Total individuals]]=Table7[[#This Row],[Total affected population individuals]]</f>
        <v>1</v>
      </c>
      <c r="BM203" s="22" t="s">
        <v>844</v>
      </c>
      <c r="BN203" s="22" t="s">
        <v>816</v>
      </c>
      <c r="BO203" s="22" t="s">
        <v>816</v>
      </c>
      <c r="BP203" s="22" t="s">
        <v>844</v>
      </c>
      <c r="BQ203" s="22" t="s">
        <v>816</v>
      </c>
      <c r="BR203" s="22" t="s">
        <v>816</v>
      </c>
      <c r="BS203" s="22" t="s">
        <v>816</v>
      </c>
      <c r="BT203" s="22" t="s">
        <v>373</v>
      </c>
      <c r="BU203" s="22" t="s">
        <v>68</v>
      </c>
      <c r="BV203" s="22" t="s">
        <v>852</v>
      </c>
      <c r="BW203" s="22" t="s">
        <v>373</v>
      </c>
      <c r="BX203" s="22" t="s">
        <v>1058</v>
      </c>
      <c r="BY203" s="22" t="s">
        <v>852</v>
      </c>
      <c r="BZ203" s="22" t="s">
        <v>373</v>
      </c>
      <c r="CA203" s="22" t="s">
        <v>373</v>
      </c>
      <c r="CB203" s="22" t="s">
        <v>373</v>
      </c>
      <c r="CC203" s="22" t="s">
        <v>377</v>
      </c>
      <c r="CE203" s="22" t="s">
        <v>430</v>
      </c>
      <c r="CF203" s="22"/>
    </row>
    <row r="204" spans="1:84" s="21" customFormat="1">
      <c r="A204" s="20">
        <v>44117</v>
      </c>
      <c r="B204" s="20">
        <v>44052</v>
      </c>
      <c r="C204" s="20">
        <v>44056</v>
      </c>
      <c r="D204" s="22" t="s">
        <v>419</v>
      </c>
      <c r="E204" s="22" t="s">
        <v>83</v>
      </c>
      <c r="F204" s="22" t="s">
        <v>166</v>
      </c>
      <c r="G204" s="22" t="s">
        <v>167</v>
      </c>
      <c r="H204" s="22" t="s">
        <v>175</v>
      </c>
      <c r="I204" s="22" t="s">
        <v>176</v>
      </c>
      <c r="J204" s="22"/>
      <c r="K204" s="22" t="s">
        <v>169</v>
      </c>
      <c r="L204" s="23">
        <v>8.2055120000000006</v>
      </c>
      <c r="M204" s="23">
        <v>30.245100999999998</v>
      </c>
      <c r="N204" s="23" t="s">
        <v>28</v>
      </c>
      <c r="O204" s="22" t="s">
        <v>67</v>
      </c>
      <c r="P204" s="28" t="s">
        <v>419</v>
      </c>
      <c r="Q204" s="22" t="s">
        <v>83</v>
      </c>
      <c r="R204" s="22" t="s">
        <v>166</v>
      </c>
      <c r="S204" s="22" t="s">
        <v>167</v>
      </c>
      <c r="T204" s="22" t="s">
        <v>168</v>
      </c>
      <c r="U204" s="22" t="s">
        <v>169</v>
      </c>
      <c r="V204" s="22" t="s">
        <v>1059</v>
      </c>
      <c r="W204" s="22">
        <v>8.1884169999999994</v>
      </c>
      <c r="X204" s="22">
        <v>30.258749999999999</v>
      </c>
      <c r="Y204" s="22" t="s">
        <v>469</v>
      </c>
      <c r="Z204" s="22" t="s">
        <v>37</v>
      </c>
      <c r="AA204" s="21" t="s">
        <v>45</v>
      </c>
      <c r="AB204" s="22" t="s">
        <v>281</v>
      </c>
      <c r="AC204" s="22" t="s">
        <v>372</v>
      </c>
      <c r="AD204" s="22" t="s">
        <v>375</v>
      </c>
      <c r="AE204" s="22" t="s">
        <v>456</v>
      </c>
      <c r="AF204" s="22" t="s">
        <v>373</v>
      </c>
      <c r="AG204" s="22" t="s">
        <v>68</v>
      </c>
      <c r="AH204" s="22" t="s">
        <v>68</v>
      </c>
      <c r="AI204" s="22" t="s">
        <v>68</v>
      </c>
      <c r="AJ204" s="22" t="s">
        <v>68</v>
      </c>
      <c r="AK204" s="22" t="s">
        <v>68</v>
      </c>
      <c r="AL204" s="22" t="s">
        <v>373</v>
      </c>
      <c r="AM204" s="22">
        <v>150</v>
      </c>
      <c r="AN204" s="22">
        <v>1050</v>
      </c>
      <c r="AO204" s="22" t="s">
        <v>456</v>
      </c>
      <c r="AP204" s="22" t="s">
        <v>448</v>
      </c>
      <c r="AQ204" s="37">
        <v>630</v>
      </c>
      <c r="AR204" s="37">
        <v>3780</v>
      </c>
      <c r="AS204" s="37">
        <v>0</v>
      </c>
      <c r="AT204" s="37">
        <v>0</v>
      </c>
      <c r="AU204" s="37">
        <v>0</v>
      </c>
      <c r="AV204" s="37">
        <v>0</v>
      </c>
      <c r="AW204" s="24">
        <f>Table7[[#This Row],[Affected population: IDP (HH) ]]+Table7[[#This Row],[Affected population: Returnee (HH) ]]+Table7[[#This Row],[Affected population: Relocated (HH) ]]</f>
        <v>630</v>
      </c>
      <c r="AX204" s="24">
        <f>Table7[[#This Row],[Affected population: IDP (ind) ]]+Table7[[#This Row],[Affected population: Returnee (ind) ]]+Table7[[#This Row],[Affected population: Relocated (ind) ]]</f>
        <v>3780</v>
      </c>
      <c r="AY204" s="37">
        <v>311</v>
      </c>
      <c r="AZ204" s="37">
        <v>307</v>
      </c>
      <c r="BA204" s="37">
        <v>412</v>
      </c>
      <c r="BB204" s="37">
        <v>448</v>
      </c>
      <c r="BC204" s="37">
        <v>479</v>
      </c>
      <c r="BD204" s="37">
        <v>598</v>
      </c>
      <c r="BE204" s="37">
        <v>413</v>
      </c>
      <c r="BF204" s="37">
        <v>406</v>
      </c>
      <c r="BG204" s="37">
        <v>212</v>
      </c>
      <c r="BH204" s="37">
        <v>194</v>
      </c>
      <c r="BI204" s="24">
        <f>Table7[[#This Row],[M &lt;1]]+Table7[[#This Row],[M 1-5]]+Table7[[#This Row],[M 6-17]]+Table7[[#This Row],[M 18-59 ]]+Table7[[#This Row],[M &gt;60]]</f>
        <v>1827</v>
      </c>
      <c r="BJ204" s="24">
        <f>Table7[[#This Row],[F &lt;1]]+Table7[[#This Row],[F 1-5]]+Table7[[#This Row],[F 6-17 ]]+Table7[[#This Row],[F 18-59]]+Table7[[#This Row],[F &gt;60 ]]</f>
        <v>1953</v>
      </c>
      <c r="BK204" s="24">
        <f>Table7[[#This Row],[M total]]+Table7[[#This Row],[F total]]</f>
        <v>3780</v>
      </c>
      <c r="BL204" s="24" t="b">
        <f>Table7[[#This Row],[Total individuals]]=Table7[[#This Row],[Total affected population individuals]]</f>
        <v>1</v>
      </c>
      <c r="BM204" s="22" t="s">
        <v>816</v>
      </c>
      <c r="BN204" s="22" t="s">
        <v>816</v>
      </c>
      <c r="BO204" s="22" t="s">
        <v>816</v>
      </c>
      <c r="BP204" s="22" t="s">
        <v>816</v>
      </c>
      <c r="BQ204" s="22" t="s">
        <v>816</v>
      </c>
      <c r="BR204" s="22" t="s">
        <v>816</v>
      </c>
      <c r="BS204" s="22" t="s">
        <v>816</v>
      </c>
      <c r="BT204" s="22" t="s">
        <v>373</v>
      </c>
      <c r="BU204" s="22" t="s">
        <v>68</v>
      </c>
      <c r="BV204" s="22" t="s">
        <v>373</v>
      </c>
      <c r="BW204" s="22" t="s">
        <v>373</v>
      </c>
      <c r="BX204" s="22" t="s">
        <v>373</v>
      </c>
      <c r="BY204" s="22" t="s">
        <v>373</v>
      </c>
      <c r="BZ204" s="22" t="s">
        <v>373</v>
      </c>
      <c r="CA204" s="22" t="s">
        <v>373</v>
      </c>
      <c r="CB204" s="22" t="s">
        <v>373</v>
      </c>
      <c r="CC204" s="22" t="s">
        <v>373</v>
      </c>
      <c r="CE204" s="22" t="s">
        <v>430</v>
      </c>
      <c r="CF204" s="22"/>
    </row>
    <row r="205" spans="1:84" s="21" customFormat="1">
      <c r="A205" s="20">
        <v>44117</v>
      </c>
      <c r="B205" s="20">
        <v>44052</v>
      </c>
      <c r="C205" s="20">
        <v>44061</v>
      </c>
      <c r="D205" s="22" t="s">
        <v>419</v>
      </c>
      <c r="E205" s="22" t="s">
        <v>83</v>
      </c>
      <c r="F205" s="22" t="s">
        <v>166</v>
      </c>
      <c r="G205" s="15" t="s">
        <v>167</v>
      </c>
      <c r="H205" s="22" t="s">
        <v>168</v>
      </c>
      <c r="I205" s="22" t="s">
        <v>169</v>
      </c>
      <c r="J205" s="22" t="s">
        <v>1060</v>
      </c>
      <c r="K205" s="22" t="s">
        <v>1061</v>
      </c>
      <c r="L205" s="23">
        <v>8.3330362999999998</v>
      </c>
      <c r="M205" s="23">
        <v>30.214860000000002</v>
      </c>
      <c r="N205" s="23" t="s">
        <v>30</v>
      </c>
      <c r="O205" s="22" t="s">
        <v>67</v>
      </c>
      <c r="P205" s="28" t="s">
        <v>419</v>
      </c>
      <c r="Q205" s="22" t="s">
        <v>83</v>
      </c>
      <c r="R205" s="22" t="s">
        <v>166</v>
      </c>
      <c r="S205" s="22" t="s">
        <v>167</v>
      </c>
      <c r="T205" s="22" t="s">
        <v>168</v>
      </c>
      <c r="U205" s="22" t="s">
        <v>169</v>
      </c>
      <c r="V205" s="22" t="s">
        <v>1062</v>
      </c>
      <c r="W205" s="22">
        <v>8.1884169999999994</v>
      </c>
      <c r="X205" s="22">
        <v>30.258749999999999</v>
      </c>
      <c r="Y205" s="22" t="s">
        <v>1030</v>
      </c>
      <c r="Z205" s="22" t="s">
        <v>37</v>
      </c>
      <c r="AA205" s="21" t="s">
        <v>45</v>
      </c>
      <c r="AB205" s="22" t="s">
        <v>281</v>
      </c>
      <c r="AC205" s="22" t="s">
        <v>372</v>
      </c>
      <c r="AD205" s="22" t="s">
        <v>375</v>
      </c>
      <c r="AE205" s="22" t="s">
        <v>456</v>
      </c>
      <c r="AF205" s="22" t="s">
        <v>373</v>
      </c>
      <c r="AG205" s="22" t="s">
        <v>68</v>
      </c>
      <c r="AH205" s="22" t="s">
        <v>68</v>
      </c>
      <c r="AI205" s="22" t="s">
        <v>68</v>
      </c>
      <c r="AJ205" s="22" t="s">
        <v>68</v>
      </c>
      <c r="AK205" s="22" t="s">
        <v>68</v>
      </c>
      <c r="AL205" s="22" t="s">
        <v>373</v>
      </c>
      <c r="AM205" s="22">
        <v>150</v>
      </c>
      <c r="AN205" s="22">
        <v>1050</v>
      </c>
      <c r="AO205" s="22" t="s">
        <v>1063</v>
      </c>
      <c r="AP205" s="22" t="s">
        <v>448</v>
      </c>
      <c r="AQ205" s="37">
        <v>630</v>
      </c>
      <c r="AR205" s="37">
        <v>3780</v>
      </c>
      <c r="AS205" s="37">
        <v>0</v>
      </c>
      <c r="AT205" s="37">
        <v>0</v>
      </c>
      <c r="AU205" s="37">
        <v>0</v>
      </c>
      <c r="AV205" s="37">
        <v>0</v>
      </c>
      <c r="AW205" s="24">
        <f>Table7[[#This Row],[Affected population: IDP (HH) ]]+Table7[[#This Row],[Affected population: Returnee (HH) ]]+Table7[[#This Row],[Affected population: Relocated (HH) ]]</f>
        <v>630</v>
      </c>
      <c r="AX205" s="24">
        <f>Table7[[#This Row],[Affected population: IDP (ind) ]]+Table7[[#This Row],[Affected population: Returnee (ind) ]]+Table7[[#This Row],[Affected population: Relocated (ind) ]]</f>
        <v>3780</v>
      </c>
      <c r="AY205" s="37">
        <v>311</v>
      </c>
      <c r="AZ205" s="37">
        <v>307</v>
      </c>
      <c r="BA205" s="37">
        <v>412</v>
      </c>
      <c r="BB205" s="37">
        <v>448</v>
      </c>
      <c r="BC205" s="37">
        <v>479</v>
      </c>
      <c r="BD205" s="37">
        <v>598</v>
      </c>
      <c r="BE205" s="37">
        <v>413</v>
      </c>
      <c r="BF205" s="37">
        <v>406</v>
      </c>
      <c r="BG205" s="37">
        <v>212</v>
      </c>
      <c r="BH205" s="37">
        <v>194</v>
      </c>
      <c r="BI205" s="24">
        <f>Table7[[#This Row],[M &lt;1]]+Table7[[#This Row],[M 1-5]]+Table7[[#This Row],[M 6-17]]+Table7[[#This Row],[M 18-59 ]]+Table7[[#This Row],[M &gt;60]]</f>
        <v>1827</v>
      </c>
      <c r="BJ205" s="24">
        <f>Table7[[#This Row],[F &lt;1]]+Table7[[#This Row],[F 1-5]]+Table7[[#This Row],[F 6-17 ]]+Table7[[#This Row],[F 18-59]]+Table7[[#This Row],[F &gt;60 ]]</f>
        <v>1953</v>
      </c>
      <c r="BK205" s="24">
        <f>Table7[[#This Row],[M total]]+Table7[[#This Row],[F total]]</f>
        <v>3780</v>
      </c>
      <c r="BL205" s="24" t="b">
        <f>Table7[[#This Row],[Total individuals]]=Table7[[#This Row],[Total affected population individuals]]</f>
        <v>1</v>
      </c>
      <c r="BM205" s="22" t="s">
        <v>816</v>
      </c>
      <c r="BN205" s="22" t="s">
        <v>816</v>
      </c>
      <c r="BO205" s="22" t="s">
        <v>816</v>
      </c>
      <c r="BP205" s="22" t="s">
        <v>816</v>
      </c>
      <c r="BQ205" s="22" t="s">
        <v>816</v>
      </c>
      <c r="BR205" s="22" t="s">
        <v>816</v>
      </c>
      <c r="BS205" s="22" t="s">
        <v>816</v>
      </c>
      <c r="BT205" s="22" t="s">
        <v>373</v>
      </c>
      <c r="BU205" s="22" t="s">
        <v>68</v>
      </c>
      <c r="BV205" s="22" t="s">
        <v>373</v>
      </c>
      <c r="BW205" s="22" t="s">
        <v>373</v>
      </c>
      <c r="BX205" s="22" t="s">
        <v>373</v>
      </c>
      <c r="BY205" s="22" t="s">
        <v>373</v>
      </c>
      <c r="BZ205" s="22" t="s">
        <v>373</v>
      </c>
      <c r="CA205" s="22" t="s">
        <v>373</v>
      </c>
      <c r="CB205" s="22" t="s">
        <v>373</v>
      </c>
      <c r="CC205" s="22" t="s">
        <v>377</v>
      </c>
      <c r="CE205" s="22" t="s">
        <v>430</v>
      </c>
      <c r="CF205" s="22"/>
    </row>
    <row r="206" spans="1:84" s="21" customFormat="1">
      <c r="A206" s="20">
        <v>44118</v>
      </c>
      <c r="B206" s="20">
        <v>44105</v>
      </c>
      <c r="C206" s="20">
        <v>44118</v>
      </c>
      <c r="D206" s="22" t="s">
        <v>1047</v>
      </c>
      <c r="E206" s="22" t="s">
        <v>79</v>
      </c>
      <c r="F206" s="22" t="s">
        <v>152</v>
      </c>
      <c r="G206" s="22" t="s">
        <v>153</v>
      </c>
      <c r="H206" s="22" t="s">
        <v>160</v>
      </c>
      <c r="I206" s="22" t="s">
        <v>161</v>
      </c>
      <c r="J206" s="22"/>
      <c r="K206" s="22" t="s">
        <v>1064</v>
      </c>
      <c r="L206" s="23">
        <v>9.0713830000000009</v>
      </c>
      <c r="M206" s="23">
        <v>26.540482999999998</v>
      </c>
      <c r="N206" s="23" t="s">
        <v>30</v>
      </c>
      <c r="O206" s="22" t="s">
        <v>67</v>
      </c>
      <c r="P206" s="28" t="s">
        <v>1047</v>
      </c>
      <c r="Q206" s="22" t="s">
        <v>79</v>
      </c>
      <c r="R206" s="22" t="s">
        <v>152</v>
      </c>
      <c r="S206" s="22" t="s">
        <v>153</v>
      </c>
      <c r="T206" s="22" t="s">
        <v>160</v>
      </c>
      <c r="U206" s="22" t="s">
        <v>161</v>
      </c>
      <c r="V206" s="22" t="s">
        <v>1064</v>
      </c>
      <c r="W206" s="22">
        <v>9.0713830000000009</v>
      </c>
      <c r="X206" s="22">
        <v>26.540482999999998</v>
      </c>
      <c r="Y206" s="22" t="s">
        <v>370</v>
      </c>
      <c r="Z206" s="22" t="s">
        <v>37</v>
      </c>
      <c r="AA206" s="21" t="s">
        <v>45</v>
      </c>
      <c r="AB206" s="22" t="s">
        <v>281</v>
      </c>
      <c r="AC206" s="22" t="s">
        <v>372</v>
      </c>
      <c r="AD206" s="22" t="s">
        <v>375</v>
      </c>
      <c r="AE206" s="22" t="s">
        <v>1049</v>
      </c>
      <c r="AF206" s="22" t="s">
        <v>373</v>
      </c>
      <c r="AG206" s="22" t="s">
        <v>68</v>
      </c>
      <c r="AH206" s="22" t="s">
        <v>68</v>
      </c>
      <c r="AI206" s="22" t="s">
        <v>68</v>
      </c>
      <c r="AJ206" s="22" t="s">
        <v>68</v>
      </c>
      <c r="AK206" s="22" t="s">
        <v>68</v>
      </c>
      <c r="AL206" s="22" t="s">
        <v>373</v>
      </c>
      <c r="AM206" s="22">
        <v>3160</v>
      </c>
      <c r="AN206" s="22">
        <v>15800</v>
      </c>
      <c r="AO206" s="22" t="s">
        <v>395</v>
      </c>
      <c r="AP206" s="22" t="s">
        <v>68</v>
      </c>
      <c r="AQ206" s="37">
        <v>1040</v>
      </c>
      <c r="AR206" s="37">
        <v>6240</v>
      </c>
      <c r="AS206" s="37">
        <v>0</v>
      </c>
      <c r="AT206" s="37">
        <v>0</v>
      </c>
      <c r="AU206" s="37">
        <v>0</v>
      </c>
      <c r="AV206" s="37">
        <v>0</v>
      </c>
      <c r="AW206" s="24">
        <f>Table7[[#This Row],[Affected population: IDP (HH) ]]+Table7[[#This Row],[Affected population: Returnee (HH) ]]+Table7[[#This Row],[Affected population: Relocated (HH) ]]</f>
        <v>1040</v>
      </c>
      <c r="AX206" s="24">
        <f>Table7[[#This Row],[Affected population: IDP (ind) ]]+Table7[[#This Row],[Affected population: Returnee (ind) ]]+Table7[[#This Row],[Affected population: Relocated (ind) ]]</f>
        <v>6240</v>
      </c>
      <c r="AY206" s="37">
        <v>160</v>
      </c>
      <c r="AZ206" s="37">
        <v>105</v>
      </c>
      <c r="BA206" s="37">
        <v>120</v>
      </c>
      <c r="BB206" s="37">
        <v>189</v>
      </c>
      <c r="BC206" s="37">
        <v>740</v>
      </c>
      <c r="BD206" s="37">
        <v>650</v>
      </c>
      <c r="BE206" s="37">
        <v>800</v>
      </c>
      <c r="BF206" s="37">
        <v>3378</v>
      </c>
      <c r="BG206" s="37">
        <v>60</v>
      </c>
      <c r="BH206" s="37">
        <v>38</v>
      </c>
      <c r="BI206" s="24">
        <f>Table7[[#This Row],[M &lt;1]]+Table7[[#This Row],[M 1-5]]+Table7[[#This Row],[M 6-17]]+Table7[[#This Row],[M 18-59 ]]+Table7[[#This Row],[M &gt;60]]</f>
        <v>1880</v>
      </c>
      <c r="BJ206" s="24">
        <f>Table7[[#This Row],[F &lt;1]]+Table7[[#This Row],[F 1-5]]+Table7[[#This Row],[F 6-17 ]]+Table7[[#This Row],[F 18-59]]+Table7[[#This Row],[F &gt;60 ]]</f>
        <v>4360</v>
      </c>
      <c r="BK206" s="24">
        <f>Table7[[#This Row],[M total]]+Table7[[#This Row],[F total]]</f>
        <v>6240</v>
      </c>
      <c r="BL206" s="24" t="b">
        <f>Table7[[#This Row],[Total individuals]]=Table7[[#This Row],[Total affected population individuals]]</f>
        <v>1</v>
      </c>
      <c r="BM206" s="22" t="s">
        <v>1050</v>
      </c>
      <c r="BN206" s="22" t="s">
        <v>816</v>
      </c>
      <c r="BO206" s="22" t="s">
        <v>816</v>
      </c>
      <c r="BP206" s="22" t="s">
        <v>846</v>
      </c>
      <c r="BQ206" s="22" t="s">
        <v>816</v>
      </c>
      <c r="BR206" s="22" t="s">
        <v>816</v>
      </c>
      <c r="BS206" s="22" t="s">
        <v>846</v>
      </c>
      <c r="BT206" s="22" t="s">
        <v>373</v>
      </c>
      <c r="BU206" s="22" t="s">
        <v>68</v>
      </c>
      <c r="BV206" s="22" t="s">
        <v>373</v>
      </c>
      <c r="BW206" s="22" t="s">
        <v>373</v>
      </c>
      <c r="BX206" s="22" t="s">
        <v>373</v>
      </c>
      <c r="BY206" s="22" t="s">
        <v>852</v>
      </c>
      <c r="BZ206" s="22" t="s">
        <v>852</v>
      </c>
      <c r="CA206" s="22" t="s">
        <v>852</v>
      </c>
      <c r="CB206" s="22" t="s">
        <v>375</v>
      </c>
      <c r="CC206" s="22" t="s">
        <v>377</v>
      </c>
      <c r="CE206" s="22" t="s">
        <v>430</v>
      </c>
      <c r="CF206" s="22"/>
    </row>
    <row r="207" spans="1:84" s="21" customFormat="1">
      <c r="A207" s="20">
        <v>44118</v>
      </c>
      <c r="B207" s="20">
        <v>44105</v>
      </c>
      <c r="C207" s="20">
        <v>44118</v>
      </c>
      <c r="D207" s="22" t="s">
        <v>1047</v>
      </c>
      <c r="E207" s="22" t="s">
        <v>79</v>
      </c>
      <c r="F207" s="22" t="s">
        <v>152</v>
      </c>
      <c r="G207" s="22" t="s">
        <v>153</v>
      </c>
      <c r="H207" s="22" t="s">
        <v>154</v>
      </c>
      <c r="I207" s="22" t="s">
        <v>155</v>
      </c>
      <c r="J207" s="22"/>
      <c r="K207" s="22" t="s">
        <v>1065</v>
      </c>
      <c r="L207" s="23">
        <v>9.2156500000000001</v>
      </c>
      <c r="M207" s="23">
        <v>26.999366999999999</v>
      </c>
      <c r="N207" s="23" t="s">
        <v>30</v>
      </c>
      <c r="O207" s="22" t="s">
        <v>67</v>
      </c>
      <c r="P207" s="28" t="s">
        <v>1047</v>
      </c>
      <c r="Q207" s="22" t="s">
        <v>79</v>
      </c>
      <c r="R207" s="22" t="s">
        <v>152</v>
      </c>
      <c r="S207" s="22" t="s">
        <v>153</v>
      </c>
      <c r="T207" s="22" t="s">
        <v>154</v>
      </c>
      <c r="U207" s="22" t="s">
        <v>155</v>
      </c>
      <c r="V207" s="22" t="s">
        <v>1065</v>
      </c>
      <c r="W207" s="22">
        <v>9.2156500000000001</v>
      </c>
      <c r="X207" s="22">
        <v>26.999366999999999</v>
      </c>
      <c r="Y207" s="22" t="s">
        <v>370</v>
      </c>
      <c r="Z207" s="22" t="s">
        <v>37</v>
      </c>
      <c r="AA207" s="21" t="s">
        <v>45</v>
      </c>
      <c r="AB207" s="22" t="s">
        <v>281</v>
      </c>
      <c r="AC207" s="22" t="s">
        <v>372</v>
      </c>
      <c r="AD207" s="22" t="s">
        <v>375</v>
      </c>
      <c r="AE207" s="22" t="s">
        <v>1049</v>
      </c>
      <c r="AF207" s="22" t="s">
        <v>373</v>
      </c>
      <c r="AG207" s="22" t="s">
        <v>68</v>
      </c>
      <c r="AH207" s="22" t="s">
        <v>68</v>
      </c>
      <c r="AI207" s="22" t="s">
        <v>68</v>
      </c>
      <c r="AJ207" s="22" t="s">
        <v>68</v>
      </c>
      <c r="AK207" s="22" t="s">
        <v>68</v>
      </c>
      <c r="AL207" s="22" t="s">
        <v>373</v>
      </c>
      <c r="AM207" s="22" t="s">
        <v>377</v>
      </c>
      <c r="AN207" s="22" t="s">
        <v>377</v>
      </c>
      <c r="AO207" s="22" t="s">
        <v>485</v>
      </c>
      <c r="AP207" s="22" t="s">
        <v>68</v>
      </c>
      <c r="AQ207" s="37">
        <v>1800</v>
      </c>
      <c r="AR207" s="37">
        <v>9900</v>
      </c>
      <c r="AS207" s="37">
        <v>0</v>
      </c>
      <c r="AT207" s="37">
        <v>0</v>
      </c>
      <c r="AU207" s="37">
        <v>0</v>
      </c>
      <c r="AV207" s="37">
        <v>0</v>
      </c>
      <c r="AW207" s="24">
        <f>Table7[[#This Row],[Affected population: IDP (HH) ]]+Table7[[#This Row],[Affected population: Returnee (HH) ]]+Table7[[#This Row],[Affected population: Relocated (HH) ]]</f>
        <v>1800</v>
      </c>
      <c r="AX207" s="24">
        <f>Table7[[#This Row],[Affected population: IDP (ind) ]]+Table7[[#This Row],[Affected population: Returnee (ind) ]]+Table7[[#This Row],[Affected population: Relocated (ind) ]]</f>
        <v>9900</v>
      </c>
      <c r="AY207" s="37">
        <v>486</v>
      </c>
      <c r="AZ207" s="37">
        <v>310</v>
      </c>
      <c r="BA207" s="37">
        <v>520</v>
      </c>
      <c r="BB207" s="37">
        <v>380</v>
      </c>
      <c r="BC207" s="37">
        <v>690</v>
      </c>
      <c r="BD207" s="37">
        <v>1800</v>
      </c>
      <c r="BE207" s="37">
        <v>1850</v>
      </c>
      <c r="BF207" s="37">
        <v>3640</v>
      </c>
      <c r="BG207" s="37">
        <v>144</v>
      </c>
      <c r="BH207" s="37">
        <v>80</v>
      </c>
      <c r="BI207" s="24">
        <f>Table7[[#This Row],[M &lt;1]]+Table7[[#This Row],[M 1-5]]+Table7[[#This Row],[M 6-17]]+Table7[[#This Row],[M 18-59 ]]+Table7[[#This Row],[M &gt;60]]</f>
        <v>3690</v>
      </c>
      <c r="BJ207" s="24">
        <f>Table7[[#This Row],[F &lt;1]]+Table7[[#This Row],[F 1-5]]+Table7[[#This Row],[F 6-17 ]]+Table7[[#This Row],[F 18-59]]+Table7[[#This Row],[F &gt;60 ]]</f>
        <v>6210</v>
      </c>
      <c r="BK207" s="24">
        <f>Table7[[#This Row],[M total]]+Table7[[#This Row],[F total]]</f>
        <v>9900</v>
      </c>
      <c r="BL207" s="24" t="b">
        <f>Table7[[#This Row],[Total individuals]]=Table7[[#This Row],[Total affected population individuals]]</f>
        <v>1</v>
      </c>
      <c r="BM207" s="22" t="s">
        <v>1050</v>
      </c>
      <c r="BN207" s="22" t="s">
        <v>816</v>
      </c>
      <c r="BO207" s="22" t="s">
        <v>816</v>
      </c>
      <c r="BP207" s="22" t="s">
        <v>846</v>
      </c>
      <c r="BQ207" s="22" t="s">
        <v>816</v>
      </c>
      <c r="BR207" s="22" t="s">
        <v>816</v>
      </c>
      <c r="BS207" s="22" t="s">
        <v>846</v>
      </c>
      <c r="BT207" s="22" t="s">
        <v>373</v>
      </c>
      <c r="BU207" s="22" t="s">
        <v>68</v>
      </c>
      <c r="BV207" s="22" t="s">
        <v>373</v>
      </c>
      <c r="BW207" s="22" t="s">
        <v>373</v>
      </c>
      <c r="BX207" s="22" t="s">
        <v>373</v>
      </c>
      <c r="BY207" s="22" t="s">
        <v>373</v>
      </c>
      <c r="BZ207" s="22" t="s">
        <v>852</v>
      </c>
      <c r="CA207" s="22" t="s">
        <v>852</v>
      </c>
      <c r="CB207" s="22" t="s">
        <v>373</v>
      </c>
      <c r="CC207" s="22" t="s">
        <v>377</v>
      </c>
      <c r="CE207" s="22" t="s">
        <v>430</v>
      </c>
      <c r="CF207" s="22"/>
    </row>
    <row r="208" spans="1:84" s="21" customFormat="1">
      <c r="A208" s="20">
        <v>44118</v>
      </c>
      <c r="B208" s="20">
        <v>44051</v>
      </c>
      <c r="C208" s="20">
        <v>44084</v>
      </c>
      <c r="D208" s="22" t="s">
        <v>419</v>
      </c>
      <c r="E208" s="22" t="s">
        <v>83</v>
      </c>
      <c r="F208" s="22" t="s">
        <v>166</v>
      </c>
      <c r="G208" s="15" t="s">
        <v>167</v>
      </c>
      <c r="H208" s="22" t="s">
        <v>175</v>
      </c>
      <c r="I208" s="22" t="s">
        <v>176</v>
      </c>
      <c r="J208" s="22" t="s">
        <v>1066</v>
      </c>
      <c r="K208" s="22" t="s">
        <v>1067</v>
      </c>
      <c r="L208" s="23">
        <v>8.2219090000000001</v>
      </c>
      <c r="M208" s="23">
        <v>30.221332</v>
      </c>
      <c r="N208" s="23" t="s">
        <v>30</v>
      </c>
      <c r="O208" s="22" t="s">
        <v>67</v>
      </c>
      <c r="P208" s="28" t="s">
        <v>419</v>
      </c>
      <c r="Q208" s="22" t="s">
        <v>83</v>
      </c>
      <c r="R208" s="22" t="s">
        <v>166</v>
      </c>
      <c r="S208" s="22" t="s">
        <v>167</v>
      </c>
      <c r="T208" s="22" t="s">
        <v>175</v>
      </c>
      <c r="U208" s="22" t="s">
        <v>176</v>
      </c>
      <c r="V208" s="22" t="s">
        <v>1068</v>
      </c>
      <c r="W208" s="22">
        <v>8.2429330000000007</v>
      </c>
      <c r="X208" s="22">
        <v>30.211317000000001</v>
      </c>
      <c r="Y208" s="22" t="s">
        <v>1030</v>
      </c>
      <c r="Z208" s="22" t="s">
        <v>37</v>
      </c>
      <c r="AA208" s="21" t="s">
        <v>45</v>
      </c>
      <c r="AB208" s="22" t="s">
        <v>281</v>
      </c>
      <c r="AC208" s="22" t="s">
        <v>372</v>
      </c>
      <c r="AD208" s="22" t="s">
        <v>375</v>
      </c>
      <c r="AE208" s="22" t="s">
        <v>456</v>
      </c>
      <c r="AF208" s="22" t="s">
        <v>373</v>
      </c>
      <c r="AG208" s="22" t="s">
        <v>68</v>
      </c>
      <c r="AH208" s="22" t="s">
        <v>68</v>
      </c>
      <c r="AI208" s="22" t="s">
        <v>68</v>
      </c>
      <c r="AJ208" s="22" t="s">
        <v>68</v>
      </c>
      <c r="AK208" s="22" t="s">
        <v>68</v>
      </c>
      <c r="AL208" s="22" t="s">
        <v>373</v>
      </c>
      <c r="AM208" s="22">
        <v>182</v>
      </c>
      <c r="AN208" s="22">
        <v>1092</v>
      </c>
      <c r="AO208" s="22" t="s">
        <v>393</v>
      </c>
      <c r="AP208" s="22" t="s">
        <v>448</v>
      </c>
      <c r="AQ208" s="37">
        <v>275</v>
      </c>
      <c r="AR208" s="37">
        <v>1650</v>
      </c>
      <c r="AS208" s="37">
        <v>0</v>
      </c>
      <c r="AT208" s="37">
        <v>0</v>
      </c>
      <c r="AU208" s="37">
        <v>0</v>
      </c>
      <c r="AV208" s="37">
        <v>0</v>
      </c>
      <c r="AW208" s="24">
        <f>Table7[[#This Row],[Affected population: IDP (HH) ]]+Table7[[#This Row],[Affected population: Returnee (HH) ]]+Table7[[#This Row],[Affected population: Relocated (HH) ]]</f>
        <v>275</v>
      </c>
      <c r="AX208" s="24">
        <f>Table7[[#This Row],[Affected population: IDP (ind) ]]+Table7[[#This Row],[Affected population: Returnee (ind) ]]+Table7[[#This Row],[Affected population: Relocated (ind) ]]</f>
        <v>1650</v>
      </c>
      <c r="AY208" s="37">
        <v>152</v>
      </c>
      <c r="AZ208" s="37">
        <v>149</v>
      </c>
      <c r="BA208" s="37">
        <v>177</v>
      </c>
      <c r="BB208" s="37">
        <v>189</v>
      </c>
      <c r="BC208" s="37">
        <v>202</v>
      </c>
      <c r="BD208" s="37">
        <v>188</v>
      </c>
      <c r="BE208" s="37">
        <v>159</v>
      </c>
      <c r="BF208" s="37">
        <v>167</v>
      </c>
      <c r="BG208" s="37">
        <v>133</v>
      </c>
      <c r="BH208" s="37">
        <v>134</v>
      </c>
      <c r="BI208" s="24">
        <f>Table7[[#This Row],[M &lt;1]]+Table7[[#This Row],[M 1-5]]+Table7[[#This Row],[M 6-17]]+Table7[[#This Row],[M 18-59 ]]+Table7[[#This Row],[M &gt;60]]</f>
        <v>823</v>
      </c>
      <c r="BJ208" s="24">
        <f>Table7[[#This Row],[F &lt;1]]+Table7[[#This Row],[F 1-5]]+Table7[[#This Row],[F 6-17 ]]+Table7[[#This Row],[F 18-59]]+Table7[[#This Row],[F &gt;60 ]]</f>
        <v>827</v>
      </c>
      <c r="BK208" s="24">
        <f>Table7[[#This Row],[M total]]+Table7[[#This Row],[F total]]</f>
        <v>1650</v>
      </c>
      <c r="BL208" s="24" t="b">
        <f>Table7[[#This Row],[Total individuals]]=Table7[[#This Row],[Total affected population individuals]]</f>
        <v>1</v>
      </c>
      <c r="BM208" s="22" t="s">
        <v>844</v>
      </c>
      <c r="BN208" s="22" t="s">
        <v>816</v>
      </c>
      <c r="BO208" s="22" t="s">
        <v>816</v>
      </c>
      <c r="BP208" s="22" t="s">
        <v>816</v>
      </c>
      <c r="BQ208" s="22" t="s">
        <v>816</v>
      </c>
      <c r="BR208" s="22" t="s">
        <v>844</v>
      </c>
      <c r="BS208" s="22" t="s">
        <v>816</v>
      </c>
      <c r="BT208" s="22" t="s">
        <v>373</v>
      </c>
      <c r="BU208" s="22" t="s">
        <v>68</v>
      </c>
      <c r="BV208" s="22" t="s">
        <v>852</v>
      </c>
      <c r="BW208" s="22" t="s">
        <v>373</v>
      </c>
      <c r="BX208" s="22" t="s">
        <v>373</v>
      </c>
      <c r="BY208" s="22" t="s">
        <v>852</v>
      </c>
      <c r="BZ208" s="22" t="s">
        <v>373</v>
      </c>
      <c r="CA208" s="22" t="s">
        <v>852</v>
      </c>
      <c r="CB208" s="22" t="s">
        <v>373</v>
      </c>
      <c r="CC208" s="22" t="s">
        <v>377</v>
      </c>
      <c r="CE208" s="22" t="s">
        <v>430</v>
      </c>
      <c r="CF208" s="22"/>
    </row>
    <row r="209" spans="1:84" s="21" customFormat="1">
      <c r="A209" s="20">
        <v>44119</v>
      </c>
      <c r="B209" s="20">
        <v>44052</v>
      </c>
      <c r="C209" s="20">
        <v>44063</v>
      </c>
      <c r="D209" s="22" t="s">
        <v>419</v>
      </c>
      <c r="E209" s="22" t="s">
        <v>83</v>
      </c>
      <c r="F209" s="22" t="s">
        <v>166</v>
      </c>
      <c r="G209" s="22" t="s">
        <v>167</v>
      </c>
      <c r="H209" s="22" t="s">
        <v>174</v>
      </c>
      <c r="I209" s="22" t="s">
        <v>167</v>
      </c>
      <c r="J209" s="22"/>
      <c r="K209" s="22" t="s">
        <v>1069</v>
      </c>
      <c r="L209" s="23">
        <v>8.3142750000000003</v>
      </c>
      <c r="M209" s="23">
        <v>30.100739999999998</v>
      </c>
      <c r="N209" s="23" t="s">
        <v>30</v>
      </c>
      <c r="O209" s="22" t="s">
        <v>67</v>
      </c>
      <c r="P209" s="28" t="s">
        <v>419</v>
      </c>
      <c r="Q209" s="22" t="s">
        <v>83</v>
      </c>
      <c r="R209" s="22" t="s">
        <v>166</v>
      </c>
      <c r="S209" s="22" t="s">
        <v>167</v>
      </c>
      <c r="T209" s="22" t="s">
        <v>174</v>
      </c>
      <c r="U209" s="22" t="s">
        <v>167</v>
      </c>
      <c r="V209" s="22" t="s">
        <v>1070</v>
      </c>
      <c r="W209" s="22">
        <v>8.3188417000000001</v>
      </c>
      <c r="X209" s="22">
        <v>30.097532999999999</v>
      </c>
      <c r="Y209" s="22" t="s">
        <v>1030</v>
      </c>
      <c r="Z209" s="22" t="s">
        <v>37</v>
      </c>
      <c r="AA209" s="21" t="s">
        <v>45</v>
      </c>
      <c r="AB209" s="22" t="s">
        <v>281</v>
      </c>
      <c r="AC209" s="22" t="s">
        <v>1071</v>
      </c>
      <c r="AD209" s="22" t="s">
        <v>375</v>
      </c>
      <c r="AE209" s="22" t="s">
        <v>456</v>
      </c>
      <c r="AF209" s="22" t="s">
        <v>373</v>
      </c>
      <c r="AG209" s="22" t="s">
        <v>68</v>
      </c>
      <c r="AH209" s="22" t="s">
        <v>68</v>
      </c>
      <c r="AI209" s="22" t="s">
        <v>68</v>
      </c>
      <c r="AJ209" s="22" t="s">
        <v>68</v>
      </c>
      <c r="AK209" s="22" t="s">
        <v>68</v>
      </c>
      <c r="AL209" s="22" t="s">
        <v>373</v>
      </c>
      <c r="AM209" s="22">
        <v>320</v>
      </c>
      <c r="AN209" s="22">
        <v>1920</v>
      </c>
      <c r="AO209" s="22" t="s">
        <v>393</v>
      </c>
      <c r="AP209" s="22" t="s">
        <v>448</v>
      </c>
      <c r="AQ209" s="37">
        <v>450</v>
      </c>
      <c r="AR209" s="37">
        <v>2700</v>
      </c>
      <c r="AS209" s="37">
        <v>0</v>
      </c>
      <c r="AT209" s="37">
        <v>0</v>
      </c>
      <c r="AU209" s="37">
        <v>0</v>
      </c>
      <c r="AV209" s="37">
        <v>0</v>
      </c>
      <c r="AW209" s="24">
        <f>Table7[[#This Row],[Affected population: IDP (HH) ]]+Table7[[#This Row],[Affected population: Returnee (HH) ]]+Table7[[#This Row],[Affected population: Relocated (HH) ]]</f>
        <v>450</v>
      </c>
      <c r="AX209" s="24">
        <f>Table7[[#This Row],[Affected population: IDP (ind) ]]+Table7[[#This Row],[Affected population: Returnee (ind) ]]+Table7[[#This Row],[Affected population: Relocated (ind) ]]</f>
        <v>2700</v>
      </c>
      <c r="AY209" s="37">
        <v>271</v>
      </c>
      <c r="AZ209" s="37">
        <v>189</v>
      </c>
      <c r="BA209" s="37">
        <v>298</v>
      </c>
      <c r="BB209" s="37">
        <v>243</v>
      </c>
      <c r="BC209" s="37">
        <v>337</v>
      </c>
      <c r="BD209" s="37">
        <v>364</v>
      </c>
      <c r="BE209" s="37">
        <v>273</v>
      </c>
      <c r="BF209" s="37">
        <v>323</v>
      </c>
      <c r="BG209" s="37">
        <v>212</v>
      </c>
      <c r="BH209" s="37">
        <v>190</v>
      </c>
      <c r="BI209" s="24">
        <f>Table7[[#This Row],[M &lt;1]]+Table7[[#This Row],[M 1-5]]+Table7[[#This Row],[M 6-17]]+Table7[[#This Row],[M 18-59 ]]+Table7[[#This Row],[M &gt;60]]</f>
        <v>1391</v>
      </c>
      <c r="BJ209" s="24">
        <f>Table7[[#This Row],[F &lt;1]]+Table7[[#This Row],[F 1-5]]+Table7[[#This Row],[F 6-17 ]]+Table7[[#This Row],[F 18-59]]+Table7[[#This Row],[F &gt;60 ]]</f>
        <v>1309</v>
      </c>
      <c r="BK209" s="24">
        <f>Table7[[#This Row],[M total]]+Table7[[#This Row],[F total]]</f>
        <v>2700</v>
      </c>
      <c r="BL209" s="24" t="b">
        <f>Table7[[#This Row],[Total individuals]]=Table7[[#This Row],[Total affected population individuals]]</f>
        <v>1</v>
      </c>
      <c r="BM209" s="22" t="s">
        <v>844</v>
      </c>
      <c r="BN209" s="22" t="s">
        <v>816</v>
      </c>
      <c r="BO209" s="22" t="s">
        <v>816</v>
      </c>
      <c r="BP209" s="22" t="s">
        <v>844</v>
      </c>
      <c r="BQ209" s="22" t="s">
        <v>816</v>
      </c>
      <c r="BR209" s="22" t="s">
        <v>844</v>
      </c>
      <c r="BS209" s="22" t="s">
        <v>816</v>
      </c>
      <c r="BT209" s="22" t="s">
        <v>373</v>
      </c>
      <c r="BU209" s="22" t="s">
        <v>68</v>
      </c>
      <c r="BV209" s="22" t="s">
        <v>852</v>
      </c>
      <c r="BW209" s="22" t="s">
        <v>373</v>
      </c>
      <c r="BX209" s="22" t="s">
        <v>373</v>
      </c>
      <c r="BY209" s="22" t="s">
        <v>852</v>
      </c>
      <c r="BZ209" s="22" t="s">
        <v>373</v>
      </c>
      <c r="CA209" s="22" t="s">
        <v>852</v>
      </c>
      <c r="CB209" s="22" t="s">
        <v>373</v>
      </c>
      <c r="CC209" s="22" t="s">
        <v>377</v>
      </c>
      <c r="CE209" s="22" t="s">
        <v>430</v>
      </c>
      <c r="CF209" s="22"/>
    </row>
    <row r="210" spans="1:84" s="21" customFormat="1">
      <c r="A210" s="20">
        <v>44120</v>
      </c>
      <c r="B210" s="20">
        <v>44050</v>
      </c>
      <c r="C210" s="20">
        <v>44090</v>
      </c>
      <c r="D210" s="22" t="s">
        <v>419</v>
      </c>
      <c r="E210" s="22" t="s">
        <v>83</v>
      </c>
      <c r="F210" s="22" t="s">
        <v>166</v>
      </c>
      <c r="G210" s="22" t="s">
        <v>167</v>
      </c>
      <c r="H210" s="22" t="s">
        <v>170</v>
      </c>
      <c r="I210" s="22" t="s">
        <v>171</v>
      </c>
      <c r="J210" s="22" t="s">
        <v>1072</v>
      </c>
      <c r="K210" s="22" t="s">
        <v>171</v>
      </c>
      <c r="L210" s="23">
        <v>8.3330199999999994</v>
      </c>
      <c r="M210" s="23">
        <v>30.19773</v>
      </c>
      <c r="N210" s="23" t="s">
        <v>30</v>
      </c>
      <c r="O210" s="22" t="s">
        <v>67</v>
      </c>
      <c r="P210" s="28" t="s">
        <v>419</v>
      </c>
      <c r="Q210" s="22" t="s">
        <v>83</v>
      </c>
      <c r="R210" s="22" t="s">
        <v>166</v>
      </c>
      <c r="S210" s="22" t="s">
        <v>167</v>
      </c>
      <c r="T210" s="22" t="s">
        <v>170</v>
      </c>
      <c r="U210" s="22" t="s">
        <v>171</v>
      </c>
      <c r="V210" s="22" t="s">
        <v>1073</v>
      </c>
      <c r="W210" s="22">
        <v>8.3334170000000007</v>
      </c>
      <c r="X210" s="22">
        <v>30.179870000000001</v>
      </c>
      <c r="Y210" s="22" t="s">
        <v>1074</v>
      </c>
      <c r="Z210" s="22" t="s">
        <v>37</v>
      </c>
      <c r="AA210" s="21" t="s">
        <v>45</v>
      </c>
      <c r="AB210" s="22" t="s">
        <v>281</v>
      </c>
      <c r="AC210" s="22" t="s">
        <v>372</v>
      </c>
      <c r="AD210" s="22" t="s">
        <v>375</v>
      </c>
      <c r="AE210" s="22" t="s">
        <v>1049</v>
      </c>
      <c r="AF210" s="22" t="s">
        <v>373</v>
      </c>
      <c r="AG210" s="22" t="s">
        <v>68</v>
      </c>
      <c r="AH210" s="22" t="s">
        <v>68</v>
      </c>
      <c r="AI210" s="22" t="s">
        <v>68</v>
      </c>
      <c r="AJ210" s="22" t="s">
        <v>68</v>
      </c>
      <c r="AK210" s="22" t="s">
        <v>68</v>
      </c>
      <c r="AL210" s="22" t="s">
        <v>373</v>
      </c>
      <c r="AM210" s="22">
        <v>410</v>
      </c>
      <c r="AN210" s="22">
        <v>2460</v>
      </c>
      <c r="AO210" s="22" t="s">
        <v>393</v>
      </c>
      <c r="AP210" s="22" t="s">
        <v>448</v>
      </c>
      <c r="AQ210" s="37">
        <v>311</v>
      </c>
      <c r="AR210" s="37">
        <v>1867</v>
      </c>
      <c r="AS210" s="37">
        <v>0</v>
      </c>
      <c r="AT210" s="37">
        <v>0</v>
      </c>
      <c r="AU210" s="37">
        <v>0</v>
      </c>
      <c r="AV210" s="37">
        <v>0</v>
      </c>
      <c r="AW210" s="24">
        <f>Table7[[#This Row],[Affected population: IDP (HH) ]]+Table7[[#This Row],[Affected population: Returnee (HH) ]]+Table7[[#This Row],[Affected population: Relocated (HH) ]]</f>
        <v>311</v>
      </c>
      <c r="AX210" s="24">
        <f>Table7[[#This Row],[Affected population: IDP (ind) ]]+Table7[[#This Row],[Affected population: Returnee (ind) ]]+Table7[[#This Row],[Affected population: Relocated (ind) ]]</f>
        <v>1867</v>
      </c>
      <c r="AY210" s="37">
        <v>155</v>
      </c>
      <c r="AZ210" s="37">
        <v>159</v>
      </c>
      <c r="BA210" s="37">
        <v>230</v>
      </c>
      <c r="BB210" s="37">
        <v>189</v>
      </c>
      <c r="BC210" s="37">
        <v>202</v>
      </c>
      <c r="BD210" s="37">
        <v>215</v>
      </c>
      <c r="BE210" s="37">
        <v>213</v>
      </c>
      <c r="BF210" s="37">
        <v>230</v>
      </c>
      <c r="BG210" s="37">
        <v>133</v>
      </c>
      <c r="BH210" s="37">
        <v>141</v>
      </c>
      <c r="BI210" s="24">
        <f>Table7[[#This Row],[M &lt;1]]+Table7[[#This Row],[M 1-5]]+Table7[[#This Row],[M 6-17]]+Table7[[#This Row],[M 18-59 ]]+Table7[[#This Row],[M &gt;60]]</f>
        <v>933</v>
      </c>
      <c r="BJ210" s="24">
        <f>Table7[[#This Row],[F &lt;1]]+Table7[[#This Row],[F 1-5]]+Table7[[#This Row],[F 6-17 ]]+Table7[[#This Row],[F 18-59]]+Table7[[#This Row],[F &gt;60 ]]</f>
        <v>934</v>
      </c>
      <c r="BK210" s="24">
        <f>Table7[[#This Row],[M total]]+Table7[[#This Row],[F total]]</f>
        <v>1867</v>
      </c>
      <c r="BL210" s="24" t="b">
        <f>Table7[[#This Row],[Total individuals]]=Table7[[#This Row],[Total affected population individuals]]</f>
        <v>1</v>
      </c>
      <c r="BM210" s="22" t="s">
        <v>844</v>
      </c>
      <c r="BN210" s="22" t="s">
        <v>816</v>
      </c>
      <c r="BO210" s="22" t="s">
        <v>816</v>
      </c>
      <c r="BP210" s="22" t="s">
        <v>844</v>
      </c>
      <c r="BQ210" s="22" t="s">
        <v>816</v>
      </c>
      <c r="BR210" s="22" t="s">
        <v>844</v>
      </c>
      <c r="BS210" s="22" t="s">
        <v>816</v>
      </c>
      <c r="BT210" s="22" t="s">
        <v>373</v>
      </c>
      <c r="BU210" s="22" t="s">
        <v>68</v>
      </c>
      <c r="BV210" s="22" t="s">
        <v>373</v>
      </c>
      <c r="BW210" s="22" t="s">
        <v>373</v>
      </c>
      <c r="BX210" s="22" t="s">
        <v>373</v>
      </c>
      <c r="BY210" s="22" t="s">
        <v>852</v>
      </c>
      <c r="BZ210" s="22" t="s">
        <v>373</v>
      </c>
      <c r="CA210" s="22" t="s">
        <v>852</v>
      </c>
      <c r="CB210" s="22" t="s">
        <v>373</v>
      </c>
      <c r="CC210" s="22" t="s">
        <v>377</v>
      </c>
      <c r="CE210" s="22" t="s">
        <v>430</v>
      </c>
      <c r="CF210" s="22"/>
    </row>
    <row r="211" spans="1:84" s="21" customFormat="1">
      <c r="A211" s="20">
        <v>44120</v>
      </c>
      <c r="B211" s="20">
        <v>44051</v>
      </c>
      <c r="C211" s="20">
        <v>44094</v>
      </c>
      <c r="D211" s="22" t="s">
        <v>419</v>
      </c>
      <c r="E211" s="22" t="s">
        <v>83</v>
      </c>
      <c r="F211" s="22" t="s">
        <v>166</v>
      </c>
      <c r="G211" s="22" t="s">
        <v>167</v>
      </c>
      <c r="H211" s="22" t="s">
        <v>172</v>
      </c>
      <c r="I211" s="22" t="s">
        <v>173</v>
      </c>
      <c r="J211" s="22" t="s">
        <v>1075</v>
      </c>
      <c r="K211" s="22" t="s">
        <v>1076</v>
      </c>
      <c r="L211" s="23">
        <v>8.3331582070000003</v>
      </c>
      <c r="M211" s="23">
        <v>30.153939810000001</v>
      </c>
      <c r="N211" s="23" t="s">
        <v>30</v>
      </c>
      <c r="O211" s="22" t="s">
        <v>67</v>
      </c>
      <c r="P211" s="28" t="s">
        <v>419</v>
      </c>
      <c r="Q211" s="22" t="s">
        <v>83</v>
      </c>
      <c r="R211" s="22" t="s">
        <v>166</v>
      </c>
      <c r="S211" s="22" t="s">
        <v>167</v>
      </c>
      <c r="T211" s="22" t="s">
        <v>172</v>
      </c>
      <c r="U211" s="22" t="s">
        <v>173</v>
      </c>
      <c r="V211" s="22" t="s">
        <v>1077</v>
      </c>
      <c r="W211" s="22">
        <v>8.3259329999999991</v>
      </c>
      <c r="X211" s="22">
        <v>30.1386</v>
      </c>
      <c r="Y211" s="22" t="s">
        <v>370</v>
      </c>
      <c r="Z211" s="22" t="s">
        <v>37</v>
      </c>
      <c r="AA211" s="21" t="s">
        <v>45</v>
      </c>
      <c r="AB211" s="22" t="s">
        <v>281</v>
      </c>
      <c r="AC211" s="22" t="s">
        <v>372</v>
      </c>
      <c r="AD211" s="22" t="s">
        <v>375</v>
      </c>
      <c r="AE211" s="22" t="s">
        <v>1049</v>
      </c>
      <c r="AF211" s="22" t="s">
        <v>373</v>
      </c>
      <c r="AG211" s="22" t="s">
        <v>68</v>
      </c>
      <c r="AH211" s="22" t="s">
        <v>68</v>
      </c>
      <c r="AI211" s="22" t="s">
        <v>68</v>
      </c>
      <c r="AJ211" s="22" t="s">
        <v>68</v>
      </c>
      <c r="AK211" s="22" t="s">
        <v>68</v>
      </c>
      <c r="AL211" s="22" t="s">
        <v>373</v>
      </c>
      <c r="AM211" s="22">
        <v>315</v>
      </c>
      <c r="AN211" s="22">
        <v>2205</v>
      </c>
      <c r="AO211" s="22" t="s">
        <v>393</v>
      </c>
      <c r="AP211" s="22" t="s">
        <v>377</v>
      </c>
      <c r="AQ211" s="37">
        <v>250</v>
      </c>
      <c r="AR211" s="37">
        <v>1500</v>
      </c>
      <c r="AS211" s="37">
        <v>0</v>
      </c>
      <c r="AT211" s="37">
        <v>0</v>
      </c>
      <c r="AU211" s="37">
        <v>0</v>
      </c>
      <c r="AV211" s="37">
        <v>0</v>
      </c>
      <c r="AW211" s="24">
        <f>Table7[[#This Row],[Affected population: IDP (HH) ]]+Table7[[#This Row],[Affected population: Returnee (HH) ]]+Table7[[#This Row],[Affected population: Relocated (HH) ]]</f>
        <v>250</v>
      </c>
      <c r="AX211" s="24">
        <f>Table7[[#This Row],[Affected population: IDP (ind) ]]+Table7[[#This Row],[Affected population: Returnee (ind) ]]+Table7[[#This Row],[Affected population: Relocated (ind) ]]</f>
        <v>1500</v>
      </c>
      <c r="AY211" s="37">
        <v>147</v>
      </c>
      <c r="AZ211" s="37">
        <v>139</v>
      </c>
      <c r="BA211" s="37">
        <v>152</v>
      </c>
      <c r="BB211" s="37">
        <v>149</v>
      </c>
      <c r="BC211" s="37">
        <v>187</v>
      </c>
      <c r="BD211" s="37">
        <v>168</v>
      </c>
      <c r="BE211" s="37">
        <v>131</v>
      </c>
      <c r="BF211" s="37">
        <v>163</v>
      </c>
      <c r="BG211" s="37">
        <v>134</v>
      </c>
      <c r="BH211" s="37">
        <v>130</v>
      </c>
      <c r="BI211" s="24">
        <f>Table7[[#This Row],[M &lt;1]]+Table7[[#This Row],[M 1-5]]+Table7[[#This Row],[M 6-17]]+Table7[[#This Row],[M 18-59 ]]+Table7[[#This Row],[M &gt;60]]</f>
        <v>751</v>
      </c>
      <c r="BJ211" s="24">
        <f>Table7[[#This Row],[F &lt;1]]+Table7[[#This Row],[F 1-5]]+Table7[[#This Row],[F 6-17 ]]+Table7[[#This Row],[F 18-59]]+Table7[[#This Row],[F &gt;60 ]]</f>
        <v>749</v>
      </c>
      <c r="BK211" s="24">
        <f>Table7[[#This Row],[M total]]+Table7[[#This Row],[F total]]</f>
        <v>1500</v>
      </c>
      <c r="BL211" s="24" t="b">
        <f>Table7[[#This Row],[Total individuals]]=Table7[[#This Row],[Total affected population individuals]]</f>
        <v>1</v>
      </c>
      <c r="BM211" s="22" t="s">
        <v>816</v>
      </c>
      <c r="BN211" s="22" t="s">
        <v>844</v>
      </c>
      <c r="BO211" s="22" t="s">
        <v>844</v>
      </c>
      <c r="BP211" s="22" t="s">
        <v>844</v>
      </c>
      <c r="BQ211" s="22" t="s">
        <v>816</v>
      </c>
      <c r="BR211" s="22" t="s">
        <v>844</v>
      </c>
      <c r="BS211" s="22" t="s">
        <v>816</v>
      </c>
      <c r="BT211" s="22" t="s">
        <v>373</v>
      </c>
      <c r="BU211" s="22" t="s">
        <v>68</v>
      </c>
      <c r="BV211" s="22" t="s">
        <v>373</v>
      </c>
      <c r="BW211" s="22" t="s">
        <v>373</v>
      </c>
      <c r="BX211" s="22" t="s">
        <v>373</v>
      </c>
      <c r="BY211" s="22" t="s">
        <v>852</v>
      </c>
      <c r="BZ211" s="22" t="s">
        <v>373</v>
      </c>
      <c r="CA211" s="22" t="s">
        <v>852</v>
      </c>
      <c r="CB211" s="22" t="s">
        <v>373</v>
      </c>
      <c r="CC211" s="22" t="s">
        <v>1078</v>
      </c>
      <c r="CE211" s="22" t="s">
        <v>430</v>
      </c>
      <c r="CF211" s="22"/>
    </row>
    <row r="212" spans="1:84" s="21" customFormat="1">
      <c r="A212" s="20">
        <v>44120</v>
      </c>
      <c r="B212" s="20">
        <v>44111</v>
      </c>
      <c r="C212" s="20">
        <v>44120</v>
      </c>
      <c r="D212" s="22" t="s">
        <v>500</v>
      </c>
      <c r="E212" s="22" t="s">
        <v>91</v>
      </c>
      <c r="F212" s="22" t="s">
        <v>217</v>
      </c>
      <c r="G212" s="26" t="s">
        <v>218</v>
      </c>
      <c r="H212" s="22" t="s">
        <v>219</v>
      </c>
      <c r="I212" s="22" t="s">
        <v>220</v>
      </c>
      <c r="J212" s="22" t="s">
        <v>1079</v>
      </c>
      <c r="K212" s="22" t="s">
        <v>1080</v>
      </c>
      <c r="L212" s="27">
        <v>7.95291220200005</v>
      </c>
      <c r="M212" s="27">
        <v>29.132297741000059</v>
      </c>
      <c r="N212" s="23" t="s">
        <v>28</v>
      </c>
      <c r="O212" s="22" t="s">
        <v>67</v>
      </c>
      <c r="P212" s="28" t="s">
        <v>500</v>
      </c>
      <c r="Q212" s="22" t="s">
        <v>91</v>
      </c>
      <c r="R212" s="22" t="s">
        <v>217</v>
      </c>
      <c r="S212" s="22" t="s">
        <v>218</v>
      </c>
      <c r="T212" s="21" t="s">
        <v>221</v>
      </c>
      <c r="U212" s="21" t="s">
        <v>222</v>
      </c>
      <c r="V212" s="22" t="s">
        <v>1081</v>
      </c>
      <c r="W212" s="22">
        <v>7.8</v>
      </c>
      <c r="X212" s="22">
        <v>29.65</v>
      </c>
      <c r="Y212" s="22" t="s">
        <v>1082</v>
      </c>
      <c r="Z212" s="22" t="s">
        <v>37</v>
      </c>
      <c r="AA212" s="15" t="s">
        <v>958</v>
      </c>
      <c r="AB212" s="22" t="s">
        <v>281</v>
      </c>
      <c r="AC212" s="22" t="s">
        <v>372</v>
      </c>
      <c r="AD212" s="22" t="s">
        <v>373</v>
      </c>
      <c r="AE212" s="22" t="s">
        <v>485</v>
      </c>
      <c r="AF212" s="22" t="s">
        <v>373</v>
      </c>
      <c r="AG212" s="22" t="s">
        <v>68</v>
      </c>
      <c r="AH212" s="22" t="s">
        <v>68</v>
      </c>
      <c r="AI212" s="22" t="s">
        <v>68</v>
      </c>
      <c r="AJ212" s="22" t="s">
        <v>68</v>
      </c>
      <c r="AK212" s="22" t="s">
        <v>68</v>
      </c>
      <c r="AL212" s="22" t="s">
        <v>763</v>
      </c>
      <c r="AM212" s="22" t="s">
        <v>377</v>
      </c>
      <c r="AN212" s="22" t="s">
        <v>377</v>
      </c>
      <c r="AO212" s="22" t="s">
        <v>456</v>
      </c>
      <c r="AP212" s="22" t="s">
        <v>68</v>
      </c>
      <c r="AQ212" s="37">
        <v>1761</v>
      </c>
      <c r="AR212" s="37">
        <v>10040</v>
      </c>
      <c r="AS212" s="37">
        <v>0</v>
      </c>
      <c r="AT212" s="37">
        <v>0</v>
      </c>
      <c r="AU212" s="37">
        <v>0</v>
      </c>
      <c r="AV212" s="37">
        <v>0</v>
      </c>
      <c r="AW212" s="24">
        <f>Table7[[#This Row],[Affected population: IDP (HH) ]]+Table7[[#This Row],[Affected population: Returnee (HH) ]]+Table7[[#This Row],[Affected population: Relocated (HH) ]]</f>
        <v>1761</v>
      </c>
      <c r="AX212" s="24">
        <f>Table7[[#This Row],[Affected population: IDP (ind) ]]+Table7[[#This Row],[Affected population: Returnee (ind) ]]+Table7[[#This Row],[Affected population: Relocated (ind) ]]</f>
        <v>10040</v>
      </c>
      <c r="AY212" s="37">
        <v>351</v>
      </c>
      <c r="AZ212" s="37">
        <v>488</v>
      </c>
      <c r="BA212" s="37">
        <v>604</v>
      </c>
      <c r="BB212" s="37">
        <v>897</v>
      </c>
      <c r="BC212" s="37">
        <v>2341</v>
      </c>
      <c r="BD212" s="37">
        <v>1894</v>
      </c>
      <c r="BE212" s="37">
        <v>1547</v>
      </c>
      <c r="BF212" s="37">
        <v>1687</v>
      </c>
      <c r="BG212" s="37">
        <v>77</v>
      </c>
      <c r="BH212" s="37">
        <v>154</v>
      </c>
      <c r="BI212" s="24">
        <f>Table7[[#This Row],[M &lt;1]]+Table7[[#This Row],[M 1-5]]+Table7[[#This Row],[M 6-17]]+Table7[[#This Row],[M 18-59 ]]+Table7[[#This Row],[M &gt;60]]</f>
        <v>4920</v>
      </c>
      <c r="BJ212" s="24">
        <f>Table7[[#This Row],[F &lt;1]]+Table7[[#This Row],[F 1-5]]+Table7[[#This Row],[F 6-17 ]]+Table7[[#This Row],[F 18-59]]+Table7[[#This Row],[F &gt;60 ]]</f>
        <v>5120</v>
      </c>
      <c r="BK212" s="24">
        <f>Table7[[#This Row],[M total]]+Table7[[#This Row],[F total]]</f>
        <v>10040</v>
      </c>
      <c r="BL212" s="24" t="b">
        <f>Table7[[#This Row],[Total individuals]]=Table7[[#This Row],[Total affected population individuals]]</f>
        <v>1</v>
      </c>
      <c r="BM212" s="22" t="s">
        <v>846</v>
      </c>
      <c r="BN212" s="22" t="s">
        <v>816</v>
      </c>
      <c r="BO212" s="22" t="s">
        <v>816</v>
      </c>
      <c r="BP212" s="22" t="s">
        <v>844</v>
      </c>
      <c r="BQ212" s="22" t="s">
        <v>844</v>
      </c>
      <c r="BR212" s="22" t="s">
        <v>816</v>
      </c>
      <c r="BS212" s="22" t="s">
        <v>816</v>
      </c>
      <c r="BT212" s="22" t="s">
        <v>375</v>
      </c>
      <c r="BU212" s="22" t="s">
        <v>527</v>
      </c>
      <c r="BV212" s="22" t="s">
        <v>375</v>
      </c>
      <c r="BW212" s="22" t="s">
        <v>373</v>
      </c>
      <c r="BX212" s="22" t="s">
        <v>373</v>
      </c>
      <c r="BY212" s="22" t="s">
        <v>852</v>
      </c>
      <c r="BZ212" s="22" t="s">
        <v>373</v>
      </c>
      <c r="CA212" s="22" t="s">
        <v>373</v>
      </c>
      <c r="CB212" s="22" t="s">
        <v>1058</v>
      </c>
      <c r="CC212" s="22" t="s">
        <v>377</v>
      </c>
      <c r="CE212" s="22" t="s">
        <v>430</v>
      </c>
      <c r="CF212" s="22"/>
    </row>
    <row r="213" spans="1:84" s="21" customFormat="1">
      <c r="A213" s="20">
        <v>44120</v>
      </c>
      <c r="B213" s="20">
        <v>44111</v>
      </c>
      <c r="C213" s="20">
        <v>44120</v>
      </c>
      <c r="D213" s="22" t="s">
        <v>500</v>
      </c>
      <c r="E213" s="22" t="s">
        <v>91</v>
      </c>
      <c r="F213" s="22" t="s">
        <v>217</v>
      </c>
      <c r="G213" s="26" t="s">
        <v>218</v>
      </c>
      <c r="H213" s="22" t="s">
        <v>228</v>
      </c>
      <c r="I213" s="22" t="s">
        <v>229</v>
      </c>
      <c r="J213" s="22" t="s">
        <v>990</v>
      </c>
      <c r="K213" s="22" t="s">
        <v>1083</v>
      </c>
      <c r="L213" s="23">
        <v>7.9805000000000001</v>
      </c>
      <c r="M213" s="23">
        <v>29.31983</v>
      </c>
      <c r="N213" s="23" t="s">
        <v>28</v>
      </c>
      <c r="O213" s="22" t="s">
        <v>67</v>
      </c>
      <c r="P213" s="28" t="s">
        <v>500</v>
      </c>
      <c r="Q213" s="22" t="s">
        <v>91</v>
      </c>
      <c r="R213" s="22" t="s">
        <v>217</v>
      </c>
      <c r="S213" s="22" t="s">
        <v>218</v>
      </c>
      <c r="T213" s="21" t="s">
        <v>219</v>
      </c>
      <c r="U213" s="21" t="s">
        <v>220</v>
      </c>
      <c r="V213" s="22" t="s">
        <v>1084</v>
      </c>
      <c r="W213" s="22">
        <v>7.7333333</v>
      </c>
      <c r="X213" s="22">
        <v>29.083333</v>
      </c>
      <c r="Y213" s="22" t="s">
        <v>1082</v>
      </c>
      <c r="Z213" s="22" t="s">
        <v>37</v>
      </c>
      <c r="AA213" s="15" t="s">
        <v>958</v>
      </c>
      <c r="AB213" s="22" t="s">
        <v>281</v>
      </c>
      <c r="AC213" s="22" t="s">
        <v>372</v>
      </c>
      <c r="AD213" s="22" t="s">
        <v>373</v>
      </c>
      <c r="AE213" s="22" t="s">
        <v>485</v>
      </c>
      <c r="AF213" s="22" t="s">
        <v>373</v>
      </c>
      <c r="AG213" s="22" t="s">
        <v>68</v>
      </c>
      <c r="AH213" s="22" t="s">
        <v>68</v>
      </c>
      <c r="AI213" s="22" t="s">
        <v>68</v>
      </c>
      <c r="AJ213" s="22" t="s">
        <v>68</v>
      </c>
      <c r="AK213" s="22" t="s">
        <v>68</v>
      </c>
      <c r="AL213" s="22" t="s">
        <v>763</v>
      </c>
      <c r="AM213" s="22" t="s">
        <v>377</v>
      </c>
      <c r="AN213" s="22" t="s">
        <v>377</v>
      </c>
      <c r="AO213" s="22" t="s">
        <v>456</v>
      </c>
      <c r="AP213" s="22" t="s">
        <v>68</v>
      </c>
      <c r="AQ213" s="37">
        <v>176</v>
      </c>
      <c r="AR213" s="37">
        <v>1003</v>
      </c>
      <c r="AS213" s="37">
        <v>0</v>
      </c>
      <c r="AT213" s="37">
        <v>0</v>
      </c>
      <c r="AU213" s="37">
        <v>0</v>
      </c>
      <c r="AV213" s="37">
        <v>0</v>
      </c>
      <c r="AW213" s="24">
        <f>Table7[[#This Row],[Affected population: IDP (HH) ]]+Table7[[#This Row],[Affected population: Returnee (HH) ]]+Table7[[#This Row],[Affected population: Relocated (HH) ]]</f>
        <v>176</v>
      </c>
      <c r="AX213" s="24">
        <f>Table7[[#This Row],[Affected population: IDP (ind) ]]+Table7[[#This Row],[Affected population: Returnee (ind) ]]+Table7[[#This Row],[Affected population: Relocated (ind) ]]</f>
        <v>1003</v>
      </c>
      <c r="AY213" s="37">
        <v>89</v>
      </c>
      <c r="AZ213" s="37">
        <v>77</v>
      </c>
      <c r="BA213" s="37">
        <v>91</v>
      </c>
      <c r="BB213" s="37">
        <v>58</v>
      </c>
      <c r="BC213" s="37">
        <v>156</v>
      </c>
      <c r="BD213" s="37">
        <v>187</v>
      </c>
      <c r="BE213" s="37">
        <v>140</v>
      </c>
      <c r="BF213" s="37">
        <v>166</v>
      </c>
      <c r="BG213" s="37">
        <v>16</v>
      </c>
      <c r="BH213" s="37">
        <v>23</v>
      </c>
      <c r="BI213" s="24">
        <f>Table7[[#This Row],[M &lt;1]]+Table7[[#This Row],[M 1-5]]+Table7[[#This Row],[M 6-17]]+Table7[[#This Row],[M 18-59 ]]+Table7[[#This Row],[M &gt;60]]</f>
        <v>492</v>
      </c>
      <c r="BJ213" s="24">
        <f>Table7[[#This Row],[F &lt;1]]+Table7[[#This Row],[F 1-5]]+Table7[[#This Row],[F 6-17 ]]+Table7[[#This Row],[F 18-59]]+Table7[[#This Row],[F &gt;60 ]]</f>
        <v>511</v>
      </c>
      <c r="BK213" s="24">
        <f>Table7[[#This Row],[M total]]+Table7[[#This Row],[F total]]</f>
        <v>1003</v>
      </c>
      <c r="BL213" s="24" t="b">
        <f>Table7[[#This Row],[Total individuals]]=Table7[[#This Row],[Total affected population individuals]]</f>
        <v>1</v>
      </c>
      <c r="BM213" s="22" t="s">
        <v>846</v>
      </c>
      <c r="BN213" s="22" t="s">
        <v>816</v>
      </c>
      <c r="BO213" s="22" t="s">
        <v>816</v>
      </c>
      <c r="BP213" s="22" t="s">
        <v>844</v>
      </c>
      <c r="BQ213" s="22" t="s">
        <v>844</v>
      </c>
      <c r="BR213" s="22" t="s">
        <v>816</v>
      </c>
      <c r="BS213" s="22" t="s">
        <v>816</v>
      </c>
      <c r="BT213" s="22" t="s">
        <v>375</v>
      </c>
      <c r="BU213" s="22" t="s">
        <v>527</v>
      </c>
      <c r="BV213" s="22" t="s">
        <v>375</v>
      </c>
      <c r="BW213" s="22" t="s">
        <v>373</v>
      </c>
      <c r="BX213" s="22" t="s">
        <v>373</v>
      </c>
      <c r="BY213" s="22" t="s">
        <v>852</v>
      </c>
      <c r="BZ213" s="22" t="s">
        <v>373</v>
      </c>
      <c r="CA213" s="22" t="s">
        <v>373</v>
      </c>
      <c r="CB213" s="22" t="s">
        <v>1058</v>
      </c>
      <c r="CC213" s="22" t="s">
        <v>377</v>
      </c>
      <c r="CE213" s="22" t="s">
        <v>430</v>
      </c>
      <c r="CF213" s="22"/>
    </row>
    <row r="214" spans="1:84" s="21" customFormat="1">
      <c r="A214" s="20">
        <v>44133</v>
      </c>
      <c r="B214" s="20">
        <v>44114</v>
      </c>
      <c r="C214" s="20">
        <v>44133</v>
      </c>
      <c r="D214" s="22" t="s">
        <v>1047</v>
      </c>
      <c r="E214" s="22" t="s">
        <v>79</v>
      </c>
      <c r="F214" s="22" t="s">
        <v>152</v>
      </c>
      <c r="G214" s="22" t="s">
        <v>153</v>
      </c>
      <c r="H214" s="22" t="s">
        <v>158</v>
      </c>
      <c r="I214" s="22" t="s">
        <v>159</v>
      </c>
      <c r="J214" s="22"/>
      <c r="K214" s="22" t="s">
        <v>1085</v>
      </c>
      <c r="L214" s="23">
        <v>9.5119788560000007</v>
      </c>
      <c r="M214" s="23">
        <v>26.835225688000001</v>
      </c>
      <c r="N214" s="23" t="s">
        <v>30</v>
      </c>
      <c r="O214" s="22" t="s">
        <v>67</v>
      </c>
      <c r="P214" s="28" t="s">
        <v>1047</v>
      </c>
      <c r="Q214" s="22" t="s">
        <v>79</v>
      </c>
      <c r="R214" s="22" t="s">
        <v>152</v>
      </c>
      <c r="S214" s="22" t="s">
        <v>153</v>
      </c>
      <c r="T214" s="22" t="s">
        <v>158</v>
      </c>
      <c r="U214" s="22" t="s">
        <v>159</v>
      </c>
      <c r="V214" s="22" t="s">
        <v>1085</v>
      </c>
      <c r="W214" s="22">
        <v>9.5119788560000007</v>
      </c>
      <c r="X214" s="22">
        <v>26.835225688000001</v>
      </c>
      <c r="Y214" s="22" t="s">
        <v>411</v>
      </c>
      <c r="Z214" s="22" t="s">
        <v>37</v>
      </c>
      <c r="AA214" s="21" t="s">
        <v>45</v>
      </c>
      <c r="AB214" s="22" t="s">
        <v>281</v>
      </c>
      <c r="AC214" s="22" t="s">
        <v>372</v>
      </c>
      <c r="AD214" s="22" t="s">
        <v>375</v>
      </c>
      <c r="AE214" s="22" t="s">
        <v>395</v>
      </c>
      <c r="AF214" s="22" t="s">
        <v>373</v>
      </c>
      <c r="AG214" s="22" t="s">
        <v>68</v>
      </c>
      <c r="AH214" s="22" t="s">
        <v>68</v>
      </c>
      <c r="AI214" s="22" t="s">
        <v>68</v>
      </c>
      <c r="AJ214" s="22" t="s">
        <v>68</v>
      </c>
      <c r="AK214" s="22" t="s">
        <v>68</v>
      </c>
      <c r="AL214" s="22" t="s">
        <v>373</v>
      </c>
      <c r="AM214" s="22">
        <v>917</v>
      </c>
      <c r="AN214" s="22">
        <v>6652</v>
      </c>
      <c r="AO214" s="22" t="s">
        <v>456</v>
      </c>
      <c r="AP214" s="22" t="s">
        <v>448</v>
      </c>
      <c r="AQ214" s="37">
        <v>740</v>
      </c>
      <c r="AR214" s="37">
        <v>4989</v>
      </c>
      <c r="AS214" s="37">
        <v>0</v>
      </c>
      <c r="AT214" s="37">
        <v>0</v>
      </c>
      <c r="AU214" s="37">
        <v>0</v>
      </c>
      <c r="AV214" s="37">
        <v>0</v>
      </c>
      <c r="AW214" s="24">
        <f>Table7[[#This Row],[Affected population: IDP (HH) ]]+Table7[[#This Row],[Affected population: Returnee (HH) ]]+Table7[[#This Row],[Affected population: Relocated (HH) ]]</f>
        <v>740</v>
      </c>
      <c r="AX214" s="24">
        <f>Table7[[#This Row],[Affected population: IDP (ind) ]]+Table7[[#This Row],[Affected population: Returnee (ind) ]]+Table7[[#This Row],[Affected population: Relocated (ind) ]]</f>
        <v>4989</v>
      </c>
      <c r="AY214" s="37">
        <v>44</v>
      </c>
      <c r="AZ214" s="37">
        <v>55</v>
      </c>
      <c r="BA214" s="37">
        <v>486</v>
      </c>
      <c r="BB214" s="37">
        <v>583</v>
      </c>
      <c r="BC214" s="37">
        <v>872</v>
      </c>
      <c r="BD214" s="37">
        <v>964</v>
      </c>
      <c r="BE214" s="37">
        <v>779</v>
      </c>
      <c r="BF214" s="37">
        <v>841</v>
      </c>
      <c r="BG214" s="37">
        <v>188</v>
      </c>
      <c r="BH214" s="37">
        <v>177</v>
      </c>
      <c r="BI214" s="24">
        <f>Table7[[#This Row],[M &lt;1]]+Table7[[#This Row],[M 1-5]]+Table7[[#This Row],[M 6-17]]+Table7[[#This Row],[M 18-59 ]]+Table7[[#This Row],[M &gt;60]]</f>
        <v>2369</v>
      </c>
      <c r="BJ214" s="24">
        <f>Table7[[#This Row],[F &lt;1]]+Table7[[#This Row],[F 1-5]]+Table7[[#This Row],[F 6-17 ]]+Table7[[#This Row],[F 18-59]]+Table7[[#This Row],[F &gt;60 ]]</f>
        <v>2620</v>
      </c>
      <c r="BK214" s="24">
        <f>Table7[[#This Row],[M total]]+Table7[[#This Row],[F total]]</f>
        <v>4989</v>
      </c>
      <c r="BL214" s="24" t="b">
        <f>Table7[[#This Row],[Total individuals]]=Table7[[#This Row],[Total affected population individuals]]</f>
        <v>1</v>
      </c>
      <c r="BM214" s="22" t="s">
        <v>844</v>
      </c>
      <c r="BN214" s="22" t="s">
        <v>816</v>
      </c>
      <c r="BO214" s="22" t="s">
        <v>844</v>
      </c>
      <c r="BP214" s="22" t="s">
        <v>844</v>
      </c>
      <c r="BQ214" s="22" t="s">
        <v>816</v>
      </c>
      <c r="BR214" s="22" t="s">
        <v>816</v>
      </c>
      <c r="BS214" s="22" t="s">
        <v>844</v>
      </c>
      <c r="BT214" s="22" t="s">
        <v>373</v>
      </c>
      <c r="BU214" s="22" t="s">
        <v>68</v>
      </c>
      <c r="BV214" s="22" t="s">
        <v>373</v>
      </c>
      <c r="BW214" s="22" t="s">
        <v>373</v>
      </c>
      <c r="BX214" s="22" t="s">
        <v>373</v>
      </c>
      <c r="BY214" s="22" t="s">
        <v>373</v>
      </c>
      <c r="BZ214" s="22" t="s">
        <v>373</v>
      </c>
      <c r="CA214" s="22" t="s">
        <v>373</v>
      </c>
      <c r="CB214" s="22" t="s">
        <v>373</v>
      </c>
      <c r="CC214" s="22" t="s">
        <v>373</v>
      </c>
      <c r="CE214" s="22" t="s">
        <v>430</v>
      </c>
      <c r="CF214" s="22"/>
    </row>
    <row r="215" spans="1:84" s="21" customFormat="1">
      <c r="A215" s="20">
        <v>44172</v>
      </c>
      <c r="B215" s="20">
        <v>44167</v>
      </c>
      <c r="C215" s="20">
        <v>44171</v>
      </c>
      <c r="D215" s="21" t="s">
        <v>398</v>
      </c>
      <c r="E215" s="21" t="s">
        <v>66</v>
      </c>
      <c r="F215" s="21" t="s">
        <v>69</v>
      </c>
      <c r="G215" s="21" t="s">
        <v>70</v>
      </c>
      <c r="H215" s="21" t="s">
        <v>74</v>
      </c>
      <c r="I215" s="21" t="s">
        <v>75</v>
      </c>
      <c r="J215" s="21" t="s">
        <v>1031</v>
      </c>
      <c r="K215" s="21" t="s">
        <v>1086</v>
      </c>
      <c r="L215" s="40">
        <v>4.8661199999999996</v>
      </c>
      <c r="M215" s="40">
        <v>31.50271</v>
      </c>
      <c r="N215" s="23" t="s">
        <v>32</v>
      </c>
      <c r="O215" s="21" t="s">
        <v>67</v>
      </c>
      <c r="P215" s="21" t="s">
        <v>398</v>
      </c>
      <c r="Q215" s="21" t="s">
        <v>66</v>
      </c>
      <c r="R215" s="21" t="s">
        <v>80</v>
      </c>
      <c r="S215" s="22" t="s">
        <v>81</v>
      </c>
      <c r="T215" s="21" t="s">
        <v>558</v>
      </c>
      <c r="U215" s="21" t="s">
        <v>554</v>
      </c>
      <c r="V215" s="21" t="s">
        <v>1087</v>
      </c>
      <c r="W215" s="21">
        <v>5.7214770000000001</v>
      </c>
      <c r="X215" s="21">
        <v>30.835699000000002</v>
      </c>
      <c r="Y215" s="21" t="s">
        <v>1088</v>
      </c>
      <c r="Z215" s="21" t="s">
        <v>1089</v>
      </c>
      <c r="AA215" s="21" t="s">
        <v>1090</v>
      </c>
      <c r="AB215" s="22" t="s">
        <v>281</v>
      </c>
      <c r="AC215" s="21" t="s">
        <v>372</v>
      </c>
      <c r="AD215" s="22" t="s">
        <v>375</v>
      </c>
      <c r="AE215" s="22" t="s">
        <v>395</v>
      </c>
      <c r="AF215" s="22" t="s">
        <v>373</v>
      </c>
      <c r="AG215" s="21" t="s">
        <v>68</v>
      </c>
      <c r="AH215" s="21" t="s">
        <v>68</v>
      </c>
      <c r="AI215" s="21" t="s">
        <v>68</v>
      </c>
      <c r="AJ215" s="21" t="s">
        <v>68</v>
      </c>
      <c r="AK215" s="21" t="s">
        <v>68</v>
      </c>
      <c r="AL215" s="17" t="s">
        <v>375</v>
      </c>
      <c r="AM215" s="21" t="s">
        <v>68</v>
      </c>
      <c r="AN215" s="21" t="s">
        <v>68</v>
      </c>
      <c r="AO215" s="21" t="s">
        <v>68</v>
      </c>
      <c r="AP215" s="21" t="s">
        <v>68</v>
      </c>
      <c r="AQ215" s="38">
        <v>2612</v>
      </c>
      <c r="AR215" s="38">
        <v>11555</v>
      </c>
      <c r="AS215" s="38">
        <v>0</v>
      </c>
      <c r="AT215" s="38">
        <v>0</v>
      </c>
      <c r="AU215" s="38">
        <v>0</v>
      </c>
      <c r="AV215" s="38">
        <v>0</v>
      </c>
      <c r="AW215" s="38">
        <f>Table7[[#This Row],[Affected population: IDP (HH) ]]+Table7[[#This Row],[Affected population: Returnee (HH) ]]+Table7[[#This Row],[Affected population: Relocated (HH) ]]</f>
        <v>2612</v>
      </c>
      <c r="AX215" s="38">
        <f>Table7[[#This Row],[Affected population: IDP (ind) ]]+Table7[[#This Row],[Affected population: Returnee (ind) ]]+Table7[[#This Row],[Affected population: Relocated (ind) ]]</f>
        <v>11555</v>
      </c>
      <c r="AY215" s="38">
        <v>375</v>
      </c>
      <c r="AZ215" s="38">
        <v>550</v>
      </c>
      <c r="BA215" s="38">
        <v>609</v>
      </c>
      <c r="BB215" s="38">
        <v>941</v>
      </c>
      <c r="BC215" s="38">
        <v>1070</v>
      </c>
      <c r="BD215" s="38">
        <v>1374</v>
      </c>
      <c r="BE215" s="38">
        <v>2429</v>
      </c>
      <c r="BF215" s="38">
        <v>3160</v>
      </c>
      <c r="BG215" s="38">
        <v>509</v>
      </c>
      <c r="BH215" s="38">
        <v>538</v>
      </c>
      <c r="BI215" s="24">
        <f>Table7[[#This Row],[M &lt;1]]+Table7[[#This Row],[M 1-5]]+Table7[[#This Row],[M 6-17]]+Table7[[#This Row],[M 18-59 ]]+Table7[[#This Row],[M &gt;60]]</f>
        <v>4992</v>
      </c>
      <c r="BJ215" s="24">
        <f>Table7[[#This Row],[F &lt;1]]+Table7[[#This Row],[F 1-5]]+Table7[[#This Row],[F 6-17 ]]+Table7[[#This Row],[F 18-59]]+Table7[[#This Row],[F &gt;60 ]]</f>
        <v>6563</v>
      </c>
      <c r="BK215" s="37">
        <f>Table7[[#This Row],[M total]]+Table7[[#This Row],[F total]]</f>
        <v>11555</v>
      </c>
      <c r="BL215" s="37" t="b">
        <f>Table7[[#This Row],[Total individuals]]=Table7[[#This Row],[Total affected population individuals]]</f>
        <v>1</v>
      </c>
      <c r="BM215" s="21" t="s">
        <v>844</v>
      </c>
      <c r="BN215" s="21" t="s">
        <v>844</v>
      </c>
      <c r="BO215" s="21" t="s">
        <v>844</v>
      </c>
      <c r="BP215" s="21" t="s">
        <v>1091</v>
      </c>
      <c r="BQ215" s="21" t="s">
        <v>844</v>
      </c>
      <c r="BR215" s="21" t="s">
        <v>844</v>
      </c>
      <c r="BS215" s="21" t="s">
        <v>1091</v>
      </c>
      <c r="BT215" s="21" t="s">
        <v>373</v>
      </c>
      <c r="BU215" s="22" t="s">
        <v>68</v>
      </c>
      <c r="BV215" s="22" t="s">
        <v>1092</v>
      </c>
      <c r="BW215" s="22" t="s">
        <v>1092</v>
      </c>
      <c r="BX215" s="22" t="s">
        <v>1092</v>
      </c>
      <c r="BY215" s="22" t="s">
        <v>1092</v>
      </c>
      <c r="BZ215" s="22" t="s">
        <v>1092</v>
      </c>
      <c r="CA215" s="22" t="s">
        <v>1092</v>
      </c>
      <c r="CB215" s="22" t="s">
        <v>1092</v>
      </c>
      <c r="CC215" s="22" t="s">
        <v>1092</v>
      </c>
      <c r="CD215" s="22"/>
      <c r="CE215" s="21" t="s">
        <v>430</v>
      </c>
      <c r="CF215" s="21" t="s">
        <v>1093</v>
      </c>
    </row>
    <row r="216" spans="1:84" s="21" customFormat="1">
      <c r="A216" s="20">
        <v>44182</v>
      </c>
      <c r="B216" s="20">
        <v>44180</v>
      </c>
      <c r="C216" s="20">
        <v>44181</v>
      </c>
      <c r="D216" s="21" t="s">
        <v>500</v>
      </c>
      <c r="E216" s="21" t="s">
        <v>91</v>
      </c>
      <c r="F216" s="21" t="s">
        <v>259</v>
      </c>
      <c r="G216" s="21" t="s">
        <v>260</v>
      </c>
      <c r="H216" s="21" t="s">
        <v>261</v>
      </c>
      <c r="I216" s="21" t="s">
        <v>262</v>
      </c>
      <c r="J216" s="22"/>
      <c r="K216" s="21" t="s">
        <v>1094</v>
      </c>
      <c r="L216" s="23">
        <v>8.8862945969999991</v>
      </c>
      <c r="M216" s="23">
        <v>28.453050905000001</v>
      </c>
      <c r="N216" s="23" t="s">
        <v>30</v>
      </c>
      <c r="O216" s="22" t="s">
        <v>67</v>
      </c>
      <c r="P216" s="21" t="s">
        <v>500</v>
      </c>
      <c r="Q216" s="21" t="s">
        <v>91</v>
      </c>
      <c r="R216" s="21" t="s">
        <v>259</v>
      </c>
      <c r="S216" s="22" t="s">
        <v>260</v>
      </c>
      <c r="T216" s="21" t="s">
        <v>261</v>
      </c>
      <c r="U216" s="21" t="s">
        <v>262</v>
      </c>
      <c r="V216" s="21" t="s">
        <v>262</v>
      </c>
      <c r="Y216" s="21" t="s">
        <v>370</v>
      </c>
      <c r="Z216" s="21" t="s">
        <v>1089</v>
      </c>
      <c r="AA216" s="21" t="s">
        <v>45</v>
      </c>
      <c r="AB216" s="22" t="s">
        <v>281</v>
      </c>
      <c r="AC216" s="21" t="s">
        <v>372</v>
      </c>
      <c r="AD216" s="22" t="s">
        <v>375</v>
      </c>
      <c r="AE216" s="21" t="s">
        <v>485</v>
      </c>
      <c r="AF216" s="22" t="s">
        <v>373</v>
      </c>
      <c r="AG216" s="21" t="s">
        <v>68</v>
      </c>
      <c r="AH216" s="21" t="s">
        <v>68</v>
      </c>
      <c r="AI216" s="21" t="s">
        <v>68</v>
      </c>
      <c r="AJ216" s="21" t="s">
        <v>68</v>
      </c>
      <c r="AK216" s="21" t="s">
        <v>68</v>
      </c>
      <c r="AL216" s="21" t="s">
        <v>373</v>
      </c>
      <c r="AM216" s="21">
        <v>35</v>
      </c>
      <c r="AN216" s="21">
        <v>182</v>
      </c>
      <c r="AO216" s="21" t="s">
        <v>395</v>
      </c>
      <c r="AP216" s="21" t="s">
        <v>1095</v>
      </c>
      <c r="AQ216" s="38">
        <v>284</v>
      </c>
      <c r="AR216" s="38">
        <v>1424</v>
      </c>
      <c r="AS216" s="38">
        <v>0</v>
      </c>
      <c r="AT216" s="38">
        <v>0</v>
      </c>
      <c r="AU216" s="38">
        <v>0</v>
      </c>
      <c r="AV216" s="38">
        <v>0</v>
      </c>
      <c r="AW216" s="38">
        <f>Table7[[#This Row],[Affected population: IDP (HH) ]]+Table7[[#This Row],[Affected population: Returnee (HH) ]]+Table7[[#This Row],[Affected population: Relocated (HH) ]]</f>
        <v>284</v>
      </c>
      <c r="AX216" s="38">
        <f>Table7[[#This Row],[Affected population: IDP (ind) ]]+Table7[[#This Row],[Affected population: Returnee (ind) ]]+Table7[[#This Row],[Affected population: Relocated (ind) ]]</f>
        <v>1424</v>
      </c>
      <c r="AY216" s="38">
        <v>88</v>
      </c>
      <c r="AZ216" s="38">
        <v>61</v>
      </c>
      <c r="BA216" s="38">
        <v>98</v>
      </c>
      <c r="BB216" s="38">
        <v>119</v>
      </c>
      <c r="BC216" s="38">
        <v>254</v>
      </c>
      <c r="BD216" s="38">
        <v>276</v>
      </c>
      <c r="BE216" s="38">
        <v>170</v>
      </c>
      <c r="BF216" s="38">
        <v>218</v>
      </c>
      <c r="BG216" s="38">
        <v>68</v>
      </c>
      <c r="BH216" s="38">
        <v>72</v>
      </c>
      <c r="BI216" s="24">
        <f>Table7[[#This Row],[M &lt;1]]+Table7[[#This Row],[M 1-5]]+Table7[[#This Row],[M 6-17]]+Table7[[#This Row],[M 18-59 ]]+Table7[[#This Row],[M &gt;60]]</f>
        <v>678</v>
      </c>
      <c r="BJ216" s="24">
        <f>Table7[[#This Row],[F &lt;1]]+Table7[[#This Row],[F 1-5]]+Table7[[#This Row],[F 6-17 ]]+Table7[[#This Row],[F 18-59]]+Table7[[#This Row],[F &gt;60 ]]</f>
        <v>746</v>
      </c>
      <c r="BK216" s="37">
        <f>Table7[[#This Row],[M total]]+Table7[[#This Row],[F total]]</f>
        <v>1424</v>
      </c>
      <c r="BL216" s="37" t="b">
        <f>Table7[[#This Row],[Total individuals]]=Table7[[#This Row],[Total affected population individuals]]</f>
        <v>1</v>
      </c>
      <c r="BM216" s="21" t="s">
        <v>1091</v>
      </c>
      <c r="BN216" s="21" t="s">
        <v>1091</v>
      </c>
      <c r="BO216" s="21" t="s">
        <v>1091</v>
      </c>
      <c r="BP216" s="21" t="s">
        <v>1091</v>
      </c>
      <c r="BQ216" s="21" t="s">
        <v>1091</v>
      </c>
      <c r="BR216" s="21" t="s">
        <v>1091</v>
      </c>
      <c r="BS216" s="21" t="s">
        <v>1091</v>
      </c>
      <c r="BT216" s="21" t="s">
        <v>373</v>
      </c>
      <c r="BU216" s="22" t="s">
        <v>68</v>
      </c>
      <c r="BV216" s="22" t="s">
        <v>1092</v>
      </c>
      <c r="BW216" s="22" t="s">
        <v>1092</v>
      </c>
      <c r="BX216" s="22" t="s">
        <v>1092</v>
      </c>
      <c r="BY216" s="22" t="s">
        <v>1092</v>
      </c>
      <c r="BZ216" s="22" t="s">
        <v>1092</v>
      </c>
      <c r="CA216" s="22" t="s">
        <v>1092</v>
      </c>
      <c r="CB216" s="22" t="s">
        <v>1092</v>
      </c>
      <c r="CC216" s="22" t="s">
        <v>1092</v>
      </c>
      <c r="CD216" s="22"/>
      <c r="CE216" s="21" t="s">
        <v>430</v>
      </c>
      <c r="CF216" s="21" t="s">
        <v>1096</v>
      </c>
    </row>
    <row r="217" spans="1:84" s="21" customFormat="1">
      <c r="A217" s="20">
        <v>44182</v>
      </c>
      <c r="B217" s="20">
        <v>44143</v>
      </c>
      <c r="C217" s="20">
        <v>44181</v>
      </c>
      <c r="D217" s="21" t="s">
        <v>436</v>
      </c>
      <c r="E217" s="21" t="s">
        <v>73</v>
      </c>
      <c r="F217" s="21" t="s">
        <v>108</v>
      </c>
      <c r="G217" s="17" t="s">
        <v>109</v>
      </c>
      <c r="H217" s="21" t="s">
        <v>110</v>
      </c>
      <c r="I217" s="17" t="s">
        <v>111</v>
      </c>
      <c r="J217" s="22"/>
      <c r="K217" s="21" t="s">
        <v>1097</v>
      </c>
      <c r="L217" s="23">
        <v>9.4097220000000004</v>
      </c>
      <c r="M217" s="23">
        <v>31.157736</v>
      </c>
      <c r="N217" s="23" t="s">
        <v>30</v>
      </c>
      <c r="O217" s="22" t="s">
        <v>67</v>
      </c>
      <c r="P217" s="21" t="s">
        <v>436</v>
      </c>
      <c r="Q217" s="22" t="s">
        <v>73</v>
      </c>
      <c r="R217" s="21" t="s">
        <v>108</v>
      </c>
      <c r="S217" s="22" t="s">
        <v>109</v>
      </c>
      <c r="T217" s="21" t="s">
        <v>110</v>
      </c>
      <c r="U217" s="22" t="s">
        <v>111</v>
      </c>
      <c r="V217" s="22" t="s">
        <v>1098</v>
      </c>
      <c r="Y217" s="22" t="s">
        <v>370</v>
      </c>
      <c r="Z217" s="22" t="s">
        <v>37</v>
      </c>
      <c r="AA217" s="22" t="s">
        <v>45</v>
      </c>
      <c r="AB217" s="22" t="s">
        <v>281</v>
      </c>
      <c r="AC217" s="22" t="s">
        <v>372</v>
      </c>
      <c r="AD217" s="21" t="s">
        <v>375</v>
      </c>
      <c r="AE217" s="21" t="s">
        <v>485</v>
      </c>
      <c r="AF217" s="22" t="s">
        <v>373</v>
      </c>
      <c r="AG217" s="21" t="s">
        <v>68</v>
      </c>
      <c r="AH217" s="21" t="s">
        <v>68</v>
      </c>
      <c r="AI217" s="21" t="s">
        <v>68</v>
      </c>
      <c r="AJ217" s="21" t="s">
        <v>68</v>
      </c>
      <c r="AK217" s="21" t="s">
        <v>68</v>
      </c>
      <c r="AL217" s="21" t="s">
        <v>373</v>
      </c>
      <c r="AM217" s="21">
        <v>406</v>
      </c>
      <c r="AN217" s="21">
        <v>2441</v>
      </c>
      <c r="AO217" s="21" t="s">
        <v>485</v>
      </c>
      <c r="AP217" s="21" t="s">
        <v>448</v>
      </c>
      <c r="AQ217" s="38">
        <v>4166</v>
      </c>
      <c r="AR217" s="38">
        <v>25000</v>
      </c>
      <c r="AS217" s="38">
        <v>0</v>
      </c>
      <c r="AT217" s="38">
        <v>0</v>
      </c>
      <c r="AU217" s="38">
        <v>0</v>
      </c>
      <c r="AV217" s="38">
        <v>0</v>
      </c>
      <c r="AW217" s="38">
        <f>Table7[[#This Row],[Affected population: IDP (HH) ]]+Table7[[#This Row],[Affected population: Returnee (HH) ]]+Table7[[#This Row],[Affected population: Relocated (HH) ]]</f>
        <v>4166</v>
      </c>
      <c r="AX217" s="38">
        <f>Table7[[#This Row],[Affected population: IDP (ind) ]]+Table7[[#This Row],[Affected population: Returnee (ind) ]]+Table7[[#This Row],[Affected population: Relocated (ind) ]]</f>
        <v>25000</v>
      </c>
      <c r="AY217" s="38">
        <v>274</v>
      </c>
      <c r="AZ217" s="38">
        <v>364</v>
      </c>
      <c r="BA217" s="38">
        <v>554</v>
      </c>
      <c r="BB217" s="38">
        <v>654</v>
      </c>
      <c r="BC217" s="38">
        <v>7862</v>
      </c>
      <c r="BD217" s="38">
        <v>8464</v>
      </c>
      <c r="BE217" s="38">
        <v>2005</v>
      </c>
      <c r="BF217" s="38">
        <v>2413</v>
      </c>
      <c r="BG217" s="38">
        <v>1850</v>
      </c>
      <c r="BH217" s="38">
        <v>560</v>
      </c>
      <c r="BI217" s="24">
        <f>Table7[[#This Row],[M &lt;1]]+Table7[[#This Row],[M 1-5]]+Table7[[#This Row],[M 6-17]]+Table7[[#This Row],[M 18-59 ]]+Table7[[#This Row],[M &gt;60]]</f>
        <v>12545</v>
      </c>
      <c r="BJ217" s="24">
        <f>Table7[[#This Row],[F &lt;1]]+Table7[[#This Row],[F 1-5]]+Table7[[#This Row],[F 6-17 ]]+Table7[[#This Row],[F 18-59]]+Table7[[#This Row],[F &gt;60 ]]</f>
        <v>12455</v>
      </c>
      <c r="BK217" s="37">
        <f>Table7[[#This Row],[M total]]+Table7[[#This Row],[F total]]</f>
        <v>25000</v>
      </c>
      <c r="BL217" s="37" t="b">
        <f>Table7[[#This Row],[Total individuals]]=Table7[[#This Row],[Total affected population individuals]]</f>
        <v>1</v>
      </c>
      <c r="BM217" s="21" t="s">
        <v>1091</v>
      </c>
      <c r="BN217" s="21" t="s">
        <v>1091</v>
      </c>
      <c r="BO217" s="21" t="s">
        <v>844</v>
      </c>
      <c r="BP217" s="21" t="s">
        <v>846</v>
      </c>
      <c r="BQ217" s="21" t="s">
        <v>844</v>
      </c>
      <c r="BR217" s="21" t="s">
        <v>844</v>
      </c>
      <c r="BS217" s="21" t="s">
        <v>846</v>
      </c>
      <c r="BT217" s="21" t="s">
        <v>373</v>
      </c>
      <c r="BU217" s="22" t="s">
        <v>68</v>
      </c>
      <c r="BV217" s="22" t="s">
        <v>1092</v>
      </c>
      <c r="BW217" s="22" t="s">
        <v>1092</v>
      </c>
      <c r="BX217" s="22" t="s">
        <v>1092</v>
      </c>
      <c r="BY217" s="22" t="s">
        <v>1092</v>
      </c>
      <c r="BZ217" s="22" t="s">
        <v>1092</v>
      </c>
      <c r="CA217" s="22" t="s">
        <v>1092</v>
      </c>
      <c r="CB217" s="22" t="s">
        <v>1092</v>
      </c>
      <c r="CC217" s="22" t="s">
        <v>1092</v>
      </c>
      <c r="CD217" s="22"/>
      <c r="CE217" s="21" t="s">
        <v>430</v>
      </c>
      <c r="CF217" s="21" t="s">
        <v>1099</v>
      </c>
    </row>
    <row r="218" spans="1:84" s="17" customFormat="1">
      <c r="A218" s="16">
        <v>44168</v>
      </c>
      <c r="B218" s="16">
        <v>44152</v>
      </c>
      <c r="C218" s="16">
        <v>44155</v>
      </c>
      <c r="D218" s="17" t="s">
        <v>431</v>
      </c>
      <c r="E218" s="17" t="s">
        <v>97</v>
      </c>
      <c r="F218" s="17" t="s">
        <v>686</v>
      </c>
      <c r="G218" s="17" t="s">
        <v>687</v>
      </c>
      <c r="H218" s="17" t="s">
        <v>1100</v>
      </c>
      <c r="I218" s="17" t="s">
        <v>1101</v>
      </c>
      <c r="J218" s="17" t="s">
        <v>1102</v>
      </c>
      <c r="K218" s="15" t="s">
        <v>1103</v>
      </c>
      <c r="L218" s="17">
        <v>5.3917799999999998</v>
      </c>
      <c r="M218" s="17">
        <v>27.299330000000001</v>
      </c>
      <c r="N218" s="23" t="s">
        <v>404</v>
      </c>
      <c r="O218" s="17" t="s">
        <v>1104</v>
      </c>
      <c r="P218" s="17" t="s">
        <v>1105</v>
      </c>
      <c r="Q218" s="15" t="s">
        <v>1106</v>
      </c>
      <c r="R218" s="17" t="s">
        <v>1107</v>
      </c>
      <c r="S218" s="15" t="s">
        <v>1108</v>
      </c>
      <c r="T218" s="17" t="s">
        <v>68</v>
      </c>
      <c r="U218" s="17" t="s">
        <v>68</v>
      </c>
      <c r="V218" s="17" t="s">
        <v>68</v>
      </c>
      <c r="W218" s="17" t="s">
        <v>68</v>
      </c>
      <c r="X218" s="17" t="s">
        <v>68</v>
      </c>
      <c r="Y218" s="15" t="s">
        <v>370</v>
      </c>
      <c r="Z218" s="15" t="s">
        <v>37</v>
      </c>
      <c r="AA218" s="15" t="s">
        <v>1109</v>
      </c>
      <c r="AB218" s="15" t="s">
        <v>281</v>
      </c>
      <c r="AC218" s="15" t="s">
        <v>372</v>
      </c>
      <c r="AD218" s="17" t="s">
        <v>373</v>
      </c>
      <c r="AE218" s="15" t="s">
        <v>377</v>
      </c>
      <c r="AF218" s="17" t="s">
        <v>377</v>
      </c>
      <c r="AG218" s="17" t="s">
        <v>68</v>
      </c>
      <c r="AH218" s="17" t="s">
        <v>68</v>
      </c>
      <c r="AI218" s="17" t="s">
        <v>68</v>
      </c>
      <c r="AJ218" s="17" t="s">
        <v>68</v>
      </c>
      <c r="AK218" s="17" t="s">
        <v>68</v>
      </c>
      <c r="AL218" s="17" t="s">
        <v>375</v>
      </c>
      <c r="AM218" s="17" t="s">
        <v>68</v>
      </c>
      <c r="AN218" s="17" t="s">
        <v>68</v>
      </c>
      <c r="AO218" s="17" t="s">
        <v>68</v>
      </c>
      <c r="AP218" s="17" t="s">
        <v>68</v>
      </c>
      <c r="AQ218" s="130">
        <v>307</v>
      </c>
      <c r="AR218" s="130">
        <v>1688</v>
      </c>
      <c r="AS218" s="130">
        <v>0</v>
      </c>
      <c r="AT218" s="130">
        <v>0</v>
      </c>
      <c r="AU218" s="130">
        <v>0</v>
      </c>
      <c r="AV218" s="130">
        <v>0</v>
      </c>
      <c r="AW218" s="130">
        <f>Table7[[#This Row],[Affected population: IDP (HH) ]]+Table7[[#This Row],[Affected population: Returnee (HH) ]]+Table7[[#This Row],[Affected population: Relocated (HH) ]]</f>
        <v>307</v>
      </c>
      <c r="AX218" s="130">
        <f>Table7[[#This Row],[Affected population: IDP (ind) ]]+Table7[[#This Row],[Affected population: Returnee (ind) ]]+Table7[[#This Row],[Affected population: Relocated (ind) ]]</f>
        <v>1688</v>
      </c>
      <c r="AY218" s="130"/>
      <c r="AZ218" s="130"/>
      <c r="BA218" s="130"/>
      <c r="BB218" s="130"/>
      <c r="BC218" s="130"/>
      <c r="BD218" s="130"/>
      <c r="BE218" s="130"/>
      <c r="BF218" s="130"/>
      <c r="BG218" s="130"/>
      <c r="BH218" s="130"/>
      <c r="BI218" s="24"/>
      <c r="BJ218" s="24"/>
      <c r="BK218" s="24"/>
      <c r="BL218" s="24" t="b">
        <f>Table7[[#This Row],[Total individuals]]=Table7[[#This Row],[Total affected population individuals]]</f>
        <v>0</v>
      </c>
      <c r="BM218" s="17" t="s">
        <v>844</v>
      </c>
      <c r="BN218" s="17" t="s">
        <v>1091</v>
      </c>
      <c r="BO218" s="17" t="s">
        <v>377</v>
      </c>
      <c r="BP218" s="17" t="s">
        <v>846</v>
      </c>
      <c r="BQ218" s="17" t="s">
        <v>377</v>
      </c>
      <c r="BR218" s="17" t="s">
        <v>377</v>
      </c>
      <c r="BS218" s="17" t="s">
        <v>377</v>
      </c>
      <c r="BT218" s="17" t="s">
        <v>373</v>
      </c>
      <c r="BU218" s="15" t="s">
        <v>68</v>
      </c>
      <c r="BV218" s="15" t="s">
        <v>1092</v>
      </c>
      <c r="BW218" s="15" t="s">
        <v>1092</v>
      </c>
      <c r="BX218" s="15" t="s">
        <v>1092</v>
      </c>
      <c r="BY218" s="15" t="s">
        <v>1092</v>
      </c>
      <c r="BZ218" s="15" t="s">
        <v>1092</v>
      </c>
      <c r="CA218" s="15" t="s">
        <v>1092</v>
      </c>
      <c r="CB218" s="15" t="s">
        <v>1092</v>
      </c>
      <c r="CC218" s="15" t="s">
        <v>1092</v>
      </c>
      <c r="CE218" s="15" t="s">
        <v>430</v>
      </c>
      <c r="CF218" s="15"/>
    </row>
    <row r="219" spans="1:84" s="17" customFormat="1">
      <c r="A219" s="16">
        <v>44193</v>
      </c>
      <c r="B219" s="16">
        <v>44186</v>
      </c>
      <c r="C219" s="16">
        <v>44192</v>
      </c>
      <c r="D219" s="17" t="s">
        <v>398</v>
      </c>
      <c r="E219" s="17" t="s">
        <v>66</v>
      </c>
      <c r="F219" s="17" t="s">
        <v>1110</v>
      </c>
      <c r="G219" s="17" t="s">
        <v>1111</v>
      </c>
      <c r="H219" s="17" t="s">
        <v>1112</v>
      </c>
      <c r="I219" s="17" t="s">
        <v>1113</v>
      </c>
      <c r="J219" s="15"/>
      <c r="K219" s="15"/>
      <c r="L219" s="17">
        <v>3.8319999999999999</v>
      </c>
      <c r="M219" s="17">
        <v>31.414000000000001</v>
      </c>
      <c r="N219" s="23" t="s">
        <v>30</v>
      </c>
      <c r="O219" s="15" t="s">
        <v>67</v>
      </c>
      <c r="P219" s="17" t="s">
        <v>398</v>
      </c>
      <c r="Q219" s="15" t="s">
        <v>66</v>
      </c>
      <c r="R219" s="17" t="s">
        <v>1110</v>
      </c>
      <c r="S219" s="17" t="s">
        <v>1111</v>
      </c>
      <c r="T219" s="17" t="s">
        <v>1112</v>
      </c>
      <c r="U219" s="17" t="s">
        <v>1113</v>
      </c>
      <c r="V219" s="17" t="s">
        <v>1114</v>
      </c>
      <c r="W219" s="17">
        <v>3.8896999999999999</v>
      </c>
      <c r="X219" s="17">
        <v>31.229199999999999</v>
      </c>
      <c r="Y219" s="15" t="s">
        <v>1030</v>
      </c>
      <c r="Z219" s="15" t="s">
        <v>37</v>
      </c>
      <c r="AA219" s="15" t="s">
        <v>1109</v>
      </c>
      <c r="AB219" s="15" t="s">
        <v>281</v>
      </c>
      <c r="AC219" s="15" t="s">
        <v>372</v>
      </c>
      <c r="AD219" s="17" t="s">
        <v>373</v>
      </c>
      <c r="AE219" s="15" t="s">
        <v>526</v>
      </c>
      <c r="AF219" s="17" t="s">
        <v>375</v>
      </c>
      <c r="AG219" s="17" t="s">
        <v>395</v>
      </c>
      <c r="AH219" s="17" t="s">
        <v>377</v>
      </c>
      <c r="AI219" s="17" t="s">
        <v>377</v>
      </c>
      <c r="AJ219" s="17" t="s">
        <v>377</v>
      </c>
      <c r="AK219" s="17" t="s">
        <v>377</v>
      </c>
      <c r="AL219" s="17" t="s">
        <v>373</v>
      </c>
      <c r="AM219" s="17">
        <v>900</v>
      </c>
      <c r="AN219" s="17">
        <v>5000</v>
      </c>
      <c r="AO219" s="15" t="s">
        <v>377</v>
      </c>
      <c r="AP219" s="15" t="s">
        <v>377</v>
      </c>
      <c r="AQ219" s="130">
        <v>1494</v>
      </c>
      <c r="AR219" s="130">
        <v>7267</v>
      </c>
      <c r="AS219" s="130"/>
      <c r="AT219" s="130"/>
      <c r="AU219" s="130"/>
      <c r="AV219" s="130"/>
      <c r="AW219" s="130">
        <f>Table7[[#This Row],[Affected population: IDP (HH) ]]+Table7[[#This Row],[Affected population: Returnee (HH) ]]+Table7[[#This Row],[Affected population: Relocated (HH) ]]</f>
        <v>1494</v>
      </c>
      <c r="AX219" s="130">
        <f>Table7[[#This Row],[Affected population: IDP (ind) ]]+Table7[[#This Row],[Affected population: Returnee (ind) ]]+Table7[[#This Row],[Affected population: Relocated (ind) ]]</f>
        <v>7267</v>
      </c>
      <c r="AY219" s="130"/>
      <c r="AZ219" s="130"/>
      <c r="BA219" s="130"/>
      <c r="BB219" s="130"/>
      <c r="BC219" s="130"/>
      <c r="BD219" s="130"/>
      <c r="BE219" s="130"/>
      <c r="BF219" s="130"/>
      <c r="BG219" s="130"/>
      <c r="BH219" s="130"/>
      <c r="BI219" s="24"/>
      <c r="BJ219" s="24"/>
      <c r="BK219" s="24"/>
      <c r="BL219" s="24" t="b">
        <f>Table7[[#This Row],[Total individuals]]=Table7[[#This Row],[Total affected population individuals]]</f>
        <v>0</v>
      </c>
      <c r="BM219" s="17" t="s">
        <v>1091</v>
      </c>
      <c r="BN219" s="17" t="s">
        <v>844</v>
      </c>
      <c r="BO219" s="15" t="s">
        <v>846</v>
      </c>
      <c r="BP219" s="17" t="s">
        <v>1091</v>
      </c>
      <c r="BQ219" s="17" t="s">
        <v>1091</v>
      </c>
      <c r="BR219" s="17" t="s">
        <v>844</v>
      </c>
      <c r="BS219" s="15" t="s">
        <v>846</v>
      </c>
      <c r="BT219" s="17" t="s">
        <v>373</v>
      </c>
      <c r="BU219" s="15" t="s">
        <v>68</v>
      </c>
      <c r="BV219" s="15" t="s">
        <v>1092</v>
      </c>
      <c r="BW219" s="15" t="s">
        <v>1092</v>
      </c>
      <c r="BX219" s="15" t="s">
        <v>1092</v>
      </c>
      <c r="BY219" s="15" t="s">
        <v>1092</v>
      </c>
      <c r="BZ219" s="15" t="s">
        <v>1092</v>
      </c>
      <c r="CA219" s="15" t="s">
        <v>1092</v>
      </c>
      <c r="CB219" s="15" t="s">
        <v>1092</v>
      </c>
      <c r="CC219" s="15" t="s">
        <v>1092</v>
      </c>
      <c r="CE219" s="15" t="s">
        <v>430</v>
      </c>
      <c r="CF219" s="15" t="s">
        <v>1115</v>
      </c>
    </row>
    <row r="220" spans="1:84">
      <c r="A220" s="157">
        <v>43895</v>
      </c>
      <c r="B220" s="157">
        <v>43879</v>
      </c>
      <c r="C220" s="157">
        <v>43895</v>
      </c>
      <c r="D220" s="22" t="s">
        <v>436</v>
      </c>
      <c r="E220" s="22" t="s">
        <v>73</v>
      </c>
      <c r="F220" s="22" t="s">
        <v>437</v>
      </c>
      <c r="G220" s="22" t="s">
        <v>438</v>
      </c>
      <c r="H220" s="22" t="s">
        <v>439</v>
      </c>
      <c r="I220" s="22" t="s">
        <v>438</v>
      </c>
      <c r="J220" s="22" t="s">
        <v>1116</v>
      </c>
      <c r="K220" s="22" t="s">
        <v>1117</v>
      </c>
      <c r="L220" s="23">
        <v>6.7986969999999998</v>
      </c>
      <c r="M220" s="23">
        <v>33.122805</v>
      </c>
      <c r="N220" s="158" t="s">
        <v>30</v>
      </c>
      <c r="O220" s="22" t="s">
        <v>67</v>
      </c>
      <c r="P220" s="22" t="s">
        <v>436</v>
      </c>
      <c r="Q220" s="22" t="s">
        <v>73</v>
      </c>
      <c r="R220" s="22" t="s">
        <v>437</v>
      </c>
      <c r="S220" s="22" t="s">
        <v>438</v>
      </c>
      <c r="T220" s="22" t="s">
        <v>439</v>
      </c>
      <c r="U220" s="22" t="s">
        <v>438</v>
      </c>
      <c r="V220" s="21"/>
      <c r="W220" s="21"/>
      <c r="X220" s="21"/>
      <c r="Y220" s="22"/>
      <c r="Z220" s="22" t="s">
        <v>36</v>
      </c>
      <c r="AA220" s="22" t="s">
        <v>392</v>
      </c>
      <c r="AB220" s="22" t="s">
        <v>281</v>
      </c>
      <c r="AC220" s="22" t="s">
        <v>372</v>
      </c>
      <c r="AD220" s="21"/>
      <c r="AE220" s="15" t="s">
        <v>377</v>
      </c>
      <c r="AF220" s="21" t="s">
        <v>373</v>
      </c>
      <c r="AG220" s="21"/>
      <c r="AH220" s="21"/>
      <c r="AI220" s="21"/>
      <c r="AJ220" s="21"/>
      <c r="AK220" s="21"/>
      <c r="AL220" s="21"/>
      <c r="AM220" s="21"/>
      <c r="AN220" s="21"/>
      <c r="AO220" s="21"/>
      <c r="AP220" s="21"/>
      <c r="AQ220" s="38">
        <v>1522</v>
      </c>
      <c r="AR220" s="38">
        <v>8491</v>
      </c>
      <c r="AS220" s="38"/>
      <c r="AT220" s="38"/>
      <c r="AU220" s="38"/>
      <c r="AV220" s="38"/>
      <c r="AW220" s="38">
        <f>Table7[[#This Row],[Affected population: IDP (HH) ]]+Table7[[#This Row],[Affected population: Returnee (HH) ]]+Table7[[#This Row],[Affected population: Relocated (HH) ]]</f>
        <v>1522</v>
      </c>
      <c r="AX220" s="38">
        <f>Table7[[#This Row],[Affected population: IDP (ind) ]]+Table7[[#This Row],[Affected population: Returnee (ind) ]]+Table7[[#This Row],[Affected population: Relocated (ind) ]]</f>
        <v>8491</v>
      </c>
      <c r="AY220" s="38"/>
      <c r="AZ220" s="38"/>
      <c r="BA220" s="38"/>
      <c r="BB220" s="38"/>
      <c r="BC220" s="38"/>
      <c r="BD220" s="38"/>
      <c r="BE220" s="38"/>
      <c r="BF220" s="38"/>
      <c r="BG220" s="38"/>
      <c r="BH220" s="38"/>
      <c r="BI220" s="24">
        <v>3566</v>
      </c>
      <c r="BJ220" s="24">
        <v>4925</v>
      </c>
      <c r="BK220" s="37">
        <f>Table7[[#This Row],[M total]]+Table7[[#This Row],[F total]]</f>
        <v>8491</v>
      </c>
      <c r="BL220" s="24" t="b">
        <f>Table7[[#This Row],[Total individuals]]=Table7[[#This Row],[Total affected population individuals]]</f>
        <v>1</v>
      </c>
      <c r="BM220" s="22" t="s">
        <v>375</v>
      </c>
      <c r="BN220" s="22" t="s">
        <v>375</v>
      </c>
      <c r="BO220" s="22" t="s">
        <v>375</v>
      </c>
      <c r="BP220" s="22" t="s">
        <v>373</v>
      </c>
      <c r="BQ220" s="22" t="s">
        <v>373</v>
      </c>
      <c r="BR220" s="22" t="s">
        <v>373</v>
      </c>
      <c r="BS220" s="22" t="s">
        <v>373</v>
      </c>
      <c r="BT220" s="22" t="s">
        <v>373</v>
      </c>
      <c r="BU220" s="22" t="s">
        <v>68</v>
      </c>
      <c r="BV220" s="22"/>
      <c r="BW220" s="22"/>
      <c r="BX220" s="22"/>
      <c r="BY220" s="22"/>
      <c r="BZ220" s="22"/>
      <c r="CA220" s="22"/>
      <c r="CB220" s="22"/>
      <c r="CC220" s="21"/>
      <c r="CD220" s="21"/>
      <c r="CE220" s="22" t="s">
        <v>378</v>
      </c>
      <c r="CF220" s="22" t="s">
        <v>1118</v>
      </c>
    </row>
    <row r="221" spans="1:84">
      <c r="A221" s="16">
        <v>44060</v>
      </c>
      <c r="B221" s="16">
        <v>44044</v>
      </c>
      <c r="C221" s="16">
        <v>44060</v>
      </c>
      <c r="D221" s="17" t="s">
        <v>775</v>
      </c>
      <c r="E221" s="15" t="s">
        <v>88</v>
      </c>
      <c r="F221" s="17" t="s">
        <v>211</v>
      </c>
      <c r="G221" s="15" t="s">
        <v>212</v>
      </c>
      <c r="H221" s="17" t="s">
        <v>215</v>
      </c>
      <c r="I221" s="17" t="s">
        <v>216</v>
      </c>
      <c r="J221" s="22"/>
      <c r="K221" s="22" t="s">
        <v>1119</v>
      </c>
      <c r="L221" s="23">
        <v>11.723599999999999</v>
      </c>
      <c r="M221" s="23">
        <v>32.835509999999999</v>
      </c>
      <c r="N221" s="158" t="s">
        <v>30</v>
      </c>
      <c r="O221" s="17" t="s">
        <v>67</v>
      </c>
      <c r="P221" s="17" t="s">
        <v>775</v>
      </c>
      <c r="Q221" s="15" t="s">
        <v>88</v>
      </c>
      <c r="R221" s="17" t="s">
        <v>211</v>
      </c>
      <c r="S221" s="15" t="s">
        <v>212</v>
      </c>
      <c r="T221" s="21" t="s">
        <v>213</v>
      </c>
      <c r="U221" s="21" t="s">
        <v>214</v>
      </c>
      <c r="V221" s="21" t="s">
        <v>1120</v>
      </c>
      <c r="W221" s="21"/>
      <c r="X221" s="21"/>
      <c r="Y221" s="15" t="s">
        <v>370</v>
      </c>
      <c r="Z221" s="15" t="s">
        <v>36</v>
      </c>
      <c r="AA221" s="15" t="s">
        <v>42</v>
      </c>
      <c r="AB221" s="15" t="s">
        <v>281</v>
      </c>
      <c r="AC221" s="15" t="s">
        <v>372</v>
      </c>
      <c r="AD221" s="21"/>
      <c r="AE221" s="21" t="s">
        <v>485</v>
      </c>
      <c r="AF221" s="21"/>
      <c r="AG221" s="21"/>
      <c r="AH221" s="21"/>
      <c r="AI221" s="21"/>
      <c r="AJ221" s="21"/>
      <c r="AK221" s="21"/>
      <c r="AL221" s="21"/>
      <c r="AM221" s="21"/>
      <c r="AN221" s="21"/>
      <c r="AO221" s="21"/>
      <c r="AP221" s="21"/>
      <c r="AQ221" s="38">
        <v>1243</v>
      </c>
      <c r="AR221" s="38">
        <v>6231</v>
      </c>
      <c r="AS221" s="38"/>
      <c r="AT221" s="38"/>
      <c r="AU221" s="38"/>
      <c r="AV221" s="38"/>
      <c r="AW221" s="38">
        <f>Table7[[#This Row],[Affected population: IDP (HH) ]]+Table7[[#This Row],[Affected population: Returnee (HH) ]]+Table7[[#This Row],[Affected population: Relocated (HH) ]]</f>
        <v>1243</v>
      </c>
      <c r="AX221" s="38">
        <f>Table7[[#This Row],[Affected population: IDP (ind) ]]+Table7[[#This Row],[Affected population: Returnee (ind) ]]+Table7[[#This Row],[Affected population: Relocated (ind) ]]</f>
        <v>6231</v>
      </c>
      <c r="AY221" s="38">
        <v>312</v>
      </c>
      <c r="AZ221" s="38">
        <v>623</v>
      </c>
      <c r="BA221" s="38">
        <v>436</v>
      </c>
      <c r="BB221" s="38">
        <v>748</v>
      </c>
      <c r="BC221" s="38">
        <v>623</v>
      </c>
      <c r="BD221" s="38">
        <v>498</v>
      </c>
      <c r="BE221" s="38">
        <v>810</v>
      </c>
      <c r="BF221" s="38">
        <v>1309</v>
      </c>
      <c r="BG221" s="38">
        <v>436</v>
      </c>
      <c r="BH221" s="38">
        <v>436</v>
      </c>
      <c r="BI221" s="37">
        <f>Table7[[#This Row],[M &lt;1]]+Table7[[#This Row],[M 1-5]]+Table7[[#This Row],[M 6-17]]+Table7[[#This Row],[M 18-59 ]]+Table7[[#This Row],[M &gt;60]]</f>
        <v>2617</v>
      </c>
      <c r="BJ221" s="37">
        <f>Table7[[#This Row],[F &lt;1]]+Table7[[#This Row],[F 1-5]]+Table7[[#This Row],[F 6-17 ]]+Table7[[#This Row],[F 18-59]]+Table7[[#This Row],[F &gt;60 ]]</f>
        <v>3614</v>
      </c>
      <c r="BK221" s="37">
        <f>Table7[[#This Row],[M total]]+Table7[[#This Row],[F total]]</f>
        <v>6231</v>
      </c>
      <c r="BL221" s="37" t="b">
        <f>Table7[[#This Row],[Total individuals]]=Table7[[#This Row],[Total affected population individuals]]</f>
        <v>1</v>
      </c>
      <c r="BM221" s="15" t="s">
        <v>375</v>
      </c>
      <c r="BN221" s="15" t="s">
        <v>375</v>
      </c>
      <c r="BO221" s="15" t="s">
        <v>375</v>
      </c>
      <c r="BP221" s="15" t="s">
        <v>375</v>
      </c>
      <c r="BQ221" s="15" t="s">
        <v>375</v>
      </c>
      <c r="BR221" s="15" t="s">
        <v>375</v>
      </c>
      <c r="BS221" s="15" t="s">
        <v>375</v>
      </c>
      <c r="BT221" s="15" t="s">
        <v>373</v>
      </c>
      <c r="BU221" s="15" t="s">
        <v>68</v>
      </c>
      <c r="BV221" s="15" t="s">
        <v>397</v>
      </c>
      <c r="BW221" s="15" t="s">
        <v>397</v>
      </c>
      <c r="BX221" s="15" t="s">
        <v>397</v>
      </c>
      <c r="BY221" s="15" t="s">
        <v>397</v>
      </c>
      <c r="BZ221" s="15" t="s">
        <v>397</v>
      </c>
      <c r="CA221" s="15" t="s">
        <v>397</v>
      </c>
      <c r="CB221" s="15" t="s">
        <v>397</v>
      </c>
      <c r="CC221" s="21"/>
      <c r="CD221" s="21"/>
      <c r="CE221" s="21"/>
      <c r="CF221" s="22"/>
    </row>
    <row r="222" spans="1:84" s="160" customFormat="1" ht="16.899999999999999" customHeight="1">
      <c r="A222" s="16">
        <v>44054</v>
      </c>
      <c r="B222" s="16">
        <v>44044</v>
      </c>
      <c r="C222" s="16">
        <v>44054</v>
      </c>
      <c r="D222" s="21" t="s">
        <v>775</v>
      </c>
      <c r="E222" s="21" t="s">
        <v>88</v>
      </c>
      <c r="F222" s="21" t="s">
        <v>211</v>
      </c>
      <c r="G222" s="21" t="s">
        <v>212</v>
      </c>
      <c r="H222" s="21" t="s">
        <v>213</v>
      </c>
      <c r="I222" s="21" t="s">
        <v>214</v>
      </c>
      <c r="J222" s="22"/>
      <c r="K222" s="22" t="s">
        <v>1121</v>
      </c>
      <c r="L222" s="23">
        <v>11.740170000000001</v>
      </c>
      <c r="M222" s="23">
        <v>32.809040000000003</v>
      </c>
      <c r="N222" s="158" t="s">
        <v>30</v>
      </c>
      <c r="O222" s="21" t="s">
        <v>67</v>
      </c>
      <c r="P222" s="21" t="s">
        <v>775</v>
      </c>
      <c r="Q222" s="22" t="s">
        <v>88</v>
      </c>
      <c r="R222" s="21" t="s">
        <v>211</v>
      </c>
      <c r="S222" s="21" t="s">
        <v>212</v>
      </c>
      <c r="T222" s="21" t="s">
        <v>213</v>
      </c>
      <c r="U222" s="21" t="s">
        <v>214</v>
      </c>
      <c r="V222" s="21" t="s">
        <v>1122</v>
      </c>
      <c r="W222" s="21"/>
      <c r="X222" s="21"/>
      <c r="Y222" s="15" t="s">
        <v>370</v>
      </c>
      <c r="Z222" s="15" t="s">
        <v>36</v>
      </c>
      <c r="AA222" s="15" t="s">
        <v>42</v>
      </c>
      <c r="AB222" s="15" t="s">
        <v>281</v>
      </c>
      <c r="AC222" s="15" t="s">
        <v>372</v>
      </c>
      <c r="AD222" s="21"/>
      <c r="AE222" s="21" t="s">
        <v>485</v>
      </c>
      <c r="AF222" s="21"/>
      <c r="AG222" s="21"/>
      <c r="AH222" s="21"/>
      <c r="AI222" s="21"/>
      <c r="AJ222" s="21"/>
      <c r="AK222" s="21"/>
      <c r="AL222" s="21"/>
      <c r="AM222" s="21"/>
      <c r="AN222" s="21"/>
      <c r="AO222" s="21"/>
      <c r="AP222" s="21"/>
      <c r="AQ222" s="38">
        <v>763</v>
      </c>
      <c r="AR222" s="38">
        <v>3680</v>
      </c>
      <c r="AS222" s="38"/>
      <c r="AT222" s="38"/>
      <c r="AU222" s="38"/>
      <c r="AV222" s="38"/>
      <c r="AW222" s="38">
        <f>Table7[[#This Row],[Affected population: IDP (HH) ]]+Table7[[#This Row],[Affected population: Returnee (HH) ]]+Table7[[#This Row],[Affected population: Relocated (HH) ]]</f>
        <v>763</v>
      </c>
      <c r="AX222" s="38">
        <f>Table7[[#This Row],[Affected population: IDP (ind) ]]+Table7[[#This Row],[Affected population: Returnee (ind) ]]+Table7[[#This Row],[Affected population: Relocated (ind) ]]</f>
        <v>3680</v>
      </c>
      <c r="AY222" s="38">
        <v>184</v>
      </c>
      <c r="AZ222" s="38">
        <v>367</v>
      </c>
      <c r="BA222" s="38">
        <v>258</v>
      </c>
      <c r="BB222" s="38">
        <v>442</v>
      </c>
      <c r="BC222" s="38">
        <v>368</v>
      </c>
      <c r="BD222" s="38">
        <v>295</v>
      </c>
      <c r="BE222" s="38">
        <v>515</v>
      </c>
      <c r="BF222" s="38">
        <v>735</v>
      </c>
      <c r="BG222" s="38">
        <v>258</v>
      </c>
      <c r="BH222" s="38">
        <v>258</v>
      </c>
      <c r="BI222" s="37">
        <f>Table7[[#This Row],[M &lt;1]]+Table7[[#This Row],[M 1-5]]+Table7[[#This Row],[M 6-17]]+Table7[[#This Row],[M 18-59 ]]+Table7[[#This Row],[M &gt;60]]</f>
        <v>1583</v>
      </c>
      <c r="BJ222" s="37">
        <f>Table7[[#This Row],[F &lt;1]]+Table7[[#This Row],[F 1-5]]+Table7[[#This Row],[F 6-17 ]]+Table7[[#This Row],[F 18-59]]+Table7[[#This Row],[F &gt;60 ]]</f>
        <v>2097</v>
      </c>
      <c r="BK222" s="37">
        <f>Table7[[#This Row],[M total]]+Table7[[#This Row],[F total]]</f>
        <v>3680</v>
      </c>
      <c r="BL222" s="37" t="b">
        <f>Table7[[#This Row],[Total individuals]]=Table7[[#This Row],[Total affected population individuals]]</f>
        <v>1</v>
      </c>
      <c r="BM222" s="15" t="s">
        <v>375</v>
      </c>
      <c r="BN222" s="15" t="s">
        <v>375</v>
      </c>
      <c r="BO222" s="15" t="s">
        <v>375</v>
      </c>
      <c r="BP222" s="15" t="s">
        <v>375</v>
      </c>
      <c r="BQ222" s="15" t="s">
        <v>375</v>
      </c>
      <c r="BR222" s="15" t="s">
        <v>375</v>
      </c>
      <c r="BS222" s="15" t="s">
        <v>375</v>
      </c>
      <c r="BT222" s="15" t="s">
        <v>373</v>
      </c>
      <c r="BU222" s="15" t="s">
        <v>68</v>
      </c>
      <c r="BV222" s="15" t="s">
        <v>397</v>
      </c>
      <c r="BW222" s="15" t="s">
        <v>397</v>
      </c>
      <c r="BX222" s="15" t="s">
        <v>397</v>
      </c>
      <c r="BY222" s="15" t="s">
        <v>397</v>
      </c>
      <c r="BZ222" s="15" t="s">
        <v>397</v>
      </c>
      <c r="CA222" s="15" t="s">
        <v>397</v>
      </c>
      <c r="CB222" s="15" t="s">
        <v>397</v>
      </c>
      <c r="CC222" s="21"/>
      <c r="CD222" s="21"/>
      <c r="CE222" s="21"/>
      <c r="CF222" s="22"/>
    </row>
    <row r="223" spans="1:84" s="160" customFormat="1">
      <c r="A223" s="20">
        <v>44043</v>
      </c>
      <c r="B223" s="20">
        <v>44037</v>
      </c>
      <c r="C223" s="20">
        <v>44043</v>
      </c>
      <c r="D223" s="22" t="s">
        <v>419</v>
      </c>
      <c r="E223" s="22" t="s">
        <v>83</v>
      </c>
      <c r="F223" s="22" t="s">
        <v>177</v>
      </c>
      <c r="G223" s="22" t="s">
        <v>178</v>
      </c>
      <c r="H223" s="21" t="s">
        <v>181</v>
      </c>
      <c r="I223" s="21" t="s">
        <v>182</v>
      </c>
      <c r="J223" s="22"/>
      <c r="K223" s="22" t="s">
        <v>1123</v>
      </c>
      <c r="L223" s="160">
        <v>8.3927200000000006</v>
      </c>
      <c r="M223" s="160">
        <v>30.04862</v>
      </c>
      <c r="N223" s="158" t="s">
        <v>30</v>
      </c>
      <c r="O223" s="22" t="s">
        <v>67</v>
      </c>
      <c r="P223" s="28" t="s">
        <v>419</v>
      </c>
      <c r="Q223" s="28" t="s">
        <v>83</v>
      </c>
      <c r="R223" s="22" t="s">
        <v>177</v>
      </c>
      <c r="S223" s="26" t="s">
        <v>178</v>
      </c>
      <c r="T223" s="21" t="s">
        <v>181</v>
      </c>
      <c r="U223" s="21" t="s">
        <v>182</v>
      </c>
      <c r="V223" s="21" t="s">
        <v>1124</v>
      </c>
      <c r="W223" s="21"/>
      <c r="X223" s="21"/>
      <c r="Y223" s="22" t="s">
        <v>1125</v>
      </c>
      <c r="Z223" s="22" t="s">
        <v>37</v>
      </c>
      <c r="AA223" s="22" t="s">
        <v>1126</v>
      </c>
      <c r="AB223" s="22" t="s">
        <v>281</v>
      </c>
      <c r="AC223" s="22" t="s">
        <v>372</v>
      </c>
      <c r="AD223" s="21"/>
      <c r="AE223" s="21" t="s">
        <v>485</v>
      </c>
      <c r="AF223" s="21"/>
      <c r="AG223" s="21"/>
      <c r="AH223" s="21"/>
      <c r="AI223" s="21"/>
      <c r="AJ223" s="21"/>
      <c r="AK223" s="21"/>
      <c r="AL223" s="21"/>
      <c r="AM223" s="21"/>
      <c r="AN223" s="21"/>
      <c r="AO223" s="21"/>
      <c r="AP223" s="21"/>
      <c r="AQ223" s="38">
        <v>42</v>
      </c>
      <c r="AR223" s="38">
        <v>294</v>
      </c>
      <c r="AS223" s="38"/>
      <c r="AT223" s="38"/>
      <c r="AU223" s="38"/>
      <c r="AV223" s="38"/>
      <c r="AW223" s="38">
        <f>Table7[[#This Row],[Affected population: IDP (HH) ]]+Table7[[#This Row],[Affected population: Returnee (HH) ]]+Table7[[#This Row],[Affected population: Relocated (HH) ]]</f>
        <v>42</v>
      </c>
      <c r="AX223" s="38">
        <f>Table7[[#This Row],[Affected population: IDP (ind) ]]+Table7[[#This Row],[Affected population: Returnee (ind) ]]+Table7[[#This Row],[Affected population: Relocated (ind) ]]</f>
        <v>294</v>
      </c>
      <c r="AY223" s="38">
        <v>29</v>
      </c>
      <c r="AZ223" s="38">
        <v>35</v>
      </c>
      <c r="BA223" s="38">
        <v>38</v>
      </c>
      <c r="BB223" s="38">
        <v>45</v>
      </c>
      <c r="BC223" s="38">
        <v>41</v>
      </c>
      <c r="BD223" s="38">
        <v>30</v>
      </c>
      <c r="BE223" s="38">
        <v>23</v>
      </c>
      <c r="BF223" s="38">
        <v>29</v>
      </c>
      <c r="BG223" s="38">
        <v>15</v>
      </c>
      <c r="BH223" s="38">
        <v>9</v>
      </c>
      <c r="BI223" s="37">
        <f>Table7[[#This Row],[M &lt;1]]+Table7[[#This Row],[M 1-5]]+Table7[[#This Row],[M 6-17]]+Table7[[#This Row],[M 18-59 ]]+Table7[[#This Row],[M &gt;60]]</f>
        <v>146</v>
      </c>
      <c r="BJ223" s="37">
        <f>Table7[[#This Row],[F &lt;1]]+Table7[[#This Row],[F 1-5]]+Table7[[#This Row],[F 6-17 ]]+Table7[[#This Row],[F 18-59]]+Table7[[#This Row],[F &gt;60 ]]</f>
        <v>148</v>
      </c>
      <c r="BK223" s="37">
        <f>Table7[[#This Row],[M total]]+Table7[[#This Row],[F total]]</f>
        <v>294</v>
      </c>
      <c r="BL223" s="37" t="b">
        <f>Table7[[#This Row],[Total individuals]]=Table7[[#This Row],[Total affected population individuals]]</f>
        <v>1</v>
      </c>
      <c r="BM223" s="22" t="s">
        <v>375</v>
      </c>
      <c r="BN223" s="22" t="s">
        <v>375</v>
      </c>
      <c r="BO223" s="22" t="s">
        <v>375</v>
      </c>
      <c r="BP223" s="21" t="s">
        <v>373</v>
      </c>
      <c r="BQ223" s="22" t="s">
        <v>375</v>
      </c>
      <c r="BR223" s="22" t="s">
        <v>375</v>
      </c>
      <c r="BS223" s="22" t="s">
        <v>373</v>
      </c>
      <c r="BT223" s="22" t="s">
        <v>373</v>
      </c>
      <c r="BU223" s="22"/>
      <c r="BV223" s="22" t="s">
        <v>396</v>
      </c>
      <c r="BW223" s="22" t="s">
        <v>373</v>
      </c>
      <c r="BX223" s="22" t="s">
        <v>373</v>
      </c>
      <c r="BY223" s="22" t="s">
        <v>375</v>
      </c>
      <c r="BZ223" s="22" t="s">
        <v>396</v>
      </c>
      <c r="CA223" s="22" t="s">
        <v>396</v>
      </c>
      <c r="CB223" s="22" t="s">
        <v>375</v>
      </c>
      <c r="CC223" s="21" t="s">
        <v>373</v>
      </c>
      <c r="CD223" s="21"/>
      <c r="CE223" s="21" t="s">
        <v>378</v>
      </c>
      <c r="CF223" s="22"/>
    </row>
    <row r="224" spans="1:84" s="160" customFormat="1">
      <c r="A224" s="20">
        <v>44043</v>
      </c>
      <c r="B224" s="20">
        <v>44037</v>
      </c>
      <c r="C224" s="20">
        <v>44043</v>
      </c>
      <c r="D224" s="22" t="s">
        <v>419</v>
      </c>
      <c r="E224" s="22" t="s">
        <v>83</v>
      </c>
      <c r="F224" s="22" t="s">
        <v>177</v>
      </c>
      <c r="G224" s="22" t="s">
        <v>178</v>
      </c>
      <c r="H224" s="21" t="s">
        <v>179</v>
      </c>
      <c r="I224" s="21" t="s">
        <v>180</v>
      </c>
      <c r="J224" s="22"/>
      <c r="K224" s="22" t="s">
        <v>1127</v>
      </c>
      <c r="L224" s="160">
        <v>8.3269800000000007</v>
      </c>
      <c r="M224" s="160">
        <v>30.07619</v>
      </c>
      <c r="N224" s="158" t="s">
        <v>30</v>
      </c>
      <c r="O224" s="22" t="s">
        <v>67</v>
      </c>
      <c r="P224" s="28" t="s">
        <v>419</v>
      </c>
      <c r="Q224" s="28" t="s">
        <v>83</v>
      </c>
      <c r="R224" s="22" t="s">
        <v>177</v>
      </c>
      <c r="S224" s="26" t="s">
        <v>178</v>
      </c>
      <c r="T224" s="21" t="s">
        <v>179</v>
      </c>
      <c r="U224" s="21" t="s">
        <v>180</v>
      </c>
      <c r="V224" s="21" t="s">
        <v>1128</v>
      </c>
      <c r="W224" s="21"/>
      <c r="X224" s="21"/>
      <c r="Y224" s="22" t="s">
        <v>370</v>
      </c>
      <c r="Z224" s="22" t="s">
        <v>37</v>
      </c>
      <c r="AA224" s="22" t="s">
        <v>1126</v>
      </c>
      <c r="AB224" s="22" t="s">
        <v>281</v>
      </c>
      <c r="AC224" s="22" t="s">
        <v>372</v>
      </c>
      <c r="AD224" s="21"/>
      <c r="AE224" s="21" t="s">
        <v>485</v>
      </c>
      <c r="AF224" s="21"/>
      <c r="AG224" s="21"/>
      <c r="AH224" s="21"/>
      <c r="AI224" s="21"/>
      <c r="AJ224" s="21"/>
      <c r="AK224" s="21"/>
      <c r="AL224" s="21"/>
      <c r="AM224" s="21"/>
      <c r="AN224" s="21"/>
      <c r="AO224" s="21"/>
      <c r="AP224" s="21"/>
      <c r="AQ224" s="38">
        <v>92</v>
      </c>
      <c r="AR224" s="38">
        <v>474</v>
      </c>
      <c r="AS224" s="38"/>
      <c r="AT224" s="38"/>
      <c r="AU224" s="38"/>
      <c r="AV224" s="38"/>
      <c r="AW224" s="38">
        <f>Table7[[#This Row],[Affected population: IDP (HH) ]]+Table7[[#This Row],[Affected population: Returnee (HH) ]]+Table7[[#This Row],[Affected population: Relocated (HH) ]]</f>
        <v>92</v>
      </c>
      <c r="AX224" s="38">
        <f>Table7[[#This Row],[Affected population: IDP (ind) ]]+Table7[[#This Row],[Affected population: Returnee (ind) ]]+Table7[[#This Row],[Affected population: Relocated (ind) ]]</f>
        <v>474</v>
      </c>
      <c r="AY224" s="38">
        <v>47</v>
      </c>
      <c r="AZ224" s="38">
        <v>43</v>
      </c>
      <c r="BA224" s="38">
        <v>56</v>
      </c>
      <c r="BB224" s="38">
        <v>57</v>
      </c>
      <c r="BC224" s="38">
        <v>68</v>
      </c>
      <c r="BD224" s="38">
        <v>62</v>
      </c>
      <c r="BE224" s="38">
        <v>36</v>
      </c>
      <c r="BF224" s="38">
        <v>38</v>
      </c>
      <c r="BG224" s="38">
        <v>28</v>
      </c>
      <c r="BH224" s="38">
        <v>39</v>
      </c>
      <c r="BI224" s="37">
        <f>Table7[[#This Row],[M &lt;1]]+Table7[[#This Row],[M 1-5]]+Table7[[#This Row],[M 6-17]]+Table7[[#This Row],[M 18-59 ]]+Table7[[#This Row],[M &gt;60]]</f>
        <v>235</v>
      </c>
      <c r="BJ224" s="37">
        <f>Table7[[#This Row],[F &lt;1]]+Table7[[#This Row],[F 1-5]]+Table7[[#This Row],[F 6-17 ]]+Table7[[#This Row],[F 18-59]]+Table7[[#This Row],[F &gt;60 ]]</f>
        <v>239</v>
      </c>
      <c r="BK224" s="37">
        <f>Table7[[#This Row],[M total]]+Table7[[#This Row],[F total]]</f>
        <v>474</v>
      </c>
      <c r="BL224" s="37" t="b">
        <f>Table7[[#This Row],[Total individuals]]=Table7[[#This Row],[Total affected population individuals]]</f>
        <v>1</v>
      </c>
      <c r="BM224" s="21" t="s">
        <v>375</v>
      </c>
      <c r="BN224" s="21" t="s">
        <v>375</v>
      </c>
      <c r="BO224" s="21" t="s">
        <v>375</v>
      </c>
      <c r="BP224" s="21" t="s">
        <v>373</v>
      </c>
      <c r="BQ224" s="21" t="s">
        <v>375</v>
      </c>
      <c r="BR224" s="21" t="s">
        <v>375</v>
      </c>
      <c r="BS224" s="21" t="s">
        <v>373</v>
      </c>
      <c r="BT224" s="21" t="s">
        <v>373</v>
      </c>
      <c r="BU224" s="22"/>
      <c r="BV224" s="22" t="s">
        <v>396</v>
      </c>
      <c r="BW224" s="22" t="s">
        <v>373</v>
      </c>
      <c r="BX224" s="22" t="s">
        <v>373</v>
      </c>
      <c r="BY224" s="22" t="s">
        <v>375</v>
      </c>
      <c r="BZ224" s="22" t="s">
        <v>396</v>
      </c>
      <c r="CA224" s="22" t="s">
        <v>396</v>
      </c>
      <c r="CB224" s="22" t="s">
        <v>375</v>
      </c>
      <c r="CC224" s="21" t="s">
        <v>373</v>
      </c>
      <c r="CD224" s="21"/>
      <c r="CE224" s="21" t="s">
        <v>378</v>
      </c>
      <c r="CF224" s="22"/>
    </row>
    <row r="225" spans="1:84" s="160" customFormat="1">
      <c r="A225" s="20">
        <v>44043</v>
      </c>
      <c r="B225" s="20">
        <v>44037</v>
      </c>
      <c r="C225" s="20">
        <v>44043</v>
      </c>
      <c r="D225" s="21" t="s">
        <v>419</v>
      </c>
      <c r="E225" s="21" t="s">
        <v>83</v>
      </c>
      <c r="F225" s="21" t="s">
        <v>177</v>
      </c>
      <c r="G225" s="21" t="s">
        <v>178</v>
      </c>
      <c r="H225" s="21" t="s">
        <v>183</v>
      </c>
      <c r="I225" s="21" t="s">
        <v>184</v>
      </c>
      <c r="J225" s="22"/>
      <c r="K225" s="22" t="s">
        <v>101</v>
      </c>
      <c r="L225" s="23">
        <v>8.2251799999999999</v>
      </c>
      <c r="M225" s="23">
        <v>29.931799999999999</v>
      </c>
      <c r="N225" s="158" t="s">
        <v>30</v>
      </c>
      <c r="O225" s="21" t="s">
        <v>67</v>
      </c>
      <c r="P225" s="21" t="s">
        <v>419</v>
      </c>
      <c r="Q225" s="22" t="s">
        <v>83</v>
      </c>
      <c r="R225" s="21" t="s">
        <v>177</v>
      </c>
      <c r="S225" s="21" t="s">
        <v>178</v>
      </c>
      <c r="T225" s="21" t="s">
        <v>1129</v>
      </c>
      <c r="U225" s="22" t="s">
        <v>1130</v>
      </c>
      <c r="V225" s="22" t="s">
        <v>1131</v>
      </c>
      <c r="W225" s="23">
        <v>8.1634499999999992</v>
      </c>
      <c r="X225" s="23">
        <v>29.942959999999999</v>
      </c>
      <c r="Y225" s="22" t="s">
        <v>1125</v>
      </c>
      <c r="Z225" s="22" t="s">
        <v>37</v>
      </c>
      <c r="AA225" s="22" t="s">
        <v>1126</v>
      </c>
      <c r="AB225" s="22" t="s">
        <v>281</v>
      </c>
      <c r="AC225" s="22" t="s">
        <v>372</v>
      </c>
      <c r="AD225" s="21"/>
      <c r="AE225" s="21" t="s">
        <v>485</v>
      </c>
      <c r="AF225" s="21"/>
      <c r="AG225" s="21"/>
      <c r="AH225" s="21"/>
      <c r="AI225" s="21"/>
      <c r="AJ225" s="21"/>
      <c r="AK225" s="21"/>
      <c r="AL225" s="21"/>
      <c r="AM225" s="21"/>
      <c r="AN225" s="21"/>
      <c r="AO225" s="21"/>
      <c r="AP225" s="21"/>
      <c r="AQ225" s="38">
        <v>67</v>
      </c>
      <c r="AR225" s="38">
        <v>439</v>
      </c>
      <c r="AS225" s="38"/>
      <c r="AT225" s="38"/>
      <c r="AU225" s="38"/>
      <c r="AV225" s="38"/>
      <c r="AW225" s="38">
        <f>Table7[[#This Row],[Affected population: IDP (HH) ]]+Table7[[#This Row],[Affected population: Returnee (HH) ]]+Table7[[#This Row],[Affected population: Relocated (HH) ]]</f>
        <v>67</v>
      </c>
      <c r="AX225" s="38">
        <f>Table7[[#This Row],[Affected population: IDP (ind) ]]+Table7[[#This Row],[Affected population: Returnee (ind) ]]+Table7[[#This Row],[Affected population: Relocated (ind) ]]</f>
        <v>439</v>
      </c>
      <c r="AY225" s="38">
        <v>45</v>
      </c>
      <c r="AZ225" s="38">
        <v>40</v>
      </c>
      <c r="BA225" s="38">
        <v>48</v>
      </c>
      <c r="BB225" s="38">
        <v>61</v>
      </c>
      <c r="BC225" s="38">
        <v>57</v>
      </c>
      <c r="BD225" s="38">
        <v>57</v>
      </c>
      <c r="BE225" s="38">
        <v>35</v>
      </c>
      <c r="BF225" s="38">
        <v>35</v>
      </c>
      <c r="BG225" s="38">
        <v>30</v>
      </c>
      <c r="BH225" s="38">
        <v>31</v>
      </c>
      <c r="BI225" s="37">
        <f>Table7[[#This Row],[M &lt;1]]+Table7[[#This Row],[M 1-5]]+Table7[[#This Row],[M 6-17]]+Table7[[#This Row],[M 18-59 ]]+Table7[[#This Row],[M &gt;60]]</f>
        <v>215</v>
      </c>
      <c r="BJ225" s="37">
        <f>Table7[[#This Row],[F &lt;1]]+Table7[[#This Row],[F 1-5]]+Table7[[#This Row],[F 6-17 ]]+Table7[[#This Row],[F 18-59]]+Table7[[#This Row],[F &gt;60 ]]</f>
        <v>224</v>
      </c>
      <c r="BK225" s="37">
        <f>Table7[[#This Row],[M total]]+Table7[[#This Row],[F total]]</f>
        <v>439</v>
      </c>
      <c r="BL225" s="37" t="b">
        <f>Table7[[#This Row],[Total individuals]]=Table7[[#This Row],[Total affected population individuals]]</f>
        <v>1</v>
      </c>
      <c r="BM225" s="21" t="s">
        <v>375</v>
      </c>
      <c r="BN225" s="21" t="s">
        <v>375</v>
      </c>
      <c r="BO225" s="21" t="s">
        <v>375</v>
      </c>
      <c r="BP225" s="21" t="s">
        <v>373</v>
      </c>
      <c r="BQ225" s="21" t="s">
        <v>375</v>
      </c>
      <c r="BR225" s="21" t="s">
        <v>375</v>
      </c>
      <c r="BS225" s="21" t="s">
        <v>373</v>
      </c>
      <c r="BT225" s="21" t="s">
        <v>373</v>
      </c>
      <c r="BU225" s="22"/>
      <c r="BV225" s="22" t="s">
        <v>396</v>
      </c>
      <c r="BW225" s="22" t="s">
        <v>373</v>
      </c>
      <c r="BX225" s="22" t="s">
        <v>373</v>
      </c>
      <c r="BY225" s="22" t="s">
        <v>375</v>
      </c>
      <c r="BZ225" s="22" t="s">
        <v>373</v>
      </c>
      <c r="CA225" s="22" t="s">
        <v>1132</v>
      </c>
      <c r="CB225" s="22" t="s">
        <v>375</v>
      </c>
      <c r="CC225" s="21" t="s">
        <v>373</v>
      </c>
      <c r="CD225" s="21"/>
      <c r="CE225" s="21" t="s">
        <v>378</v>
      </c>
      <c r="CF225" s="22"/>
    </row>
    <row r="226" spans="1:84" s="160" customFormat="1">
      <c r="A226" s="20">
        <v>44053</v>
      </c>
      <c r="B226" s="20">
        <v>44047</v>
      </c>
      <c r="C226" s="20">
        <v>44053</v>
      </c>
      <c r="D226" s="21" t="s">
        <v>775</v>
      </c>
      <c r="E226" s="21" t="s">
        <v>83</v>
      </c>
      <c r="F226" s="21" t="s">
        <v>272</v>
      </c>
      <c r="G226" s="21" t="s">
        <v>273</v>
      </c>
      <c r="H226" s="21" t="s">
        <v>274</v>
      </c>
      <c r="I226" s="21" t="s">
        <v>275</v>
      </c>
      <c r="J226" s="22"/>
      <c r="K226" s="160" t="s">
        <v>1133</v>
      </c>
      <c r="L226" s="160">
        <v>9.3156300000000005</v>
      </c>
      <c r="M226" s="160">
        <v>30.044619999999998</v>
      </c>
      <c r="N226" s="158" t="s">
        <v>30</v>
      </c>
      <c r="O226" s="21" t="s">
        <v>67</v>
      </c>
      <c r="P226" s="21" t="s">
        <v>775</v>
      </c>
      <c r="Q226" s="21" t="s">
        <v>83</v>
      </c>
      <c r="R226" s="21" t="s">
        <v>272</v>
      </c>
      <c r="S226" s="21" t="s">
        <v>273</v>
      </c>
      <c r="T226" s="21" t="s">
        <v>274</v>
      </c>
      <c r="U226" s="21" t="s">
        <v>275</v>
      </c>
      <c r="V226" s="21" t="s">
        <v>1134</v>
      </c>
      <c r="W226" s="160">
        <v>9.3059399999999997</v>
      </c>
      <c r="X226" s="160">
        <v>30.040500000000002</v>
      </c>
      <c r="Y226" s="15" t="s">
        <v>1074</v>
      </c>
      <c r="Z226" s="22" t="s">
        <v>37</v>
      </c>
      <c r="AA226" s="22" t="s">
        <v>1126</v>
      </c>
      <c r="AB226" s="22" t="s">
        <v>281</v>
      </c>
      <c r="AC226" s="22" t="s">
        <v>372</v>
      </c>
      <c r="AD226" s="21"/>
      <c r="AE226" s="21" t="s">
        <v>485</v>
      </c>
      <c r="AF226" s="21"/>
      <c r="AG226" s="21"/>
      <c r="AH226" s="21"/>
      <c r="AI226" s="21"/>
      <c r="AJ226" s="21"/>
      <c r="AK226" s="21"/>
      <c r="AL226" s="21"/>
      <c r="AM226" s="21"/>
      <c r="AN226" s="21"/>
      <c r="AO226" s="21"/>
      <c r="AP226" s="21"/>
      <c r="AQ226" s="38">
        <v>85</v>
      </c>
      <c r="AR226" s="38">
        <v>510</v>
      </c>
      <c r="AS226" s="38"/>
      <c r="AT226" s="38"/>
      <c r="AU226" s="38"/>
      <c r="AV226" s="38"/>
      <c r="AW226" s="38">
        <f>Table7[[#This Row],[Affected population: IDP (HH) ]]+Table7[[#This Row],[Affected population: Returnee (HH) ]]+Table7[[#This Row],[Affected population: Relocated (HH) ]]</f>
        <v>85</v>
      </c>
      <c r="AX226" s="38">
        <f>Table7[[#This Row],[Affected population: IDP (ind) ]]+Table7[[#This Row],[Affected population: Returnee (ind) ]]+Table7[[#This Row],[Affected population: Relocated (ind) ]]</f>
        <v>510</v>
      </c>
      <c r="AY226" s="38">
        <v>0</v>
      </c>
      <c r="AZ226" s="38">
        <v>10</v>
      </c>
      <c r="BA226" s="38">
        <v>15</v>
      </c>
      <c r="BB226" s="38">
        <v>26</v>
      </c>
      <c r="BC226" s="38">
        <v>72</v>
      </c>
      <c r="BD226" s="38">
        <v>87</v>
      </c>
      <c r="BE226" s="38">
        <v>97</v>
      </c>
      <c r="BF226" s="38">
        <v>143</v>
      </c>
      <c r="BG226" s="38">
        <v>25</v>
      </c>
      <c r="BH226" s="38">
        <v>35</v>
      </c>
      <c r="BI226" s="37">
        <f>Table7[[#This Row],[M &lt;1]]+Table7[[#This Row],[M 1-5]]+Table7[[#This Row],[M 6-17]]+Table7[[#This Row],[M 18-59 ]]+Table7[[#This Row],[M &gt;60]]</f>
        <v>209</v>
      </c>
      <c r="BJ226" s="37">
        <f>Table7[[#This Row],[F &lt;1]]+Table7[[#This Row],[F 1-5]]+Table7[[#This Row],[F 6-17 ]]+Table7[[#This Row],[F 18-59]]+Table7[[#This Row],[F &gt;60 ]]</f>
        <v>301</v>
      </c>
      <c r="BK226" s="37">
        <f>Table7[[#This Row],[M total]]+Table7[[#This Row],[F total]]</f>
        <v>510</v>
      </c>
      <c r="BL226" s="37" t="b">
        <f>Table7[[#This Row],[Total individuals]]=Table7[[#This Row],[Total affected population individuals]]</f>
        <v>1</v>
      </c>
      <c r="BM226" s="21" t="s">
        <v>375</v>
      </c>
      <c r="BN226" s="21" t="s">
        <v>375</v>
      </c>
      <c r="BO226" s="21" t="s">
        <v>375</v>
      </c>
      <c r="BP226" s="21" t="s">
        <v>373</v>
      </c>
      <c r="BQ226" s="21" t="s">
        <v>375</v>
      </c>
      <c r="BR226" s="21" t="s">
        <v>375</v>
      </c>
      <c r="BS226" s="21" t="s">
        <v>373</v>
      </c>
      <c r="BT226" s="21" t="s">
        <v>373</v>
      </c>
      <c r="BU226" s="22"/>
      <c r="BV226" s="22" t="s">
        <v>396</v>
      </c>
      <c r="BW226" s="22" t="s">
        <v>373</v>
      </c>
      <c r="BX226" s="22" t="s">
        <v>373</v>
      </c>
      <c r="BY226" s="22" t="s">
        <v>375</v>
      </c>
      <c r="BZ226" s="22" t="s">
        <v>396</v>
      </c>
      <c r="CA226" s="22" t="s">
        <v>396</v>
      </c>
      <c r="CB226" s="22" t="s">
        <v>375</v>
      </c>
      <c r="CC226" s="21" t="s">
        <v>373</v>
      </c>
      <c r="CD226" s="21"/>
      <c r="CE226" s="21" t="s">
        <v>378</v>
      </c>
      <c r="CF226" s="22"/>
    </row>
    <row r="227" spans="1:84" s="160" customFormat="1">
      <c r="A227" s="20">
        <v>44054</v>
      </c>
      <c r="B227" s="20">
        <v>44045</v>
      </c>
      <c r="C227" s="20">
        <v>44052</v>
      </c>
      <c r="D227" s="21" t="s">
        <v>775</v>
      </c>
      <c r="E227" s="21" t="s">
        <v>83</v>
      </c>
      <c r="F227" s="21" t="s">
        <v>272</v>
      </c>
      <c r="G227" s="21" t="s">
        <v>273</v>
      </c>
      <c r="H227" s="21" t="s">
        <v>276</v>
      </c>
      <c r="I227" s="21" t="s">
        <v>277</v>
      </c>
      <c r="J227" s="22"/>
      <c r="K227" s="160" t="s">
        <v>277</v>
      </c>
      <c r="L227" s="23">
        <v>9.2065400000000004</v>
      </c>
      <c r="M227" s="23">
        <v>30.065840000000001</v>
      </c>
      <c r="N227" s="158" t="s">
        <v>30</v>
      </c>
      <c r="O227" s="21" t="s">
        <v>67</v>
      </c>
      <c r="P227" s="21" t="s">
        <v>775</v>
      </c>
      <c r="Q227" s="22" t="s">
        <v>83</v>
      </c>
      <c r="R227" s="21" t="s">
        <v>272</v>
      </c>
      <c r="S227" s="21" t="s">
        <v>273</v>
      </c>
      <c r="T227" s="21" t="s">
        <v>276</v>
      </c>
      <c r="U227" s="21" t="s">
        <v>277</v>
      </c>
      <c r="V227" s="21" t="s">
        <v>1135</v>
      </c>
      <c r="W227" s="21">
        <v>9.2393800000000006</v>
      </c>
      <c r="X227" s="21">
        <v>30.022590000000001</v>
      </c>
      <c r="Y227" s="15" t="s">
        <v>1074</v>
      </c>
      <c r="Z227" s="15" t="s">
        <v>36</v>
      </c>
      <c r="AA227" s="22" t="s">
        <v>1126</v>
      </c>
      <c r="AB227" s="22" t="s">
        <v>281</v>
      </c>
      <c r="AC227" s="22" t="s">
        <v>372</v>
      </c>
      <c r="AD227" s="21"/>
      <c r="AE227" s="21" t="s">
        <v>485</v>
      </c>
      <c r="AF227" s="21"/>
      <c r="AG227" s="21"/>
      <c r="AH227" s="21"/>
      <c r="AI227" s="21"/>
      <c r="AJ227" s="21"/>
      <c r="AK227" s="21"/>
      <c r="AL227" s="21"/>
      <c r="AM227" s="21"/>
      <c r="AN227" s="21"/>
      <c r="AO227" s="21"/>
      <c r="AP227" s="21"/>
      <c r="AQ227" s="38">
        <v>236</v>
      </c>
      <c r="AR227" s="38">
        <v>2572</v>
      </c>
      <c r="AS227" s="38"/>
      <c r="AT227" s="38"/>
      <c r="AU227" s="38"/>
      <c r="AV227" s="38"/>
      <c r="AW227" s="38">
        <f>Table7[[#This Row],[Affected population: IDP (HH) ]]+Table7[[#This Row],[Affected population: Returnee (HH) ]]+Table7[[#This Row],[Affected population: Relocated (HH) ]]</f>
        <v>236</v>
      </c>
      <c r="AX227" s="38">
        <f>Table7[[#This Row],[Affected population: IDP (ind) ]]+Table7[[#This Row],[Affected population: Returnee (ind) ]]+Table7[[#This Row],[Affected population: Relocated (ind) ]]</f>
        <v>2572</v>
      </c>
      <c r="AY227" s="38">
        <v>26</v>
      </c>
      <c r="AZ227" s="38">
        <v>26</v>
      </c>
      <c r="BA227" s="38">
        <v>77</v>
      </c>
      <c r="BB227" s="38">
        <v>77</v>
      </c>
      <c r="BC227" s="38">
        <v>180</v>
      </c>
      <c r="BD227" s="38">
        <v>360</v>
      </c>
      <c r="BE227" s="38">
        <v>540</v>
      </c>
      <c r="BF227" s="38">
        <v>977</v>
      </c>
      <c r="BG227" s="38">
        <v>103</v>
      </c>
      <c r="BH227" s="38">
        <v>206</v>
      </c>
      <c r="BI227" s="37">
        <f>Table7[[#This Row],[M &lt;1]]+Table7[[#This Row],[M 1-5]]+Table7[[#This Row],[M 6-17]]+Table7[[#This Row],[M 18-59 ]]+Table7[[#This Row],[M &gt;60]]</f>
        <v>926</v>
      </c>
      <c r="BJ227" s="37">
        <f>Table7[[#This Row],[F &lt;1]]+Table7[[#This Row],[F 1-5]]+Table7[[#This Row],[F 6-17 ]]+Table7[[#This Row],[F 18-59]]+Table7[[#This Row],[F &gt;60 ]]</f>
        <v>1646</v>
      </c>
      <c r="BK227" s="37">
        <f>Table7[[#This Row],[M total]]+Table7[[#This Row],[F total]]</f>
        <v>2572</v>
      </c>
      <c r="BL227" s="37" t="b">
        <f>Table7[[#This Row],[Total individuals]]=Table7[[#This Row],[Total affected population individuals]]</f>
        <v>1</v>
      </c>
      <c r="BM227" s="21" t="s">
        <v>375</v>
      </c>
      <c r="BN227" s="21" t="s">
        <v>375</v>
      </c>
      <c r="BO227" s="21" t="s">
        <v>375</v>
      </c>
      <c r="BP227" s="21" t="s">
        <v>373</v>
      </c>
      <c r="BQ227" s="21" t="s">
        <v>375</v>
      </c>
      <c r="BR227" s="21" t="s">
        <v>375</v>
      </c>
      <c r="BS227" s="21" t="s">
        <v>373</v>
      </c>
      <c r="BT227" s="21" t="s">
        <v>373</v>
      </c>
      <c r="BU227" s="22"/>
      <c r="BV227" s="22" t="s">
        <v>396</v>
      </c>
      <c r="BW227" s="22" t="s">
        <v>373</v>
      </c>
      <c r="BX227" s="22" t="s">
        <v>373</v>
      </c>
      <c r="BY227" s="22" t="s">
        <v>375</v>
      </c>
      <c r="BZ227" s="22" t="s">
        <v>373</v>
      </c>
      <c r="CA227" s="22" t="s">
        <v>373</v>
      </c>
      <c r="CB227" s="22" t="s">
        <v>375</v>
      </c>
      <c r="CC227" s="21" t="s">
        <v>373</v>
      </c>
      <c r="CD227" s="21"/>
      <c r="CE227" s="21" t="s">
        <v>378</v>
      </c>
      <c r="CF227" s="22"/>
    </row>
    <row r="228" spans="1:84" s="160" customFormat="1">
      <c r="A228" s="20">
        <v>44057</v>
      </c>
      <c r="B228" s="20">
        <v>44054</v>
      </c>
      <c r="C228" s="20">
        <v>44057</v>
      </c>
      <c r="D228" s="21" t="s">
        <v>500</v>
      </c>
      <c r="E228" s="21" t="s">
        <v>83</v>
      </c>
      <c r="F228" s="21" t="s">
        <v>185</v>
      </c>
      <c r="G228" s="21" t="s">
        <v>186</v>
      </c>
      <c r="H228" s="21" t="s">
        <v>191</v>
      </c>
      <c r="I228" s="21" t="s">
        <v>192</v>
      </c>
      <c r="J228" s="22"/>
      <c r="K228" s="160" t="s">
        <v>1136</v>
      </c>
      <c r="L228" s="160">
        <v>9.1206200000000006</v>
      </c>
      <c r="M228" s="160">
        <v>29.459869999999999</v>
      </c>
      <c r="N228" s="158" t="s">
        <v>30</v>
      </c>
      <c r="O228" s="21" t="s">
        <v>67</v>
      </c>
      <c r="P228" s="21" t="s">
        <v>500</v>
      </c>
      <c r="Q228" s="22" t="s">
        <v>83</v>
      </c>
      <c r="R228" s="21" t="s">
        <v>185</v>
      </c>
      <c r="S228" s="21" t="s">
        <v>186</v>
      </c>
      <c r="T228" s="21" t="s">
        <v>191</v>
      </c>
      <c r="U228" s="21" t="s">
        <v>192</v>
      </c>
      <c r="V228" s="21" t="s">
        <v>1137</v>
      </c>
      <c r="Y228" s="15" t="s">
        <v>370</v>
      </c>
      <c r="Z228" s="22" t="s">
        <v>37</v>
      </c>
      <c r="AA228" s="22" t="s">
        <v>1126</v>
      </c>
      <c r="AB228" s="22" t="s">
        <v>281</v>
      </c>
      <c r="AC228" s="22" t="s">
        <v>372</v>
      </c>
      <c r="AD228" s="21"/>
      <c r="AE228" s="21" t="s">
        <v>485</v>
      </c>
      <c r="AF228" s="21"/>
      <c r="AG228" s="21"/>
      <c r="AH228" s="21"/>
      <c r="AI228" s="21"/>
      <c r="AJ228" s="21"/>
      <c r="AK228" s="21"/>
      <c r="AL228" s="21"/>
      <c r="AM228" s="21"/>
      <c r="AN228" s="21"/>
      <c r="AO228" s="21"/>
      <c r="AP228" s="21"/>
      <c r="AQ228" s="38">
        <v>30</v>
      </c>
      <c r="AR228" s="38">
        <v>210</v>
      </c>
      <c r="AS228" s="38"/>
      <c r="AT228" s="38"/>
      <c r="AU228" s="38"/>
      <c r="AV228" s="38"/>
      <c r="AW228" s="38">
        <f>Table7[[#This Row],[Affected population: IDP (HH) ]]+Table7[[#This Row],[Affected population: Returnee (HH) ]]+Table7[[#This Row],[Affected population: Relocated (HH) ]]</f>
        <v>30</v>
      </c>
      <c r="AX228" s="38">
        <f>Table7[[#This Row],[Affected population: IDP (ind) ]]+Table7[[#This Row],[Affected population: Returnee (ind) ]]+Table7[[#This Row],[Affected population: Relocated (ind) ]]</f>
        <v>210</v>
      </c>
      <c r="AY228" s="38">
        <v>5</v>
      </c>
      <c r="AZ228" s="38">
        <v>6</v>
      </c>
      <c r="BA228" s="38">
        <v>8</v>
      </c>
      <c r="BB228" s="38">
        <v>11</v>
      </c>
      <c r="BC228" s="38">
        <v>17</v>
      </c>
      <c r="BD228" s="38">
        <v>27</v>
      </c>
      <c r="BE228" s="38">
        <v>48</v>
      </c>
      <c r="BF228" s="38">
        <v>76</v>
      </c>
      <c r="BG228" s="38">
        <v>6</v>
      </c>
      <c r="BH228" s="38">
        <v>6</v>
      </c>
      <c r="BI228" s="37">
        <f>Table7[[#This Row],[M &lt;1]]+Table7[[#This Row],[M 1-5]]+Table7[[#This Row],[M 6-17]]+Table7[[#This Row],[M 18-59 ]]+Table7[[#This Row],[M &gt;60]]</f>
        <v>84</v>
      </c>
      <c r="BJ228" s="37">
        <f>Table7[[#This Row],[F &lt;1]]+Table7[[#This Row],[F 1-5]]+Table7[[#This Row],[F 6-17 ]]+Table7[[#This Row],[F 18-59]]+Table7[[#This Row],[F &gt;60 ]]</f>
        <v>126</v>
      </c>
      <c r="BK228" s="37">
        <f>Table7[[#This Row],[M total]]+Table7[[#This Row],[F total]]</f>
        <v>210</v>
      </c>
      <c r="BL228" s="37" t="b">
        <f>Table7[[#This Row],[Total individuals]]=Table7[[#This Row],[Total affected population individuals]]</f>
        <v>1</v>
      </c>
      <c r="BM228" s="21" t="s">
        <v>375</v>
      </c>
      <c r="BN228" s="21" t="s">
        <v>375</v>
      </c>
      <c r="BO228" s="21" t="s">
        <v>375</v>
      </c>
      <c r="BP228" s="21" t="s">
        <v>373</v>
      </c>
      <c r="BQ228" s="21" t="s">
        <v>375</v>
      </c>
      <c r="BR228" s="21" t="s">
        <v>375</v>
      </c>
      <c r="BS228" s="21" t="s">
        <v>373</v>
      </c>
      <c r="BT228" s="21" t="s">
        <v>373</v>
      </c>
      <c r="BU228" s="22"/>
      <c r="BV228" s="22" t="s">
        <v>396</v>
      </c>
      <c r="BW228" s="22" t="s">
        <v>373</v>
      </c>
      <c r="BX228" s="22" t="s">
        <v>373</v>
      </c>
      <c r="BY228" s="22" t="s">
        <v>375</v>
      </c>
      <c r="BZ228" s="22" t="s">
        <v>373</v>
      </c>
      <c r="CA228" s="22" t="s">
        <v>373</v>
      </c>
      <c r="CB228" s="22" t="s">
        <v>375</v>
      </c>
      <c r="CC228" s="21" t="s">
        <v>373</v>
      </c>
      <c r="CD228" s="21"/>
      <c r="CE228" s="21" t="s">
        <v>378</v>
      </c>
      <c r="CF228" s="22"/>
    </row>
    <row r="229" spans="1:84" s="160" customFormat="1">
      <c r="A229" s="20">
        <v>44057</v>
      </c>
      <c r="B229" s="20">
        <v>44054</v>
      </c>
      <c r="C229" s="20">
        <v>44057</v>
      </c>
      <c r="D229" s="21" t="s">
        <v>500</v>
      </c>
      <c r="E229" s="21" t="s">
        <v>83</v>
      </c>
      <c r="F229" s="21" t="s">
        <v>185</v>
      </c>
      <c r="G229" s="21" t="s">
        <v>186</v>
      </c>
      <c r="H229" s="21" t="s">
        <v>191</v>
      </c>
      <c r="I229" s="21" t="s">
        <v>192</v>
      </c>
      <c r="J229" s="22"/>
      <c r="K229" s="22" t="s">
        <v>1138</v>
      </c>
      <c r="L229" s="160">
        <v>9.0333299999999994</v>
      </c>
      <c r="M229" s="160">
        <v>29.483329999999999</v>
      </c>
      <c r="N229" s="158" t="s">
        <v>30</v>
      </c>
      <c r="O229" s="21" t="s">
        <v>67</v>
      </c>
      <c r="P229" s="21" t="s">
        <v>500</v>
      </c>
      <c r="Q229" s="22" t="s">
        <v>83</v>
      </c>
      <c r="R229" s="21" t="s">
        <v>185</v>
      </c>
      <c r="S229" s="21" t="s">
        <v>186</v>
      </c>
      <c r="T229" s="21" t="s">
        <v>191</v>
      </c>
      <c r="U229" s="21" t="s">
        <v>192</v>
      </c>
      <c r="V229" s="21" t="s">
        <v>1137</v>
      </c>
      <c r="W229" s="21"/>
      <c r="X229" s="21"/>
      <c r="Y229" s="15" t="s">
        <v>1074</v>
      </c>
      <c r="Z229" s="15" t="s">
        <v>36</v>
      </c>
      <c r="AA229" s="22" t="s">
        <v>1126</v>
      </c>
      <c r="AB229" s="22" t="s">
        <v>281</v>
      </c>
      <c r="AC229" s="22" t="s">
        <v>372</v>
      </c>
      <c r="AD229" s="21"/>
      <c r="AE229" s="21" t="s">
        <v>485</v>
      </c>
      <c r="AF229" s="21"/>
      <c r="AG229" s="21"/>
      <c r="AH229" s="21"/>
      <c r="AI229" s="21"/>
      <c r="AJ229" s="21"/>
      <c r="AK229" s="21"/>
      <c r="AL229" s="21"/>
      <c r="AM229" s="21"/>
      <c r="AN229" s="21"/>
      <c r="AO229" s="21"/>
      <c r="AP229" s="21"/>
      <c r="AQ229" s="38">
        <v>29</v>
      </c>
      <c r="AR229" s="38">
        <v>203</v>
      </c>
      <c r="AS229" s="38"/>
      <c r="AT229" s="38"/>
      <c r="AU229" s="38"/>
      <c r="AV229" s="38"/>
      <c r="AW229" s="38">
        <f>Table7[[#This Row],[Affected population: IDP (HH) ]]+Table7[[#This Row],[Affected population: Returnee (HH) ]]+Table7[[#This Row],[Affected population: Relocated (HH) ]]</f>
        <v>29</v>
      </c>
      <c r="AX229" s="38">
        <f>Table7[[#This Row],[Affected population: IDP (ind) ]]+Table7[[#This Row],[Affected population: Returnee (ind) ]]+Table7[[#This Row],[Affected population: Relocated (ind) ]]</f>
        <v>203</v>
      </c>
      <c r="AY229" s="38">
        <v>4</v>
      </c>
      <c r="AZ229" s="38">
        <v>4</v>
      </c>
      <c r="BA229" s="38">
        <v>16</v>
      </c>
      <c r="BB229" s="38">
        <v>8</v>
      </c>
      <c r="BC229" s="38">
        <v>20</v>
      </c>
      <c r="BD229" s="38">
        <v>13</v>
      </c>
      <c r="BE229" s="38">
        <v>45</v>
      </c>
      <c r="BF229" s="38">
        <v>69</v>
      </c>
      <c r="BG229" s="38">
        <v>10</v>
      </c>
      <c r="BH229" s="38">
        <v>14</v>
      </c>
      <c r="BI229" s="37">
        <f>Table7[[#This Row],[M &lt;1]]+Table7[[#This Row],[M 1-5]]+Table7[[#This Row],[M 6-17]]+Table7[[#This Row],[M 18-59 ]]+Table7[[#This Row],[M &gt;60]]</f>
        <v>95</v>
      </c>
      <c r="BJ229" s="37">
        <f>Table7[[#This Row],[F &lt;1]]+Table7[[#This Row],[F 1-5]]+Table7[[#This Row],[F 6-17 ]]+Table7[[#This Row],[F 18-59]]+Table7[[#This Row],[F &gt;60 ]]</f>
        <v>108</v>
      </c>
      <c r="BK229" s="37">
        <f>Table7[[#This Row],[M total]]+Table7[[#This Row],[F total]]</f>
        <v>203</v>
      </c>
      <c r="BL229" s="37" t="b">
        <f>Table7[[#This Row],[Total individuals]]=Table7[[#This Row],[Total affected population individuals]]</f>
        <v>1</v>
      </c>
      <c r="BM229" s="21" t="s">
        <v>375</v>
      </c>
      <c r="BN229" s="21" t="s">
        <v>375</v>
      </c>
      <c r="BO229" s="21" t="s">
        <v>375</v>
      </c>
      <c r="BP229" s="21" t="s">
        <v>373</v>
      </c>
      <c r="BQ229" s="21" t="s">
        <v>375</v>
      </c>
      <c r="BR229" s="21" t="s">
        <v>375</v>
      </c>
      <c r="BS229" s="21" t="s">
        <v>373</v>
      </c>
      <c r="BT229" s="21" t="s">
        <v>373</v>
      </c>
      <c r="BU229" s="22"/>
      <c r="BV229" s="22" t="s">
        <v>396</v>
      </c>
      <c r="BW229" s="22" t="s">
        <v>373</v>
      </c>
      <c r="BX229" s="22" t="s">
        <v>373</v>
      </c>
      <c r="BY229" s="22" t="s">
        <v>375</v>
      </c>
      <c r="BZ229" s="22" t="s">
        <v>373</v>
      </c>
      <c r="CA229" s="22" t="s">
        <v>373</v>
      </c>
      <c r="CB229" s="22" t="s">
        <v>375</v>
      </c>
      <c r="CC229" s="21" t="s">
        <v>373</v>
      </c>
      <c r="CD229" s="21"/>
      <c r="CE229" s="21" t="s">
        <v>378</v>
      </c>
      <c r="CF229" s="22"/>
    </row>
    <row r="230" spans="1:84">
      <c r="A230" s="20">
        <v>44063</v>
      </c>
      <c r="B230" s="20">
        <v>44062</v>
      </c>
      <c r="C230" s="20">
        <v>44063</v>
      </c>
      <c r="D230" s="21" t="s">
        <v>398</v>
      </c>
      <c r="E230" s="21" t="s">
        <v>66</v>
      </c>
      <c r="F230" s="21" t="s">
        <v>546</v>
      </c>
      <c r="G230" s="21" t="s">
        <v>547</v>
      </c>
      <c r="H230" s="21" t="s">
        <v>1139</v>
      </c>
      <c r="I230" s="21" t="s">
        <v>1140</v>
      </c>
      <c r="J230" s="22"/>
      <c r="K230" s="22" t="s">
        <v>1141</v>
      </c>
      <c r="L230">
        <v>4.2544899999999997</v>
      </c>
      <c r="M230">
        <v>31.000409999999999</v>
      </c>
      <c r="N230" s="158" t="s">
        <v>30</v>
      </c>
      <c r="O230" s="21" t="s">
        <v>67</v>
      </c>
      <c r="P230" s="21" t="s">
        <v>449</v>
      </c>
      <c r="Q230" s="22" t="s">
        <v>66</v>
      </c>
      <c r="R230" s="21" t="s">
        <v>546</v>
      </c>
      <c r="S230" s="21" t="s">
        <v>547</v>
      </c>
      <c r="T230" s="21" t="s">
        <v>1142</v>
      </c>
      <c r="U230" s="21" t="s">
        <v>1143</v>
      </c>
      <c r="V230" s="21" t="s">
        <v>1144</v>
      </c>
      <c r="W230" s="21"/>
      <c r="X230" s="21"/>
      <c r="Y230" s="15" t="s">
        <v>1074</v>
      </c>
      <c r="Z230" s="15" t="s">
        <v>36</v>
      </c>
      <c r="AA230" s="15" t="s">
        <v>1109</v>
      </c>
      <c r="AB230" s="22" t="s">
        <v>281</v>
      </c>
      <c r="AC230" s="22" t="s">
        <v>372</v>
      </c>
      <c r="AD230" s="21"/>
      <c r="AE230" s="21" t="s">
        <v>485</v>
      </c>
      <c r="AF230" s="21"/>
      <c r="AG230" s="21"/>
      <c r="AH230" s="21"/>
      <c r="AI230" s="21"/>
      <c r="AJ230" s="21"/>
      <c r="AK230" s="21"/>
      <c r="AL230" s="21"/>
      <c r="AM230" s="21"/>
      <c r="AN230" s="21"/>
      <c r="AO230" s="21"/>
      <c r="AP230" s="21"/>
      <c r="AQ230" s="38">
        <v>261</v>
      </c>
      <c r="AR230" s="38">
        <v>1574</v>
      </c>
      <c r="AS230" s="38"/>
      <c r="AT230" s="38"/>
      <c r="AU230" s="38"/>
      <c r="AV230" s="38"/>
      <c r="AW230" s="38">
        <f>Table7[[#This Row],[Affected population: IDP (HH) ]]+Table7[[#This Row],[Affected population: Returnee (HH) ]]+Table7[[#This Row],[Affected population: Relocated (HH) ]]</f>
        <v>261</v>
      </c>
      <c r="AX230" s="38">
        <f>Table7[[#This Row],[Affected population: IDP (ind) ]]+Table7[[#This Row],[Affected population: Returnee (ind) ]]+Table7[[#This Row],[Affected population: Relocated (ind) ]]</f>
        <v>1574</v>
      </c>
      <c r="AY230" s="38">
        <v>31</v>
      </c>
      <c r="AZ230" s="38">
        <v>63</v>
      </c>
      <c r="BA230" s="38">
        <v>63</v>
      </c>
      <c r="BB230" s="38">
        <v>94</v>
      </c>
      <c r="BC230" s="38">
        <v>205</v>
      </c>
      <c r="BD230" s="38">
        <v>252</v>
      </c>
      <c r="BE230" s="38">
        <v>315</v>
      </c>
      <c r="BF230" s="38">
        <v>441</v>
      </c>
      <c r="BG230" s="38">
        <v>16</v>
      </c>
      <c r="BH230" s="38">
        <v>94</v>
      </c>
      <c r="BI230" s="37">
        <f>Table7[[#This Row],[M &lt;1]]+Table7[[#This Row],[M 1-5]]+Table7[[#This Row],[M 6-17]]+Table7[[#This Row],[M 18-59 ]]+Table7[[#This Row],[M &gt;60]]</f>
        <v>630</v>
      </c>
      <c r="BJ230" s="37">
        <f>Table7[[#This Row],[F &lt;1]]+Table7[[#This Row],[F 1-5]]+Table7[[#This Row],[F 6-17 ]]+Table7[[#This Row],[F 18-59]]+Table7[[#This Row],[F &gt;60 ]]</f>
        <v>944</v>
      </c>
      <c r="BK230" s="37">
        <f>Table7[[#This Row],[M total]]+Table7[[#This Row],[F total]]</f>
        <v>1574</v>
      </c>
      <c r="BL230" s="37" t="b">
        <f>Table7[[#This Row],[Total individuals]]=Table7[[#This Row],[Total affected population individuals]]</f>
        <v>1</v>
      </c>
      <c r="BM230" s="21" t="s">
        <v>373</v>
      </c>
      <c r="BN230" s="21" t="s">
        <v>375</v>
      </c>
      <c r="BO230" s="21" t="s">
        <v>375</v>
      </c>
      <c r="BP230" s="21" t="s">
        <v>373</v>
      </c>
      <c r="BQ230" s="21" t="s">
        <v>375</v>
      </c>
      <c r="BR230" s="21" t="s">
        <v>373</v>
      </c>
      <c r="BS230" s="21" t="s">
        <v>373</v>
      </c>
      <c r="BT230" s="21" t="s">
        <v>373</v>
      </c>
      <c r="BU230" s="22"/>
      <c r="BV230" s="22" t="s">
        <v>375</v>
      </c>
      <c r="BW230" s="22" t="s">
        <v>396</v>
      </c>
      <c r="BX230" s="22" t="s">
        <v>396</v>
      </c>
      <c r="BY230" s="22" t="s">
        <v>396</v>
      </c>
      <c r="BZ230" s="22" t="s">
        <v>373</v>
      </c>
      <c r="CA230" s="22" t="s">
        <v>375</v>
      </c>
      <c r="CB230" s="22" t="s">
        <v>375</v>
      </c>
      <c r="CC230" s="21" t="s">
        <v>373</v>
      </c>
      <c r="CD230" s="21"/>
      <c r="CE230" s="21" t="s">
        <v>378</v>
      </c>
      <c r="CF230" s="22"/>
    </row>
    <row r="231" spans="1:84">
      <c r="A231" s="157">
        <v>44064</v>
      </c>
      <c r="B231" s="20">
        <v>44060</v>
      </c>
      <c r="C231" s="20">
        <v>44064</v>
      </c>
      <c r="D231" s="21" t="s">
        <v>398</v>
      </c>
      <c r="E231" s="21" t="s">
        <v>66</v>
      </c>
      <c r="F231" s="21" t="s">
        <v>80</v>
      </c>
      <c r="G231" s="21" t="s">
        <v>81</v>
      </c>
      <c r="H231" s="21"/>
      <c r="I231" s="21"/>
      <c r="J231" s="22"/>
      <c r="K231" s="22" t="s">
        <v>1145</v>
      </c>
      <c r="L231" s="23"/>
      <c r="M231" s="23"/>
      <c r="N231" s="158" t="s">
        <v>25</v>
      </c>
      <c r="O231" s="21" t="s">
        <v>67</v>
      </c>
      <c r="P231" s="21" t="s">
        <v>398</v>
      </c>
      <c r="Q231" s="21" t="s">
        <v>66</v>
      </c>
      <c r="R231" s="21" t="s">
        <v>80</v>
      </c>
      <c r="S231" s="21" t="s">
        <v>81</v>
      </c>
      <c r="T231" s="21"/>
      <c r="U231" s="21"/>
      <c r="V231" s="21" t="s">
        <v>1146</v>
      </c>
      <c r="W231" s="21"/>
      <c r="X231" s="21"/>
      <c r="Y231" s="15" t="s">
        <v>1074</v>
      </c>
      <c r="Z231" s="22" t="s">
        <v>37</v>
      </c>
      <c r="AA231" s="22" t="s">
        <v>1147</v>
      </c>
      <c r="AB231" s="22" t="s">
        <v>281</v>
      </c>
      <c r="AC231" s="22" t="s">
        <v>372</v>
      </c>
      <c r="AD231" s="21"/>
      <c r="AE231" s="22"/>
      <c r="AF231" s="21"/>
      <c r="AG231" s="21"/>
      <c r="AH231" s="21"/>
      <c r="AI231" s="21"/>
      <c r="AJ231" s="21"/>
      <c r="AK231" s="21"/>
      <c r="AL231" s="21"/>
      <c r="AM231" s="21"/>
      <c r="AN231" s="21"/>
      <c r="AO231" s="21"/>
      <c r="AP231" s="21"/>
      <c r="AQ231" s="38">
        <v>17344</v>
      </c>
      <c r="AR231" s="38">
        <v>86720</v>
      </c>
      <c r="AS231" s="38"/>
      <c r="AT231" s="38"/>
      <c r="AU231" s="38"/>
      <c r="AV231" s="38"/>
      <c r="AW231" s="38">
        <f>Table7[[#This Row],[Affected population: IDP (HH) ]]+Table7[[#This Row],[Affected population: Returnee (HH) ]]+Table7[[#This Row],[Affected population: Relocated (HH) ]]</f>
        <v>17344</v>
      </c>
      <c r="AX231" s="38">
        <f>Table7[[#This Row],[Affected population: IDP (ind) ]]+Table7[[#This Row],[Affected population: Returnee (ind) ]]+Table7[[#This Row],[Affected population: Relocated (ind) ]]</f>
        <v>86720</v>
      </c>
      <c r="AY231" s="38">
        <v>8671</v>
      </c>
      <c r="AZ231" s="38">
        <v>6938</v>
      </c>
      <c r="BA231" s="38">
        <v>11274</v>
      </c>
      <c r="BB231" s="38">
        <v>7805</v>
      </c>
      <c r="BC231" s="38">
        <v>7805</v>
      </c>
      <c r="BD231" s="38">
        <v>9539</v>
      </c>
      <c r="BE231" s="38">
        <v>12141</v>
      </c>
      <c r="BF231" s="38">
        <v>19078</v>
      </c>
      <c r="BG231" s="38">
        <v>867</v>
      </c>
      <c r="BH231" s="38">
        <v>2602</v>
      </c>
      <c r="BI231" s="37">
        <f>Table7[[#This Row],[M &lt;1]]+Table7[[#This Row],[M 1-5]]+Table7[[#This Row],[M 6-17]]+Table7[[#This Row],[M 18-59 ]]+Table7[[#This Row],[M &gt;60]]</f>
        <v>40758</v>
      </c>
      <c r="BJ231" s="37">
        <f>Table7[[#This Row],[F &lt;1]]+Table7[[#This Row],[F 1-5]]+Table7[[#This Row],[F 6-17 ]]+Table7[[#This Row],[F 18-59]]+Table7[[#This Row],[F &gt;60 ]]</f>
        <v>45962</v>
      </c>
      <c r="BK231" s="37">
        <f>Table7[[#This Row],[M total]]+Table7[[#This Row],[F total]]</f>
        <v>86720</v>
      </c>
      <c r="BL231" s="37" t="b">
        <f>Table7[[#This Row],[Total individuals]]=Table7[[#This Row],[Total affected population individuals]]</f>
        <v>1</v>
      </c>
      <c r="BM231" s="21" t="s">
        <v>375</v>
      </c>
      <c r="BN231" s="21" t="s">
        <v>375</v>
      </c>
      <c r="BO231" s="21" t="s">
        <v>375</v>
      </c>
      <c r="BP231" s="21" t="s">
        <v>373</v>
      </c>
      <c r="BQ231" s="21" t="s">
        <v>373</v>
      </c>
      <c r="BR231" s="21" t="s">
        <v>375</v>
      </c>
      <c r="BS231" s="21" t="s">
        <v>375</v>
      </c>
      <c r="BT231" s="21" t="s">
        <v>373</v>
      </c>
      <c r="BU231" s="22"/>
      <c r="BV231" s="22" t="s">
        <v>373</v>
      </c>
      <c r="BW231" s="22" t="s">
        <v>373</v>
      </c>
      <c r="BX231" s="22" t="s">
        <v>396</v>
      </c>
      <c r="BY231" s="22" t="s">
        <v>375</v>
      </c>
      <c r="BZ231" s="22" t="s">
        <v>375</v>
      </c>
      <c r="CA231" s="22" t="s">
        <v>396</v>
      </c>
      <c r="CB231" s="22" t="s">
        <v>373</v>
      </c>
      <c r="CC231" s="21" t="s">
        <v>373</v>
      </c>
      <c r="CD231" s="21"/>
      <c r="CE231" s="21" t="s">
        <v>378</v>
      </c>
      <c r="CF231" s="22" t="s">
        <v>1148</v>
      </c>
    </row>
    <row r="232" spans="1:84" s="160" customFormat="1" ht="16.899999999999999" customHeight="1">
      <c r="A232" s="16">
        <v>44064</v>
      </c>
      <c r="B232" s="16">
        <v>44056</v>
      </c>
      <c r="C232" s="16">
        <v>44064</v>
      </c>
      <c r="D232" s="16" t="s">
        <v>398</v>
      </c>
      <c r="E232" s="21" t="s">
        <v>66</v>
      </c>
      <c r="F232" s="21" t="s">
        <v>69</v>
      </c>
      <c r="G232" s="21" t="s">
        <v>70</v>
      </c>
      <c r="H232" s="21" t="s">
        <v>1149</v>
      </c>
      <c r="I232" s="21" t="s">
        <v>1150</v>
      </c>
      <c r="J232" s="22"/>
      <c r="K232" s="22" t="s">
        <v>1151</v>
      </c>
      <c r="L232" s="23">
        <v>4.32</v>
      </c>
      <c r="M232" s="23">
        <v>31.635449999999999</v>
      </c>
      <c r="N232" s="158" t="s">
        <v>30</v>
      </c>
      <c r="O232" s="21" t="s">
        <v>67</v>
      </c>
      <c r="P232" s="21" t="s">
        <v>398</v>
      </c>
      <c r="Q232" s="22" t="s">
        <v>66</v>
      </c>
      <c r="R232" s="21" t="s">
        <v>69</v>
      </c>
      <c r="S232" s="21" t="s">
        <v>70</v>
      </c>
      <c r="T232" s="21" t="s">
        <v>1149</v>
      </c>
      <c r="U232" s="21" t="s">
        <v>1150</v>
      </c>
      <c r="V232" s="21"/>
      <c r="W232" s="160">
        <v>4.5205555999999998</v>
      </c>
      <c r="X232" s="160">
        <v>31.6827778</v>
      </c>
      <c r="Y232" s="22" t="s">
        <v>1152</v>
      </c>
      <c r="Z232" s="21" t="s">
        <v>1089</v>
      </c>
      <c r="AA232" s="22" t="s">
        <v>1109</v>
      </c>
      <c r="AB232" s="22" t="s">
        <v>281</v>
      </c>
      <c r="AC232" s="21" t="s">
        <v>372</v>
      </c>
      <c r="AD232" s="21"/>
      <c r="AE232" s="22"/>
      <c r="AF232" s="21"/>
      <c r="AG232" s="21"/>
      <c r="AH232" s="21"/>
      <c r="AI232" s="21"/>
      <c r="AJ232" s="21"/>
      <c r="AK232" s="21"/>
      <c r="AL232" s="21"/>
      <c r="AM232" s="21"/>
      <c r="AN232" s="21"/>
      <c r="AO232" s="21"/>
      <c r="AP232" s="21"/>
      <c r="AQ232" s="38">
        <v>3820</v>
      </c>
      <c r="AR232" s="38">
        <v>19100</v>
      </c>
      <c r="AS232" s="38"/>
      <c r="AT232" s="38"/>
      <c r="AU232" s="38"/>
      <c r="AV232" s="38"/>
      <c r="AW232" s="38">
        <f>Table7[[#This Row],[Affected population: IDP (HH) ]]+Table7[[#This Row],[Affected population: Returnee (HH) ]]+Table7[[#This Row],[Affected population: Relocated (HH) ]]</f>
        <v>3820</v>
      </c>
      <c r="AX232" s="38">
        <f>Table7[[#This Row],[Affected population: IDP (ind) ]]+Table7[[#This Row],[Affected population: Returnee (ind) ]]+Table7[[#This Row],[Affected population: Relocated (ind) ]]</f>
        <v>19100</v>
      </c>
      <c r="AY232" s="38">
        <v>573</v>
      </c>
      <c r="AZ232" s="38">
        <v>573</v>
      </c>
      <c r="BA232" s="38">
        <v>1528</v>
      </c>
      <c r="BB232" s="38">
        <v>2292</v>
      </c>
      <c r="BC232" s="38">
        <v>2674</v>
      </c>
      <c r="BD232" s="38">
        <v>5539</v>
      </c>
      <c r="BE232" s="38">
        <v>3438</v>
      </c>
      <c r="BF232" s="38">
        <v>1910</v>
      </c>
      <c r="BG232" s="38">
        <v>382</v>
      </c>
      <c r="BH232" s="38">
        <v>191</v>
      </c>
      <c r="BI232" s="37">
        <f>Table7[[#This Row],[M &lt;1]]+Table7[[#This Row],[M 1-5]]+Table7[[#This Row],[M 6-17]]+Table7[[#This Row],[M 18-59 ]]+Table7[[#This Row],[M &gt;60]]</f>
        <v>8595</v>
      </c>
      <c r="BJ232" s="37">
        <f>Table7[[#This Row],[F &lt;1]]+Table7[[#This Row],[F 1-5]]+Table7[[#This Row],[F 6-17 ]]+Table7[[#This Row],[F 18-59]]+Table7[[#This Row],[F &gt;60 ]]</f>
        <v>10505</v>
      </c>
      <c r="BK232" s="37">
        <f>Table7[[#This Row],[M total]]+Table7[[#This Row],[F total]]</f>
        <v>19100</v>
      </c>
      <c r="BL232" s="37" t="b">
        <f>Table7[[#This Row],[Total individuals]]=Table7[[#This Row],[Total affected population individuals]]</f>
        <v>1</v>
      </c>
      <c r="BM232" s="21" t="s">
        <v>373</v>
      </c>
      <c r="BN232" s="21" t="s">
        <v>375</v>
      </c>
      <c r="BO232" s="21" t="s">
        <v>375</v>
      </c>
      <c r="BP232" s="21" t="s">
        <v>373</v>
      </c>
      <c r="BQ232" s="21" t="s">
        <v>375</v>
      </c>
      <c r="BR232" s="21" t="s">
        <v>375</v>
      </c>
      <c r="BS232" s="21" t="s">
        <v>373</v>
      </c>
      <c r="BT232" s="21" t="s">
        <v>373</v>
      </c>
      <c r="BU232" s="22"/>
      <c r="BV232" s="22" t="s">
        <v>375</v>
      </c>
      <c r="BW232" s="15" t="s">
        <v>396</v>
      </c>
      <c r="BX232" s="15" t="s">
        <v>396</v>
      </c>
      <c r="BY232" s="22" t="s">
        <v>375</v>
      </c>
      <c r="BZ232" s="15" t="s">
        <v>396</v>
      </c>
      <c r="CA232" s="15" t="s">
        <v>396</v>
      </c>
      <c r="CB232" s="22" t="s">
        <v>375</v>
      </c>
      <c r="CC232" s="21" t="s">
        <v>373</v>
      </c>
      <c r="CD232" s="21"/>
      <c r="CE232" s="15" t="s">
        <v>378</v>
      </c>
      <c r="CF232" s="22"/>
    </row>
    <row r="233" spans="1:84">
      <c r="A233" s="20">
        <v>44064</v>
      </c>
      <c r="B233" s="20">
        <v>44060</v>
      </c>
      <c r="C233" s="20">
        <v>44064</v>
      </c>
      <c r="D233" s="16" t="s">
        <v>398</v>
      </c>
      <c r="E233" s="21" t="s">
        <v>66</v>
      </c>
      <c r="F233" s="21" t="s">
        <v>69</v>
      </c>
      <c r="G233" s="21" t="s">
        <v>70</v>
      </c>
      <c r="H233" s="21" t="s">
        <v>1153</v>
      </c>
      <c r="I233" s="21" t="s">
        <v>1154</v>
      </c>
      <c r="J233" s="22"/>
      <c r="K233" t="s">
        <v>1154</v>
      </c>
      <c r="L233">
        <v>4.75</v>
      </c>
      <c r="M233">
        <v>32</v>
      </c>
      <c r="N233" s="158" t="s">
        <v>30</v>
      </c>
      <c r="O233" s="21" t="s">
        <v>67</v>
      </c>
      <c r="P233" s="21" t="s">
        <v>398</v>
      </c>
      <c r="Q233" s="22" t="s">
        <v>66</v>
      </c>
      <c r="R233" s="21" t="s">
        <v>69</v>
      </c>
      <c r="S233" s="21" t="s">
        <v>70</v>
      </c>
      <c r="T233" s="21" t="s">
        <v>1153</v>
      </c>
      <c r="U233" s="21" t="s">
        <v>1154</v>
      </c>
      <c r="V233" s="21"/>
      <c r="W233">
        <v>4.6422999999999996</v>
      </c>
      <c r="X233">
        <v>32.112200000000001</v>
      </c>
      <c r="Y233" s="22" t="s">
        <v>1152</v>
      </c>
      <c r="Z233" s="21" t="s">
        <v>1089</v>
      </c>
      <c r="AA233" s="22" t="s">
        <v>1109</v>
      </c>
      <c r="AB233" s="22" t="s">
        <v>281</v>
      </c>
      <c r="AC233" s="21" t="s">
        <v>372</v>
      </c>
      <c r="AD233" s="21"/>
      <c r="AE233" s="22"/>
      <c r="AF233" s="21"/>
      <c r="AG233" s="21"/>
      <c r="AH233" s="21"/>
      <c r="AI233" s="21"/>
      <c r="AJ233" s="21"/>
      <c r="AK233" s="21"/>
      <c r="AL233" s="21"/>
      <c r="AM233" s="21"/>
      <c r="AN233" s="21"/>
      <c r="AO233" s="21"/>
      <c r="AP233" s="21"/>
      <c r="AQ233" s="38">
        <v>1001</v>
      </c>
      <c r="AR233" s="38">
        <v>6208</v>
      </c>
      <c r="AS233" s="38"/>
      <c r="AT233" s="38"/>
      <c r="AU233" s="38"/>
      <c r="AV233" s="38"/>
      <c r="AW233" s="38">
        <f>Table7[[#This Row],[Affected population: IDP (HH) ]]+Table7[[#This Row],[Affected population: Returnee (HH) ]]+Table7[[#This Row],[Affected population: Relocated (HH) ]]</f>
        <v>1001</v>
      </c>
      <c r="AX233" s="38">
        <f>Table7[[#This Row],[Affected population: IDP (ind) ]]+Table7[[#This Row],[Affected population: Returnee (ind) ]]+Table7[[#This Row],[Affected population: Relocated (ind) ]]</f>
        <v>6208</v>
      </c>
      <c r="AY233" s="38">
        <v>373</v>
      </c>
      <c r="AZ233" s="38">
        <v>497</v>
      </c>
      <c r="BA233" s="38">
        <v>621</v>
      </c>
      <c r="BB233" s="38">
        <v>683</v>
      </c>
      <c r="BC233" s="38">
        <v>682</v>
      </c>
      <c r="BD233" s="38">
        <v>869</v>
      </c>
      <c r="BE233" s="38">
        <v>993</v>
      </c>
      <c r="BF233" s="38">
        <v>1180</v>
      </c>
      <c r="BG233" s="38">
        <v>124</v>
      </c>
      <c r="BH233" s="38">
        <v>186</v>
      </c>
      <c r="BI233" s="37">
        <f>Table7[[#This Row],[M &lt;1]]+Table7[[#This Row],[M 1-5]]+Table7[[#This Row],[M 6-17]]+Table7[[#This Row],[M 18-59 ]]+Table7[[#This Row],[M &gt;60]]</f>
        <v>2793</v>
      </c>
      <c r="BJ233" s="37">
        <f>Table7[[#This Row],[F &lt;1]]+Table7[[#This Row],[F 1-5]]+Table7[[#This Row],[F 6-17 ]]+Table7[[#This Row],[F 18-59]]+Table7[[#This Row],[F &gt;60 ]]</f>
        <v>3415</v>
      </c>
      <c r="BK233" s="37">
        <f>Table7[[#This Row],[M total]]+Table7[[#This Row],[F total]]</f>
        <v>6208</v>
      </c>
      <c r="BL233" s="37" t="b">
        <f>Table7[[#This Row],[Total individuals]]=Table7[[#This Row],[Total affected population individuals]]</f>
        <v>1</v>
      </c>
      <c r="BM233" s="21" t="s">
        <v>373</v>
      </c>
      <c r="BN233" s="21" t="s">
        <v>375</v>
      </c>
      <c r="BO233" s="21" t="s">
        <v>375</v>
      </c>
      <c r="BP233" s="21" t="s">
        <v>375</v>
      </c>
      <c r="BQ233" s="21" t="s">
        <v>375</v>
      </c>
      <c r="BR233" s="21" t="s">
        <v>375</v>
      </c>
      <c r="BS233" s="21" t="s">
        <v>375</v>
      </c>
      <c r="BT233" s="21" t="s">
        <v>373</v>
      </c>
      <c r="BU233" s="22"/>
      <c r="BV233" s="22" t="s">
        <v>375</v>
      </c>
      <c r="BW233" s="15" t="s">
        <v>396</v>
      </c>
      <c r="BX233" s="22" t="s">
        <v>373</v>
      </c>
      <c r="BY233" s="22" t="s">
        <v>373</v>
      </c>
      <c r="BZ233" s="22" t="s">
        <v>373</v>
      </c>
      <c r="CA233" s="15" t="s">
        <v>396</v>
      </c>
      <c r="CB233" s="22" t="s">
        <v>375</v>
      </c>
      <c r="CC233" s="21" t="s">
        <v>373</v>
      </c>
      <c r="CD233" s="21"/>
      <c r="CE233" s="15" t="s">
        <v>378</v>
      </c>
      <c r="CF233" s="22"/>
    </row>
    <row r="234" spans="1:84">
      <c r="A234" s="20">
        <v>44066</v>
      </c>
      <c r="B234" s="20">
        <v>44063</v>
      </c>
      <c r="C234" s="20">
        <v>44066</v>
      </c>
      <c r="D234" s="16" t="s">
        <v>398</v>
      </c>
      <c r="E234" s="21" t="s">
        <v>66</v>
      </c>
      <c r="F234" s="21" t="s">
        <v>69</v>
      </c>
      <c r="G234" s="21" t="s">
        <v>70</v>
      </c>
      <c r="H234" s="21" t="s">
        <v>74</v>
      </c>
      <c r="I234" s="21" t="s">
        <v>75</v>
      </c>
      <c r="J234" s="22"/>
      <c r="K234" s="22" t="s">
        <v>1155</v>
      </c>
      <c r="L234" s="23">
        <v>5.03</v>
      </c>
      <c r="M234" s="23">
        <v>31.68</v>
      </c>
      <c r="N234" s="158" t="s">
        <v>30</v>
      </c>
      <c r="O234" s="21" t="s">
        <v>67</v>
      </c>
      <c r="P234" s="16" t="s">
        <v>398</v>
      </c>
      <c r="Q234" s="21" t="s">
        <v>66</v>
      </c>
      <c r="R234" s="21" t="s">
        <v>69</v>
      </c>
      <c r="S234" s="21" t="s">
        <v>70</v>
      </c>
      <c r="T234" s="21" t="s">
        <v>74</v>
      </c>
      <c r="U234" s="21" t="s">
        <v>75</v>
      </c>
      <c r="V234" s="21"/>
      <c r="W234" s="21"/>
      <c r="X234" s="21"/>
      <c r="Y234" s="22" t="s">
        <v>1152</v>
      </c>
      <c r="Z234" s="21" t="s">
        <v>1089</v>
      </c>
      <c r="AA234" s="22" t="s">
        <v>45</v>
      </c>
      <c r="AB234" s="22" t="s">
        <v>281</v>
      </c>
      <c r="AC234" s="21" t="s">
        <v>372</v>
      </c>
      <c r="AD234" s="21"/>
      <c r="AE234" s="22"/>
      <c r="AF234" s="21"/>
      <c r="AG234" s="21"/>
      <c r="AH234" s="21"/>
      <c r="AI234" s="21"/>
      <c r="AJ234" s="21"/>
      <c r="AK234" s="21"/>
      <c r="AL234" s="21"/>
      <c r="AM234" s="21"/>
      <c r="AN234" s="21"/>
      <c r="AO234" s="21"/>
      <c r="AP234" s="21"/>
      <c r="AQ234" s="38">
        <v>420</v>
      </c>
      <c r="AR234" s="38">
        <v>2520</v>
      </c>
      <c r="AS234" s="38"/>
      <c r="AT234" s="38"/>
      <c r="AU234" s="38"/>
      <c r="AV234" s="38"/>
      <c r="AW234" s="38">
        <f>Table7[[#This Row],[Affected population: IDP (HH) ]]+Table7[[#This Row],[Affected population: Returnee (HH) ]]+Table7[[#This Row],[Affected population: Relocated (HH) ]]</f>
        <v>420</v>
      </c>
      <c r="AX234" s="38">
        <f>Table7[[#This Row],[Affected population: IDP (ind) ]]+Table7[[#This Row],[Affected population: Returnee (ind) ]]+Table7[[#This Row],[Affected population: Relocated (ind) ]]</f>
        <v>2520</v>
      </c>
      <c r="AY234" s="38">
        <v>151</v>
      </c>
      <c r="AZ234" s="38">
        <v>277</v>
      </c>
      <c r="BA234" s="38">
        <v>277</v>
      </c>
      <c r="BB234" s="38">
        <v>302</v>
      </c>
      <c r="BC234" s="38">
        <v>252</v>
      </c>
      <c r="BD234" s="38">
        <v>328</v>
      </c>
      <c r="BE234" s="38">
        <v>378</v>
      </c>
      <c r="BF234" s="38">
        <v>328</v>
      </c>
      <c r="BG234" s="38">
        <v>25</v>
      </c>
      <c r="BH234" s="38">
        <v>202</v>
      </c>
      <c r="BI234" s="37">
        <f>Table7[[#This Row],[M &lt;1]]+Table7[[#This Row],[M 1-5]]+Table7[[#This Row],[M 6-17]]+Table7[[#This Row],[M 18-59 ]]+Table7[[#This Row],[M &gt;60]]</f>
        <v>1083</v>
      </c>
      <c r="BJ234" s="37">
        <f>Table7[[#This Row],[F &lt;1]]+Table7[[#This Row],[F 1-5]]+Table7[[#This Row],[F 6-17 ]]+Table7[[#This Row],[F 18-59]]+Table7[[#This Row],[F &gt;60 ]]</f>
        <v>1437</v>
      </c>
      <c r="BK234" s="37">
        <f>Table7[[#This Row],[M total]]+Table7[[#This Row],[F total]]</f>
        <v>2520</v>
      </c>
      <c r="BL234" s="37" t="b">
        <f>Table7[[#This Row],[Total individuals]]=Table7[[#This Row],[Total affected population individuals]]</f>
        <v>1</v>
      </c>
      <c r="BM234" s="21" t="s">
        <v>375</v>
      </c>
      <c r="BN234" s="21" t="s">
        <v>375</v>
      </c>
      <c r="BO234" s="21" t="s">
        <v>375</v>
      </c>
      <c r="BP234" s="21" t="s">
        <v>375</v>
      </c>
      <c r="BQ234" s="21" t="s">
        <v>375</v>
      </c>
      <c r="BR234" s="21" t="s">
        <v>373</v>
      </c>
      <c r="BS234" s="21" t="s">
        <v>373</v>
      </c>
      <c r="BT234" s="21" t="s">
        <v>373</v>
      </c>
      <c r="BU234" s="22"/>
      <c r="BV234" s="22" t="s">
        <v>373</v>
      </c>
      <c r="BW234" s="22" t="s">
        <v>373</v>
      </c>
      <c r="BX234" s="22" t="s">
        <v>373</v>
      </c>
      <c r="BY234" s="15" t="s">
        <v>396</v>
      </c>
      <c r="BZ234" s="22" t="s">
        <v>373</v>
      </c>
      <c r="CA234" s="22" t="s">
        <v>373</v>
      </c>
      <c r="CB234" s="22" t="s">
        <v>375</v>
      </c>
      <c r="CC234" s="21" t="s">
        <v>373</v>
      </c>
      <c r="CD234" s="21"/>
      <c r="CE234" s="15" t="s">
        <v>378</v>
      </c>
      <c r="CF234" s="22"/>
    </row>
    <row r="235" spans="1:84" s="160" customFormat="1">
      <c r="A235" s="161">
        <v>43962</v>
      </c>
      <c r="B235" s="21" t="s">
        <v>1156</v>
      </c>
      <c r="C235" s="21" t="s">
        <v>1156</v>
      </c>
      <c r="D235" s="21" t="s">
        <v>419</v>
      </c>
      <c r="E235" s="21" t="s">
        <v>83</v>
      </c>
      <c r="F235" s="21" t="s">
        <v>185</v>
      </c>
      <c r="G235" s="21" t="s">
        <v>186</v>
      </c>
      <c r="H235" s="164" t="s">
        <v>191</v>
      </c>
      <c r="I235" s="164" t="s">
        <v>192</v>
      </c>
      <c r="J235" s="22"/>
      <c r="K235" s="22" t="s">
        <v>1157</v>
      </c>
      <c r="L235" s="23">
        <v>29.278957420000001</v>
      </c>
      <c r="M235" s="23">
        <v>9.1208459689999994</v>
      </c>
      <c r="N235" s="158" t="s">
        <v>30</v>
      </c>
      <c r="O235" s="22" t="s">
        <v>67</v>
      </c>
      <c r="P235" s="22" t="s">
        <v>419</v>
      </c>
      <c r="Q235" s="22" t="s">
        <v>83</v>
      </c>
      <c r="R235" s="22" t="s">
        <v>185</v>
      </c>
      <c r="S235" s="22" t="s">
        <v>186</v>
      </c>
      <c r="T235" s="21"/>
      <c r="U235" s="21"/>
      <c r="V235" s="21"/>
      <c r="W235" s="21"/>
      <c r="X235" s="21"/>
      <c r="Y235" s="22" t="s">
        <v>391</v>
      </c>
      <c r="Z235" s="22" t="s">
        <v>37</v>
      </c>
      <c r="AA235" s="22" t="s">
        <v>392</v>
      </c>
      <c r="AB235" s="22" t="s">
        <v>281</v>
      </c>
      <c r="AC235" s="21" t="s">
        <v>372</v>
      </c>
      <c r="AD235" s="21" t="s">
        <v>68</v>
      </c>
      <c r="AE235" s="22" t="s">
        <v>68</v>
      </c>
      <c r="AF235" s="21" t="s">
        <v>68</v>
      </c>
      <c r="AG235" s="21" t="s">
        <v>68</v>
      </c>
      <c r="AH235" s="21" t="s">
        <v>68</v>
      </c>
      <c r="AI235" s="21" t="s">
        <v>68</v>
      </c>
      <c r="AJ235" s="21" t="s">
        <v>68</v>
      </c>
      <c r="AK235" s="21" t="s">
        <v>68</v>
      </c>
      <c r="AL235" s="21" t="s">
        <v>68</v>
      </c>
      <c r="AM235" s="21" t="s">
        <v>68</v>
      </c>
      <c r="AN235" s="21" t="s">
        <v>68</v>
      </c>
      <c r="AO235" s="21" t="s">
        <v>68</v>
      </c>
      <c r="AP235" s="21" t="s">
        <v>68</v>
      </c>
      <c r="AQ235" s="38">
        <v>257</v>
      </c>
      <c r="AR235" s="38">
        <v>1799</v>
      </c>
      <c r="AS235" s="38"/>
      <c r="AT235" s="38"/>
      <c r="AU235" s="38"/>
      <c r="AV235" s="38"/>
      <c r="AW235" s="38">
        <f>Table7[[#This Row],[Affected population: IDP (HH) ]]+Table7[[#This Row],[Affected population: Returnee (HH) ]]+Table7[[#This Row],[Affected population: Relocated (HH) ]]</f>
        <v>257</v>
      </c>
      <c r="AX235" s="38">
        <f>Table7[[#This Row],[Affected population: IDP (ind) ]]+Table7[[#This Row],[Affected population: Returnee (ind) ]]+Table7[[#This Row],[Affected population: Relocated (ind) ]]</f>
        <v>1799</v>
      </c>
      <c r="AY235" s="38">
        <v>36</v>
      </c>
      <c r="AZ235" s="38">
        <v>18</v>
      </c>
      <c r="BA235" s="38">
        <v>54</v>
      </c>
      <c r="BB235" s="38">
        <v>72</v>
      </c>
      <c r="BC235" s="38">
        <v>126</v>
      </c>
      <c r="BD235" s="38">
        <v>180</v>
      </c>
      <c r="BE235" s="38">
        <v>432</v>
      </c>
      <c r="BF235" s="38">
        <v>737</v>
      </c>
      <c r="BG235" s="38">
        <v>72</v>
      </c>
      <c r="BH235" s="38">
        <v>72</v>
      </c>
      <c r="BI235" s="37">
        <f>Table7[[#This Row],[M &lt;1]]+Table7[[#This Row],[M 1-5]]+Table7[[#This Row],[M 6-17]]+Table7[[#This Row],[M 18-59 ]]+Table7[[#This Row],[M &gt;60]]</f>
        <v>720</v>
      </c>
      <c r="BJ235" s="37">
        <f>Table7[[#This Row],[F &lt;1]]+Table7[[#This Row],[F 1-5]]+Table7[[#This Row],[F 6-17 ]]+Table7[[#This Row],[F 18-59]]+Table7[[#This Row],[F &gt;60 ]]</f>
        <v>1079</v>
      </c>
      <c r="BK235" s="37">
        <f>Table7[[#This Row],[M total]]+Table7[[#This Row],[F total]]</f>
        <v>1799</v>
      </c>
      <c r="BL235" s="37" t="b">
        <f>Table7[[#This Row],[Total individuals]]=Table7[[#This Row],[Total affected population individuals]]</f>
        <v>1</v>
      </c>
      <c r="BM235" s="21" t="s">
        <v>68</v>
      </c>
      <c r="BN235" s="21" t="s">
        <v>68</v>
      </c>
      <c r="BO235" s="21" t="s">
        <v>68</v>
      </c>
      <c r="BP235" s="21" t="s">
        <v>68</v>
      </c>
      <c r="BQ235" s="21" t="s">
        <v>68</v>
      </c>
      <c r="BR235" s="21" t="s">
        <v>68</v>
      </c>
      <c r="BS235" s="21" t="s">
        <v>68</v>
      </c>
      <c r="BT235" s="21" t="s">
        <v>68</v>
      </c>
      <c r="BU235" s="22" t="s">
        <v>68</v>
      </c>
      <c r="BV235" s="22" t="s">
        <v>396</v>
      </c>
      <c r="BW235" s="22" t="s">
        <v>373</v>
      </c>
      <c r="BX235" s="22" t="s">
        <v>373</v>
      </c>
      <c r="BY235" s="22" t="s">
        <v>396</v>
      </c>
      <c r="BZ235" s="22" t="s">
        <v>373</v>
      </c>
      <c r="CA235" s="22" t="s">
        <v>373</v>
      </c>
      <c r="CB235" s="22" t="s">
        <v>373</v>
      </c>
      <c r="CC235" s="21" t="s">
        <v>377</v>
      </c>
      <c r="CD235" s="21"/>
      <c r="CE235" s="21" t="s">
        <v>378</v>
      </c>
      <c r="CF235" s="22"/>
    </row>
    <row r="236" spans="1:84" s="163" customFormat="1">
      <c r="A236" s="162">
        <v>43908</v>
      </c>
      <c r="B236" s="162">
        <v>43898</v>
      </c>
      <c r="C236" s="162">
        <v>43905</v>
      </c>
      <c r="D236" s="15" t="s">
        <v>449</v>
      </c>
      <c r="E236" s="15" t="s">
        <v>94</v>
      </c>
      <c r="F236" s="15" t="s">
        <v>450</v>
      </c>
      <c r="G236" s="15" t="s">
        <v>451</v>
      </c>
      <c r="H236" s="15" t="s">
        <v>452</v>
      </c>
      <c r="I236" s="15" t="s">
        <v>453</v>
      </c>
      <c r="J236" s="15"/>
      <c r="K236" s="15" t="s">
        <v>1158</v>
      </c>
      <c r="L236" s="41">
        <v>28.462769999999999</v>
      </c>
      <c r="M236" s="41">
        <v>7.2466600000000003</v>
      </c>
      <c r="N236" s="158" t="s">
        <v>30</v>
      </c>
      <c r="O236" s="15" t="s">
        <v>67</v>
      </c>
      <c r="P236" s="15" t="s">
        <v>449</v>
      </c>
      <c r="Q236" s="15" t="s">
        <v>94</v>
      </c>
      <c r="R236" s="15" t="s">
        <v>450</v>
      </c>
      <c r="S236" s="15" t="s">
        <v>451</v>
      </c>
      <c r="T236" s="15" t="s">
        <v>452</v>
      </c>
      <c r="U236" s="15" t="s">
        <v>453</v>
      </c>
      <c r="V236" s="15" t="s">
        <v>1159</v>
      </c>
      <c r="W236" s="17"/>
      <c r="X236" s="17"/>
      <c r="Y236" s="15" t="s">
        <v>370</v>
      </c>
      <c r="Z236" s="15" t="s">
        <v>37</v>
      </c>
      <c r="AA236" s="15" t="s">
        <v>392</v>
      </c>
      <c r="AB236" s="15" t="s">
        <v>281</v>
      </c>
      <c r="AC236" s="17" t="s">
        <v>372</v>
      </c>
      <c r="AD236" s="17" t="s">
        <v>68</v>
      </c>
      <c r="AE236" s="15" t="s">
        <v>68</v>
      </c>
      <c r="AF236" s="17" t="s">
        <v>68</v>
      </c>
      <c r="AG236" s="17" t="s">
        <v>68</v>
      </c>
      <c r="AH236" s="17" t="s">
        <v>68</v>
      </c>
      <c r="AI236" s="17" t="s">
        <v>68</v>
      </c>
      <c r="AJ236" s="17" t="s">
        <v>68</v>
      </c>
      <c r="AK236" s="17" t="s">
        <v>68</v>
      </c>
      <c r="AL236" s="17" t="s">
        <v>68</v>
      </c>
      <c r="AM236" s="17" t="s">
        <v>68</v>
      </c>
      <c r="AN236" s="17" t="s">
        <v>68</v>
      </c>
      <c r="AO236" s="17" t="s">
        <v>68</v>
      </c>
      <c r="AP236" s="17" t="s">
        <v>68</v>
      </c>
      <c r="AQ236" s="130">
        <v>122</v>
      </c>
      <c r="AR236" s="130">
        <v>800</v>
      </c>
      <c r="AS236" s="130"/>
      <c r="AT236" s="130"/>
      <c r="AU236" s="130"/>
      <c r="AV236" s="130"/>
      <c r="AW236" s="130">
        <f>Table7[[#This Row],[Affected population: IDP (HH) ]]+Table7[[#This Row],[Affected population: Returnee (HH) ]]+Table7[[#This Row],[Affected population: Relocated (HH) ]]</f>
        <v>122</v>
      </c>
      <c r="AX236" s="130">
        <f>Table7[[#This Row],[Affected population: IDP (ind) ]]+Table7[[#This Row],[Affected population: Returnee (ind) ]]+Table7[[#This Row],[Affected population: Relocated (ind) ]]</f>
        <v>800</v>
      </c>
      <c r="AY236" s="130">
        <v>40</v>
      </c>
      <c r="AZ236" s="130">
        <v>48</v>
      </c>
      <c r="BA236" s="130">
        <v>72</v>
      </c>
      <c r="BB236" s="130">
        <v>96</v>
      </c>
      <c r="BC236" s="130">
        <v>96</v>
      </c>
      <c r="BD236" s="130">
        <v>112</v>
      </c>
      <c r="BE236" s="130">
        <v>96</v>
      </c>
      <c r="BF236" s="130">
        <v>120</v>
      </c>
      <c r="BG236" s="130">
        <v>48</v>
      </c>
      <c r="BH236" s="130">
        <v>72</v>
      </c>
      <c r="BI236" s="24">
        <f>Table7[[#This Row],[M &lt;1]]+Table7[[#This Row],[M 1-5]]+Table7[[#This Row],[M 6-17]]+Table7[[#This Row],[M 18-59 ]]+Table7[[#This Row],[M &gt;60]]</f>
        <v>352</v>
      </c>
      <c r="BJ236" s="24">
        <f>Table7[[#This Row],[F &lt;1]]+Table7[[#This Row],[F 1-5]]+Table7[[#This Row],[F 6-17 ]]+Table7[[#This Row],[F 18-59]]+Table7[[#This Row],[F &gt;60 ]]</f>
        <v>448</v>
      </c>
      <c r="BK236" s="24">
        <f>Table7[[#This Row],[M total]]+Table7[[#This Row],[F total]]</f>
        <v>800</v>
      </c>
      <c r="BL236" s="24" t="b">
        <f>Table7[[#This Row],[Total individuals]]=Table7[[#This Row],[Total affected population individuals]]</f>
        <v>1</v>
      </c>
      <c r="BM236" s="15" t="s">
        <v>373</v>
      </c>
      <c r="BN236" s="17" t="s">
        <v>375</v>
      </c>
      <c r="BO236" s="17" t="s">
        <v>375</v>
      </c>
      <c r="BP236" s="17" t="s">
        <v>375</v>
      </c>
      <c r="BQ236" s="15" t="s">
        <v>373</v>
      </c>
      <c r="BR236" s="15" t="s">
        <v>373</v>
      </c>
      <c r="BS236" s="15" t="s">
        <v>373</v>
      </c>
      <c r="BT236" s="15" t="s">
        <v>373</v>
      </c>
      <c r="BU236" s="15" t="s">
        <v>68</v>
      </c>
      <c r="BV236" s="15" t="s">
        <v>68</v>
      </c>
      <c r="BW236" s="15" t="s">
        <v>68</v>
      </c>
      <c r="BX236" s="15" t="s">
        <v>68</v>
      </c>
      <c r="BY236" s="15" t="s">
        <v>68</v>
      </c>
      <c r="BZ236" s="15" t="s">
        <v>68</v>
      </c>
      <c r="CA236" s="15" t="s">
        <v>68</v>
      </c>
      <c r="CB236" s="15" t="s">
        <v>68</v>
      </c>
      <c r="CC236" s="15" t="s">
        <v>68</v>
      </c>
      <c r="CD236" s="17"/>
      <c r="CE236" s="15" t="s">
        <v>378</v>
      </c>
      <c r="CF236" s="15"/>
    </row>
    <row r="237" spans="1:84" s="160" customFormat="1">
      <c r="A237" s="20">
        <v>43859</v>
      </c>
      <c r="B237" s="21" t="s">
        <v>68</v>
      </c>
      <c r="C237" s="21" t="s">
        <v>68</v>
      </c>
      <c r="D237" s="21"/>
      <c r="E237" s="22" t="s">
        <v>365</v>
      </c>
      <c r="F237" s="22"/>
      <c r="G237" s="22" t="s">
        <v>365</v>
      </c>
      <c r="H237" s="22"/>
      <c r="I237" s="22" t="s">
        <v>470</v>
      </c>
      <c r="J237" s="22"/>
      <c r="K237" s="22" t="s">
        <v>1160</v>
      </c>
      <c r="L237" s="23">
        <v>9.5908333300000006</v>
      </c>
      <c r="M237" s="23">
        <v>28.454999999999998</v>
      </c>
      <c r="N237" s="23" t="s">
        <v>30</v>
      </c>
      <c r="O237" s="21" t="s">
        <v>67</v>
      </c>
      <c r="P237" s="21"/>
      <c r="Q237" s="22" t="s">
        <v>1161</v>
      </c>
      <c r="R237" s="21"/>
      <c r="S237" s="21" t="s">
        <v>1162</v>
      </c>
      <c r="T237" s="21"/>
      <c r="U237" s="21" t="s">
        <v>1163</v>
      </c>
      <c r="V237" s="21" t="s">
        <v>1163</v>
      </c>
      <c r="W237" s="21"/>
      <c r="X237" s="21"/>
      <c r="Y237" s="22" t="s">
        <v>370</v>
      </c>
      <c r="Z237" s="22" t="s">
        <v>1164</v>
      </c>
      <c r="AA237" s="22" t="s">
        <v>371</v>
      </c>
      <c r="AB237" s="22" t="s">
        <v>281</v>
      </c>
      <c r="AC237" s="21" t="s">
        <v>372</v>
      </c>
      <c r="AD237" s="21" t="s">
        <v>373</v>
      </c>
      <c r="AE237" s="22" t="s">
        <v>456</v>
      </c>
      <c r="AF237" s="21" t="s">
        <v>373</v>
      </c>
      <c r="AG237" s="21" t="s">
        <v>68</v>
      </c>
      <c r="AH237" s="22" t="s">
        <v>68</v>
      </c>
      <c r="AI237" s="22" t="s">
        <v>68</v>
      </c>
      <c r="AJ237" s="22" t="s">
        <v>68</v>
      </c>
      <c r="AK237" s="22" t="s">
        <v>68</v>
      </c>
      <c r="AL237" s="22" t="s">
        <v>375</v>
      </c>
      <c r="AM237" s="22" t="s">
        <v>68</v>
      </c>
      <c r="AN237" s="22" t="s">
        <v>68</v>
      </c>
      <c r="AO237" s="22" t="s">
        <v>68</v>
      </c>
      <c r="AP237" s="22" t="s">
        <v>68</v>
      </c>
      <c r="AQ237" s="38">
        <v>182</v>
      </c>
      <c r="AR237" s="38">
        <v>1275</v>
      </c>
      <c r="AS237" s="38"/>
      <c r="AT237" s="38"/>
      <c r="AU237" s="38"/>
      <c r="AV237" s="38"/>
      <c r="AW237" s="38">
        <f>Table7[[#This Row],[Affected population: IDP (HH) ]]+Table7[[#This Row],[Affected population: Returnee (HH) ]]+Table7[[#This Row],[Affected population: Relocated (HH) ]]</f>
        <v>182</v>
      </c>
      <c r="AX237" s="38">
        <f>Table7[[#This Row],[Affected population: IDP (ind) ]]+Table7[[#This Row],[Affected population: Returnee (ind) ]]+Table7[[#This Row],[Affected population: Relocated (ind) ]]</f>
        <v>1275</v>
      </c>
      <c r="AY237" s="38">
        <v>64</v>
      </c>
      <c r="AZ237" s="38">
        <v>77</v>
      </c>
      <c r="BA237" s="38">
        <v>64</v>
      </c>
      <c r="BB237" s="38">
        <v>89</v>
      </c>
      <c r="BC237" s="38">
        <v>230</v>
      </c>
      <c r="BD237" s="38">
        <v>290</v>
      </c>
      <c r="BE237" s="38">
        <v>64</v>
      </c>
      <c r="BF237" s="38">
        <v>320</v>
      </c>
      <c r="BG237" s="38">
        <v>13</v>
      </c>
      <c r="BH237" s="38">
        <v>64</v>
      </c>
      <c r="BI237" s="37">
        <f>Table7[[#This Row],[M &lt;1]]+Table7[[#This Row],[M 1-5]]+Table7[[#This Row],[M 6-17]]+Table7[[#This Row],[M 18-59 ]]+Table7[[#This Row],[M &gt;60]]</f>
        <v>435</v>
      </c>
      <c r="BJ237" s="37">
        <f>Table7[[#This Row],[F &lt;1]]+Table7[[#This Row],[F 1-5]]+Table7[[#This Row],[F 6-17 ]]+Table7[[#This Row],[F 18-59]]+Table7[[#This Row],[F &gt;60 ]]</f>
        <v>840</v>
      </c>
      <c r="BK237" s="37">
        <f>Table7[[#This Row],[M total]]+Table7[[#This Row],[F total]]</f>
        <v>1275</v>
      </c>
      <c r="BL237" s="37" t="b">
        <f>Table7[[#This Row],[Total individuals]]=Table7[[#This Row],[Total affected population individuals]]</f>
        <v>1</v>
      </c>
      <c r="BM237" s="21" t="s">
        <v>382</v>
      </c>
      <c r="BN237" s="21" t="s">
        <v>375</v>
      </c>
      <c r="BO237" s="21" t="s">
        <v>382</v>
      </c>
      <c r="BP237" s="21" t="s">
        <v>375</v>
      </c>
      <c r="BQ237" s="21" t="s">
        <v>373</v>
      </c>
      <c r="BR237" s="21" t="s">
        <v>375</v>
      </c>
      <c r="BS237" s="21" t="s">
        <v>373</v>
      </c>
      <c r="BT237" s="21" t="s">
        <v>373</v>
      </c>
      <c r="BU237" s="22" t="s">
        <v>68</v>
      </c>
      <c r="BV237" s="22" t="s">
        <v>373</v>
      </c>
      <c r="BW237" s="22" t="s">
        <v>373</v>
      </c>
      <c r="BX237" s="22" t="s">
        <v>373</v>
      </c>
      <c r="BY237" s="22" t="s">
        <v>373</v>
      </c>
      <c r="BZ237" s="22" t="s">
        <v>373</v>
      </c>
      <c r="CA237" s="22" t="s">
        <v>373</v>
      </c>
      <c r="CB237" s="22" t="s">
        <v>373</v>
      </c>
      <c r="CC237" s="21" t="s">
        <v>377</v>
      </c>
      <c r="CD237" s="21"/>
      <c r="CE237" s="21" t="s">
        <v>378</v>
      </c>
      <c r="CF237" s="22"/>
    </row>
    <row r="238" spans="1:84" s="160" customFormat="1">
      <c r="A238" s="20">
        <v>43859</v>
      </c>
      <c r="B238" s="21" t="s">
        <v>68</v>
      </c>
      <c r="C238" s="21" t="s">
        <v>68</v>
      </c>
      <c r="D238" s="21"/>
      <c r="E238" s="22" t="s">
        <v>365</v>
      </c>
      <c r="F238" s="22"/>
      <c r="G238" s="22" t="s">
        <v>365</v>
      </c>
      <c r="H238" s="22"/>
      <c r="I238" s="22" t="s">
        <v>470</v>
      </c>
      <c r="J238" s="22"/>
      <c r="K238" s="22" t="s">
        <v>1165</v>
      </c>
      <c r="L238" s="160">
        <v>9.6033333299999999</v>
      </c>
      <c r="M238" s="160">
        <v>28.43222222</v>
      </c>
      <c r="N238" s="23" t="s">
        <v>30</v>
      </c>
      <c r="O238" s="21" t="s">
        <v>67</v>
      </c>
      <c r="P238" s="21"/>
      <c r="Q238" s="22" t="s">
        <v>1161</v>
      </c>
      <c r="R238" s="21"/>
      <c r="S238" s="21" t="s">
        <v>366</v>
      </c>
      <c r="T238" s="21"/>
      <c r="U238" s="21" t="s">
        <v>1166</v>
      </c>
      <c r="V238" s="21" t="s">
        <v>1166</v>
      </c>
      <c r="W238" s="21"/>
      <c r="X238" s="21"/>
      <c r="Y238" s="22" t="s">
        <v>370</v>
      </c>
      <c r="Z238" s="22" t="s">
        <v>37</v>
      </c>
      <c r="AA238" s="22" t="s">
        <v>371</v>
      </c>
      <c r="AB238" s="22" t="s">
        <v>281</v>
      </c>
      <c r="AC238" s="21" t="s">
        <v>372</v>
      </c>
      <c r="AD238" s="21" t="s">
        <v>373</v>
      </c>
      <c r="AE238" s="22" t="s">
        <v>456</v>
      </c>
      <c r="AF238" s="21" t="s">
        <v>373</v>
      </c>
      <c r="AG238" s="21" t="s">
        <v>68</v>
      </c>
      <c r="AH238" s="22" t="s">
        <v>68</v>
      </c>
      <c r="AI238" s="22" t="s">
        <v>68</v>
      </c>
      <c r="AJ238" s="22" t="s">
        <v>68</v>
      </c>
      <c r="AK238" s="22" t="s">
        <v>68</v>
      </c>
      <c r="AL238" s="22" t="s">
        <v>373</v>
      </c>
      <c r="AM238" s="22" t="s">
        <v>68</v>
      </c>
      <c r="AN238" s="22" t="s">
        <v>68</v>
      </c>
      <c r="AO238" s="22" t="s">
        <v>68</v>
      </c>
      <c r="AP238" s="22" t="s">
        <v>68</v>
      </c>
      <c r="AQ238" s="38">
        <v>213</v>
      </c>
      <c r="AR238" s="38">
        <v>606</v>
      </c>
      <c r="AS238" s="38"/>
      <c r="AT238" s="38"/>
      <c r="AU238" s="38"/>
      <c r="AV238" s="38"/>
      <c r="AW238" s="38">
        <f>Table7[[#This Row],[Affected population: IDP (HH) ]]+Table7[[#This Row],[Affected population: Returnee (HH) ]]+Table7[[#This Row],[Affected population: Relocated (HH) ]]</f>
        <v>213</v>
      </c>
      <c r="AX238" s="38">
        <f>Table7[[#This Row],[Affected population: IDP (ind) ]]+Table7[[#This Row],[Affected population: Returnee (ind) ]]+Table7[[#This Row],[Affected population: Relocated (ind) ]]</f>
        <v>606</v>
      </c>
      <c r="AY238" s="38">
        <v>30</v>
      </c>
      <c r="AZ238" s="38">
        <v>37</v>
      </c>
      <c r="BA238" s="38">
        <v>31</v>
      </c>
      <c r="BB238" s="38">
        <v>42</v>
      </c>
      <c r="BC238" s="38">
        <v>109</v>
      </c>
      <c r="BD238" s="38">
        <v>139</v>
      </c>
      <c r="BE238" s="38">
        <v>30</v>
      </c>
      <c r="BF238" s="38">
        <v>152</v>
      </c>
      <c r="BG238" s="38">
        <v>6</v>
      </c>
      <c r="BH238" s="38">
        <v>30</v>
      </c>
      <c r="BI238" s="37">
        <f>Table7[[#This Row],[M &lt;1]]+Table7[[#This Row],[M 1-5]]+Table7[[#This Row],[M 6-17]]+Table7[[#This Row],[M 18-59 ]]+Table7[[#This Row],[M &gt;60]]</f>
        <v>206</v>
      </c>
      <c r="BJ238" s="37">
        <f>Table7[[#This Row],[F &lt;1]]+Table7[[#This Row],[F 1-5]]+Table7[[#This Row],[F 6-17 ]]+Table7[[#This Row],[F 18-59]]+Table7[[#This Row],[F &gt;60 ]]</f>
        <v>400</v>
      </c>
      <c r="BK238" s="37">
        <f>Table7[[#This Row],[M total]]+Table7[[#This Row],[F total]]</f>
        <v>606</v>
      </c>
      <c r="BL238" s="37" t="b">
        <f>Table7[[#This Row],[Total individuals]]=Table7[[#This Row],[Total affected population individuals]]</f>
        <v>1</v>
      </c>
      <c r="BM238" s="21" t="s">
        <v>382</v>
      </c>
      <c r="BN238" s="21" t="s">
        <v>375</v>
      </c>
      <c r="BO238" s="21" t="s">
        <v>382</v>
      </c>
      <c r="BP238" s="21" t="s">
        <v>373</v>
      </c>
      <c r="BQ238" s="21" t="s">
        <v>375</v>
      </c>
      <c r="BR238" s="21" t="s">
        <v>373</v>
      </c>
      <c r="BS238" s="21" t="s">
        <v>373</v>
      </c>
      <c r="BT238" s="21" t="s">
        <v>373</v>
      </c>
      <c r="BU238" s="22" t="s">
        <v>68</v>
      </c>
      <c r="BV238" s="22" t="s">
        <v>375</v>
      </c>
      <c r="BW238" s="22" t="s">
        <v>375</v>
      </c>
      <c r="BX238" s="22" t="s">
        <v>375</v>
      </c>
      <c r="BY238" s="22" t="s">
        <v>373</v>
      </c>
      <c r="BZ238" s="22" t="s">
        <v>375</v>
      </c>
      <c r="CA238" s="22" t="s">
        <v>373</v>
      </c>
      <c r="CB238" s="22" t="s">
        <v>373</v>
      </c>
      <c r="CC238" s="21" t="s">
        <v>377</v>
      </c>
      <c r="CD238" s="21"/>
      <c r="CE238" s="21" t="s">
        <v>378</v>
      </c>
      <c r="CF238" s="22"/>
    </row>
    <row r="253" ht="15" customHeight="1"/>
  </sheetData>
  <phoneticPr fontId="22" type="noConversion"/>
  <conditionalFormatting sqref="J1">
    <cfRule type="duplicateValues" dxfId="103" priority="51"/>
  </conditionalFormatting>
  <conditionalFormatting sqref="J1">
    <cfRule type="duplicateValues" dxfId="102" priority="49"/>
    <cfRule type="duplicateValues" dxfId="101" priority="50"/>
  </conditionalFormatting>
  <conditionalFormatting sqref="J200:J214">
    <cfRule type="duplicateValues" dxfId="100" priority="15"/>
  </conditionalFormatting>
  <conditionalFormatting sqref="J200:J214">
    <cfRule type="duplicateValues" dxfId="99" priority="13"/>
    <cfRule type="duplicateValues" dxfId="98" priority="14"/>
  </conditionalFormatting>
  <conditionalFormatting sqref="H218">
    <cfRule type="duplicateValues" dxfId="97" priority="10"/>
    <cfRule type="duplicateValues" dxfId="96" priority="12"/>
  </conditionalFormatting>
  <conditionalFormatting sqref="H218">
    <cfRule type="duplicateValues" dxfId="95" priority="11"/>
  </conditionalFormatting>
  <conditionalFormatting sqref="H219">
    <cfRule type="duplicateValues" dxfId="94" priority="7"/>
    <cfRule type="duplicateValues" dxfId="93" priority="9"/>
  </conditionalFormatting>
  <conditionalFormatting sqref="H219">
    <cfRule type="duplicateValues" dxfId="92" priority="8"/>
  </conditionalFormatting>
  <conditionalFormatting sqref="T219">
    <cfRule type="duplicateValues" dxfId="91" priority="52"/>
    <cfRule type="duplicateValues" dxfId="90" priority="53"/>
  </conditionalFormatting>
  <conditionalFormatting sqref="T219">
    <cfRule type="duplicateValues" dxfId="89" priority="54"/>
  </conditionalFormatting>
  <conditionalFormatting sqref="V225">
    <cfRule type="duplicateValues" dxfId="88" priority="3"/>
  </conditionalFormatting>
  <pageMargins left="0.7" right="0.7" top="0.75" bottom="0.75" header="0.3" footer="0.3"/>
  <pageSetup orientation="portrait" r:id="rId1"/>
  <ignoredErrors>
    <ignoredError sqref="N2:N219"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66BEEFCC462441B5B9D3F2E55F8BAF" ma:contentTypeVersion="12" ma:contentTypeDescription="Create a new document." ma:contentTypeScope="" ma:versionID="e59634b4deb515fcba76b4c2492edbd5">
  <xsd:schema xmlns:xsd="http://www.w3.org/2001/XMLSchema" xmlns:xs="http://www.w3.org/2001/XMLSchema" xmlns:p="http://schemas.microsoft.com/office/2006/metadata/properties" xmlns:ns2="79511819-3d10-46eb-ab15-27a0beb20a7e" xmlns:ns3="5a91be24-df0a-4d34-8e36-adcbf6f0349b" targetNamespace="http://schemas.microsoft.com/office/2006/metadata/properties" ma:root="true" ma:fieldsID="71670ebb1afa6341377fac9cd775e085" ns2:_="" ns3:_="">
    <xsd:import namespace="79511819-3d10-46eb-ab15-27a0beb20a7e"/>
    <xsd:import namespace="5a91be24-df0a-4d34-8e36-adcbf6f034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11819-3d10-46eb-ab15-27a0beb20a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1be24-df0a-4d34-8e36-adcbf6f034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EFA7CA-1A98-4254-A355-D7EC7F00BD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EB440A3-3F5A-476E-BC31-38C77B08D6F9}">
  <ds:schemaRefs>
    <ds:schemaRef ds:uri="http://schemas.microsoft.com/sharepoint/v3/contenttype/forms"/>
  </ds:schemaRefs>
</ds:datastoreItem>
</file>

<file path=customXml/itemProps3.xml><?xml version="1.0" encoding="utf-8"?>
<ds:datastoreItem xmlns:ds="http://schemas.openxmlformats.org/officeDocument/2006/customXml" ds:itemID="{40E9A63E-3794-43F7-A4DD-2281A6492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11819-3d10-46eb-ab15-27a0beb20a7e"/>
    <ds:schemaRef ds:uri="5a91be24-df0a-4d34-8e36-adcbf6f03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Summary-Dashboard</vt:lpstr>
      <vt:lpstr>ET Jan-Dec-2020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GONZÁLEZ Mayvelline</dc:creator>
  <cp:keywords/>
  <dc:description/>
  <cp:lastModifiedBy>CAFLISCH Andrea</cp:lastModifiedBy>
  <cp:revision/>
  <dcterms:created xsi:type="dcterms:W3CDTF">2020-12-03T07:41:20Z</dcterms:created>
  <dcterms:modified xsi:type="dcterms:W3CDTF">2021-02-08T10:29:02Z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2020-12-03T07:41:21Z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2fc4c91e-91ab-46c8-80f5-59abd7e79f4c</vt:lpwstr>
  </property>
  <property fmtid="{D5CDD505-2E9C-101B-9397-08002B2CF9AE}" pid="8" name="MSIP_Label_2059aa38-f392-4105-be92-628035578272_ContentBits">
    <vt:lpwstr>0</vt:lpwstr>
  </property>
  <property fmtid="{D5CDD505-2E9C-101B-9397-08002B2CF9AE}" pid="9" name="ContentTypeId">
    <vt:lpwstr>0x0101005B66BEEFCC462441B5B9D3F2E55F8BAF</vt:lpwstr>
  </property>
</Properties>
</file>